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8_{6358CA9D-9B96-4AF4-BA8E-3050BE03DF2D}" xr6:coauthVersionLast="47" xr6:coauthVersionMax="47" xr10:uidLastSave="{00000000-0000-0000-0000-000000000000}"/>
  <bookViews>
    <workbookView xWindow="-120" yWindow="-120" windowWidth="29040" windowHeight="15720" tabRatio="631" firstSheet="1" activeTab="2" xr2:uid="{00000000-000D-0000-FFFF-FFFF00000000}"/>
  </bookViews>
  <sheets>
    <sheet name="115.01" sheetId="7" r:id="rId1"/>
    <sheet name="115.02" sheetId="34" r:id="rId2"/>
    <sheet name="115.03" sheetId="35" r:id="rId3"/>
    <sheet name="114.04" sheetId="37" r:id="rId4"/>
    <sheet name="114.05" sheetId="36" r:id="rId5"/>
    <sheet name="114.06" sheetId="38" r:id="rId6"/>
    <sheet name="114.07" sheetId="39" r:id="rId7"/>
    <sheet name="114.08 " sheetId="49" r:id="rId8"/>
    <sheet name="114.09" sheetId="41" r:id="rId9"/>
    <sheet name="114.10" sheetId="42" r:id="rId10"/>
    <sheet name="114.11" sheetId="45" r:id="rId11"/>
    <sheet name="114.12" sheetId="46" r:id="rId12"/>
    <sheet name="公式" sheetId="4" r:id="rId13"/>
    <sheet name="各種人纖紗稅號" sheetId="48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G11" i="7"/>
  <c r="D24" i="41" l="1"/>
  <c r="E24" i="41"/>
  <c r="L55" i="4"/>
  <c r="M55" i="4"/>
  <c r="X10" i="4" l="1"/>
  <c r="Y10" i="4"/>
  <c r="X12" i="4"/>
  <c r="Y12" i="4"/>
  <c r="X14" i="4"/>
  <c r="Y14" i="4"/>
  <c r="F55" i="4" l="1"/>
  <c r="B22" i="35" s="1"/>
  <c r="F22" i="35" s="1"/>
  <c r="G55" i="4"/>
  <c r="C22" i="35" s="1"/>
  <c r="F50" i="4"/>
  <c r="B21" i="35" s="1"/>
  <c r="G50" i="4"/>
  <c r="C21" i="35" s="1"/>
  <c r="F46" i="4"/>
  <c r="G46" i="4"/>
  <c r="F41" i="4"/>
  <c r="B18" i="35" s="1"/>
  <c r="G41" i="4"/>
  <c r="C18" i="35" s="1"/>
  <c r="F38" i="4"/>
  <c r="B17" i="35" s="1"/>
  <c r="F17" i="35" s="1"/>
  <c r="G38" i="4"/>
  <c r="C17" i="35" s="1"/>
  <c r="G17" i="35" s="1"/>
  <c r="F34" i="4"/>
  <c r="B16" i="35" s="1"/>
  <c r="G34" i="4"/>
  <c r="C16" i="35" s="1"/>
  <c r="F31" i="4"/>
  <c r="G31" i="4"/>
  <c r="F27" i="4"/>
  <c r="B13" i="35" s="1"/>
  <c r="G27" i="4"/>
  <c r="C13" i="35" s="1"/>
  <c r="F25" i="4"/>
  <c r="B12" i="35" s="1"/>
  <c r="G25" i="4"/>
  <c r="C12" i="35" s="1"/>
  <c r="F23" i="4"/>
  <c r="B11" i="35" s="1"/>
  <c r="F11" i="35" s="1"/>
  <c r="G23" i="4"/>
  <c r="C11" i="35" s="1"/>
  <c r="G11" i="35" s="1"/>
  <c r="F20" i="4"/>
  <c r="G20" i="4"/>
  <c r="F14" i="4"/>
  <c r="B8" i="35" s="1"/>
  <c r="G14" i="4"/>
  <c r="C8" i="35" s="1"/>
  <c r="F12" i="4"/>
  <c r="B7" i="35" s="1"/>
  <c r="G12" i="4"/>
  <c r="C7" i="35" s="1"/>
  <c r="F10" i="4"/>
  <c r="B6" i="35" s="1"/>
  <c r="G10" i="4"/>
  <c r="C6" i="35" s="1"/>
  <c r="F8" i="4"/>
  <c r="B5" i="35" s="1"/>
  <c r="G8" i="4"/>
  <c r="C5" i="35" s="1"/>
  <c r="F5" i="4"/>
  <c r="G5" i="4"/>
  <c r="T23" i="4"/>
  <c r="U23" i="4"/>
  <c r="V23" i="4"/>
  <c r="W23" i="4"/>
  <c r="X23" i="4"/>
  <c r="Y23" i="4"/>
  <c r="H23" i="4"/>
  <c r="I23" i="4"/>
  <c r="J23" i="4"/>
  <c r="K23" i="4"/>
  <c r="L23" i="4"/>
  <c r="M23" i="4"/>
  <c r="N23" i="4"/>
  <c r="O23" i="4"/>
  <c r="P23" i="4"/>
  <c r="B11" i="49" s="1"/>
  <c r="F11" i="49" s="1"/>
  <c r="Q23" i="4"/>
  <c r="C11" i="49" s="1"/>
  <c r="G11" i="49" s="1"/>
  <c r="R23" i="4"/>
  <c r="B11" i="41" s="1"/>
  <c r="S23" i="4"/>
  <c r="C11" i="41" s="1"/>
  <c r="E23" i="4"/>
  <c r="D23" i="4"/>
  <c r="G18" i="4" l="1"/>
  <c r="C4" i="35"/>
  <c r="C9" i="35" s="1"/>
  <c r="G9" i="35" s="1"/>
  <c r="G29" i="4"/>
  <c r="C10" i="35"/>
  <c r="C14" i="35" s="1"/>
  <c r="G14" i="35" s="1"/>
  <c r="G44" i="4"/>
  <c r="C15" i="35"/>
  <c r="C19" i="35" s="1"/>
  <c r="G19" i="35" s="1"/>
  <c r="G59" i="4"/>
  <c r="C20" i="35"/>
  <c r="C23" i="35" s="1"/>
  <c r="F18" i="4"/>
  <c r="B4" i="35"/>
  <c r="B9" i="35" s="1"/>
  <c r="F9" i="35" s="1"/>
  <c r="F29" i="4"/>
  <c r="B10" i="35"/>
  <c r="B14" i="35" s="1"/>
  <c r="F14" i="35" s="1"/>
  <c r="F44" i="4"/>
  <c r="B15" i="35"/>
  <c r="B19" i="35" s="1"/>
  <c r="F19" i="35" s="1"/>
  <c r="F59" i="4"/>
  <c r="B20" i="35"/>
  <c r="B23" i="35" s="1"/>
  <c r="Q25" i="4"/>
  <c r="P25" i="4"/>
  <c r="B23" i="4"/>
  <c r="I25" i="4"/>
  <c r="C12" i="37" s="1"/>
  <c r="G12" i="37" s="1"/>
  <c r="H25" i="4"/>
  <c r="B12" i="37" s="1"/>
  <c r="F12" i="37" s="1"/>
  <c r="C10" i="4"/>
  <c r="C6" i="7" s="1"/>
  <c r="G6" i="7" s="1"/>
  <c r="B10" i="4"/>
  <c r="B6" i="7" s="1"/>
  <c r="F6" i="7" s="1"/>
  <c r="M25" i="4"/>
  <c r="C12" i="38" s="1"/>
  <c r="G12" i="38" s="1"/>
  <c r="L25" i="4"/>
  <c r="B12" i="38" s="1"/>
  <c r="F12" i="38" s="1"/>
  <c r="C11" i="39"/>
  <c r="G11" i="39" s="1"/>
  <c r="B11" i="39"/>
  <c r="F11" i="39" s="1"/>
  <c r="N25" i="4"/>
  <c r="O25" i="4"/>
  <c r="C12" i="39" s="1"/>
  <c r="B11" i="36"/>
  <c r="F11" i="36" s="1"/>
  <c r="C11" i="36"/>
  <c r="G11" i="36" s="1"/>
  <c r="C55" i="4"/>
  <c r="C22" i="7" s="1"/>
  <c r="B55" i="4"/>
  <c r="B22" i="7" s="1"/>
  <c r="C38" i="4"/>
  <c r="C17" i="7" s="1"/>
  <c r="G17" i="7" s="1"/>
  <c r="B38" i="4"/>
  <c r="B17" i="7" s="1"/>
  <c r="F17" i="7" s="1"/>
  <c r="C23" i="4"/>
  <c r="C11" i="7" s="1"/>
  <c r="E38" i="4"/>
  <c r="D38" i="4"/>
  <c r="C11" i="45"/>
  <c r="G11" i="45" s="1"/>
  <c r="V25" i="4"/>
  <c r="B12" i="45" s="1"/>
  <c r="W25" i="4"/>
  <c r="C12" i="45" s="1"/>
  <c r="S25" i="4"/>
  <c r="C12" i="41" s="1"/>
  <c r="R25" i="4"/>
  <c r="B12" i="41" s="1"/>
  <c r="Q55" i="4"/>
  <c r="P55" i="4"/>
  <c r="Q50" i="4"/>
  <c r="P50" i="4"/>
  <c r="Q46" i="4"/>
  <c r="P46" i="4"/>
  <c r="Q41" i="4"/>
  <c r="P41" i="4"/>
  <c r="Q38" i="4"/>
  <c r="P38" i="4"/>
  <c r="Q34" i="4"/>
  <c r="P34" i="4"/>
  <c r="Q31" i="4"/>
  <c r="P31" i="4"/>
  <c r="B15" i="49" s="1"/>
  <c r="Q27" i="4"/>
  <c r="P27" i="4"/>
  <c r="Q20" i="4"/>
  <c r="P20" i="4"/>
  <c r="Q14" i="4"/>
  <c r="P14" i="4"/>
  <c r="Q12" i="4"/>
  <c r="P12" i="4"/>
  <c r="Q10" i="4"/>
  <c r="P10" i="4"/>
  <c r="B6" i="49" s="1"/>
  <c r="F6" i="49" s="1"/>
  <c r="Q8" i="4"/>
  <c r="P8" i="4"/>
  <c r="Q5" i="4"/>
  <c r="P5" i="4"/>
  <c r="B4" i="49" s="1"/>
  <c r="O55" i="4"/>
  <c r="C22" i="39" s="1"/>
  <c r="G22" i="39" s="1"/>
  <c r="N55" i="4"/>
  <c r="B22" i="39" s="1"/>
  <c r="F22" i="39" s="1"/>
  <c r="O50" i="4"/>
  <c r="C21" i="39" s="1"/>
  <c r="G21" i="39" s="1"/>
  <c r="N50" i="4"/>
  <c r="B21" i="39" s="1"/>
  <c r="F21" i="39" s="1"/>
  <c r="O46" i="4"/>
  <c r="C20" i="39" s="1"/>
  <c r="G20" i="39" s="1"/>
  <c r="N46" i="4"/>
  <c r="B20" i="39" s="1"/>
  <c r="O41" i="4"/>
  <c r="C18" i="39" s="1"/>
  <c r="G18" i="39" s="1"/>
  <c r="N41" i="4"/>
  <c r="B18" i="39" s="1"/>
  <c r="F18" i="39" s="1"/>
  <c r="O38" i="4"/>
  <c r="C17" i="39" s="1"/>
  <c r="G17" i="39" s="1"/>
  <c r="N38" i="4"/>
  <c r="B17" i="39" s="1"/>
  <c r="F17" i="39" s="1"/>
  <c r="O34" i="4"/>
  <c r="C16" i="39" s="1"/>
  <c r="G16" i="39" s="1"/>
  <c r="N34" i="4"/>
  <c r="B16" i="39" s="1"/>
  <c r="F16" i="39" s="1"/>
  <c r="O31" i="4"/>
  <c r="N31" i="4"/>
  <c r="O27" i="4"/>
  <c r="C13" i="39" s="1"/>
  <c r="G13" i="39" s="1"/>
  <c r="N27" i="4"/>
  <c r="B13" i="39" s="1"/>
  <c r="F13" i="39" s="1"/>
  <c r="O20" i="4"/>
  <c r="C10" i="39" s="1"/>
  <c r="N20" i="4"/>
  <c r="B10" i="39" s="1"/>
  <c r="F10" i="39" s="1"/>
  <c r="O14" i="4"/>
  <c r="C8" i="39" s="1"/>
  <c r="G8" i="39" s="1"/>
  <c r="N14" i="4"/>
  <c r="B8" i="39" s="1"/>
  <c r="F8" i="39" s="1"/>
  <c r="O12" i="4"/>
  <c r="C7" i="39" s="1"/>
  <c r="G7" i="39" s="1"/>
  <c r="N12" i="4"/>
  <c r="B7" i="39" s="1"/>
  <c r="F7" i="39" s="1"/>
  <c r="O10" i="4"/>
  <c r="C6" i="39" s="1"/>
  <c r="G6" i="39" s="1"/>
  <c r="N10" i="4"/>
  <c r="B6" i="39" s="1"/>
  <c r="F6" i="39" s="1"/>
  <c r="O8" i="4"/>
  <c r="C5" i="39" s="1"/>
  <c r="G5" i="39" s="1"/>
  <c r="N8" i="4"/>
  <c r="B5" i="39" s="1"/>
  <c r="F5" i="39" s="1"/>
  <c r="O5" i="4"/>
  <c r="C4" i="39" s="1"/>
  <c r="N5" i="4"/>
  <c r="B4" i="39" s="1"/>
  <c r="F4" i="39" s="1"/>
  <c r="K55" i="4"/>
  <c r="C22" i="36" s="1"/>
  <c r="G22" i="36" s="1"/>
  <c r="J55" i="4"/>
  <c r="B22" i="36" s="1"/>
  <c r="F22" i="36" s="1"/>
  <c r="C22" i="38"/>
  <c r="G22" i="38" s="1"/>
  <c r="B22" i="38"/>
  <c r="F22" i="38" s="1"/>
  <c r="M46" i="4"/>
  <c r="C20" i="38" s="1"/>
  <c r="G20" i="38" s="1"/>
  <c r="M50" i="4"/>
  <c r="C21" i="38" s="1"/>
  <c r="G21" i="38" s="1"/>
  <c r="L50" i="4"/>
  <c r="B21" i="38" s="1"/>
  <c r="F21" i="38" s="1"/>
  <c r="L46" i="4"/>
  <c r="B20" i="38" s="1"/>
  <c r="M41" i="4"/>
  <c r="C18" i="38" s="1"/>
  <c r="G18" i="38" s="1"/>
  <c r="M38" i="4"/>
  <c r="C17" i="38" s="1"/>
  <c r="G17" i="38" s="1"/>
  <c r="M34" i="4"/>
  <c r="C16" i="38" s="1"/>
  <c r="G16" i="38" s="1"/>
  <c r="M31" i="4"/>
  <c r="L41" i="4"/>
  <c r="B18" i="38" s="1"/>
  <c r="F18" i="38" s="1"/>
  <c r="L38" i="4"/>
  <c r="B17" i="38" s="1"/>
  <c r="F17" i="38" s="1"/>
  <c r="L34" i="4"/>
  <c r="B16" i="38" s="1"/>
  <c r="F16" i="38" s="1"/>
  <c r="L31" i="4"/>
  <c r="B15" i="38" s="1"/>
  <c r="F15" i="38" s="1"/>
  <c r="M20" i="4"/>
  <c r="C10" i="38" s="1"/>
  <c r="G10" i="38" s="1"/>
  <c r="C11" i="38"/>
  <c r="G11" i="38" s="1"/>
  <c r="M27" i="4"/>
  <c r="C13" i="38" s="1"/>
  <c r="G13" i="38" s="1"/>
  <c r="L27" i="4"/>
  <c r="B13" i="38" s="1"/>
  <c r="F13" i="38" s="1"/>
  <c r="B11" i="38"/>
  <c r="F11" i="38" s="1"/>
  <c r="L20" i="4"/>
  <c r="B10" i="38" s="1"/>
  <c r="M14" i="4"/>
  <c r="C8" i="38" s="1"/>
  <c r="G8" i="38" s="1"/>
  <c r="M12" i="4"/>
  <c r="C7" i="38" s="1"/>
  <c r="G7" i="38" s="1"/>
  <c r="M10" i="4"/>
  <c r="C6" i="38" s="1"/>
  <c r="G6" i="38" s="1"/>
  <c r="M8" i="4"/>
  <c r="C5" i="38" s="1"/>
  <c r="G5" i="38" s="1"/>
  <c r="M5" i="4"/>
  <c r="C4" i="38" s="1"/>
  <c r="G4" i="38" s="1"/>
  <c r="L14" i="4"/>
  <c r="B8" i="38" s="1"/>
  <c r="F8" i="38" s="1"/>
  <c r="L12" i="4"/>
  <c r="B7" i="38" s="1"/>
  <c r="F7" i="38" s="1"/>
  <c r="L10" i="4"/>
  <c r="B6" i="38" s="1"/>
  <c r="F6" i="38" s="1"/>
  <c r="L8" i="4"/>
  <c r="B5" i="38" s="1"/>
  <c r="F5" i="38" s="1"/>
  <c r="L5" i="4"/>
  <c r="B4" i="38" s="1"/>
  <c r="F4" i="38" s="1"/>
  <c r="K50" i="4"/>
  <c r="C21" i="36" s="1"/>
  <c r="G21" i="36" s="1"/>
  <c r="J50" i="4"/>
  <c r="B21" i="36" s="1"/>
  <c r="F21" i="36" s="1"/>
  <c r="K46" i="4"/>
  <c r="C20" i="36" s="1"/>
  <c r="G20" i="36" s="1"/>
  <c r="J46" i="4"/>
  <c r="B20" i="36" s="1"/>
  <c r="F20" i="36" s="1"/>
  <c r="K34" i="4"/>
  <c r="C16" i="36" s="1"/>
  <c r="G16" i="36" s="1"/>
  <c r="K38" i="4"/>
  <c r="C17" i="36" s="1"/>
  <c r="G17" i="36" s="1"/>
  <c r="K41" i="4"/>
  <c r="C18" i="36" s="1"/>
  <c r="G18" i="36" s="1"/>
  <c r="J41" i="4"/>
  <c r="B18" i="36" s="1"/>
  <c r="F18" i="36" s="1"/>
  <c r="J38" i="4"/>
  <c r="J34" i="4"/>
  <c r="B16" i="36" s="1"/>
  <c r="F16" i="36" s="1"/>
  <c r="K31" i="4"/>
  <c r="C15" i="36" s="1"/>
  <c r="G15" i="36" s="1"/>
  <c r="J31" i="4"/>
  <c r="B15" i="36" s="1"/>
  <c r="F15" i="36" s="1"/>
  <c r="J27" i="4"/>
  <c r="B13" i="36" s="1"/>
  <c r="F13" i="36" s="1"/>
  <c r="J25" i="4"/>
  <c r="B12" i="36" s="1"/>
  <c r="F12" i="36" s="1"/>
  <c r="K27" i="4"/>
  <c r="C13" i="36" s="1"/>
  <c r="G13" i="36" s="1"/>
  <c r="K25" i="4"/>
  <c r="C12" i="36" s="1"/>
  <c r="G12" i="36" s="1"/>
  <c r="K20" i="4"/>
  <c r="C10" i="36" s="1"/>
  <c r="G10" i="36" s="1"/>
  <c r="J20" i="4"/>
  <c r="K14" i="4"/>
  <c r="C8" i="36" s="1"/>
  <c r="G8" i="36" s="1"/>
  <c r="K12" i="4"/>
  <c r="C7" i="36" s="1"/>
  <c r="G7" i="36" s="1"/>
  <c r="K10" i="4"/>
  <c r="C6" i="36" s="1"/>
  <c r="G6" i="36" s="1"/>
  <c r="K8" i="4"/>
  <c r="C5" i="36" s="1"/>
  <c r="G5" i="36" s="1"/>
  <c r="J14" i="4"/>
  <c r="B8" i="36" s="1"/>
  <c r="F8" i="36" s="1"/>
  <c r="J12" i="4"/>
  <c r="B7" i="36" s="1"/>
  <c r="F7" i="36" s="1"/>
  <c r="J10" i="4"/>
  <c r="B6" i="36" s="1"/>
  <c r="F6" i="36" s="1"/>
  <c r="J8" i="4"/>
  <c r="B5" i="36" s="1"/>
  <c r="F5" i="36" s="1"/>
  <c r="K5" i="4"/>
  <c r="C4" i="36" s="1"/>
  <c r="G4" i="36" s="1"/>
  <c r="J5" i="4"/>
  <c r="B4" i="36" s="1"/>
  <c r="F4" i="36" s="1"/>
  <c r="F13" i="35"/>
  <c r="C8" i="4"/>
  <c r="C5" i="7" s="1"/>
  <c r="G5" i="7" s="1"/>
  <c r="B8" i="4"/>
  <c r="B5" i="7" s="1"/>
  <c r="F5" i="7" s="1"/>
  <c r="C31" i="4"/>
  <c r="B31" i="4"/>
  <c r="B15" i="7" s="1"/>
  <c r="F15" i="7" s="1"/>
  <c r="E31" i="4"/>
  <c r="D31" i="4"/>
  <c r="E14" i="4"/>
  <c r="E12" i="4"/>
  <c r="E10" i="4"/>
  <c r="E8" i="4"/>
  <c r="E5" i="4"/>
  <c r="E27" i="4"/>
  <c r="E25" i="4"/>
  <c r="C11" i="34"/>
  <c r="G11" i="34" s="1"/>
  <c r="E20" i="4"/>
  <c r="E41" i="4"/>
  <c r="E34" i="4"/>
  <c r="E55" i="4"/>
  <c r="E50" i="4"/>
  <c r="E46" i="4"/>
  <c r="D55" i="4"/>
  <c r="D50" i="4"/>
  <c r="D46" i="4"/>
  <c r="D41" i="4"/>
  <c r="D34" i="4"/>
  <c r="D27" i="4"/>
  <c r="D25" i="4"/>
  <c r="B11" i="34"/>
  <c r="F11" i="34" s="1"/>
  <c r="D20" i="4"/>
  <c r="D14" i="4"/>
  <c r="D12" i="4"/>
  <c r="D10" i="4"/>
  <c r="D8" i="4"/>
  <c r="D5" i="4"/>
  <c r="C50" i="4"/>
  <c r="C21" i="7" s="1"/>
  <c r="G21" i="7" s="1"/>
  <c r="C46" i="4"/>
  <c r="C20" i="7" s="1"/>
  <c r="G20" i="7" s="1"/>
  <c r="C41" i="4"/>
  <c r="C18" i="7" s="1"/>
  <c r="G18" i="7" s="1"/>
  <c r="C34" i="4"/>
  <c r="C16" i="7" s="1"/>
  <c r="G16" i="7" s="1"/>
  <c r="C27" i="4"/>
  <c r="C13" i="7" s="1"/>
  <c r="C25" i="4"/>
  <c r="C12" i="7" s="1"/>
  <c r="C20" i="4"/>
  <c r="C10" i="7" s="1"/>
  <c r="G10" i="7" s="1"/>
  <c r="B50" i="4"/>
  <c r="B21" i="7" s="1"/>
  <c r="F21" i="7" s="1"/>
  <c r="B46" i="4"/>
  <c r="B20" i="7" s="1"/>
  <c r="F20" i="7" s="1"/>
  <c r="B41" i="4"/>
  <c r="B18" i="7" s="1"/>
  <c r="F18" i="7" s="1"/>
  <c r="B34" i="4"/>
  <c r="B16" i="7" s="1"/>
  <c r="F16" i="7" s="1"/>
  <c r="B27" i="4"/>
  <c r="B13" i="7" s="1"/>
  <c r="B25" i="4"/>
  <c r="B12" i="7" s="1"/>
  <c r="B20" i="4"/>
  <c r="B10" i="7" s="1"/>
  <c r="F10" i="7" s="1"/>
  <c r="C14" i="4"/>
  <c r="C8" i="7" s="1"/>
  <c r="G8" i="7" s="1"/>
  <c r="C12" i="4"/>
  <c r="C7" i="7" s="1"/>
  <c r="G7" i="7" s="1"/>
  <c r="C5" i="4"/>
  <c r="C4" i="7" s="1"/>
  <c r="B14" i="4"/>
  <c r="B8" i="7" s="1"/>
  <c r="F8" i="7" s="1"/>
  <c r="B12" i="4"/>
  <c r="B7" i="7" s="1"/>
  <c r="F7" i="7" s="1"/>
  <c r="B5" i="4"/>
  <c r="B4" i="7" s="1"/>
  <c r="F4" i="7" s="1"/>
  <c r="Y55" i="4"/>
  <c r="Y50" i="4"/>
  <c r="Y46" i="4"/>
  <c r="Y41" i="4"/>
  <c r="Y38" i="4"/>
  <c r="Y34" i="4"/>
  <c r="Y31" i="4"/>
  <c r="Y27" i="4"/>
  <c r="Y25" i="4"/>
  <c r="Y20" i="4"/>
  <c r="X55" i="4"/>
  <c r="X50" i="4"/>
  <c r="X46" i="4"/>
  <c r="X41" i="4"/>
  <c r="X38" i="4"/>
  <c r="X34" i="4"/>
  <c r="X31" i="4"/>
  <c r="X27" i="4"/>
  <c r="X25" i="4"/>
  <c r="X20" i="4"/>
  <c r="Y8" i="4"/>
  <c r="Y5" i="4"/>
  <c r="X8" i="4"/>
  <c r="X5" i="4"/>
  <c r="V5" i="4"/>
  <c r="B4" i="45" s="1"/>
  <c r="F4" i="45" s="1"/>
  <c r="W55" i="4"/>
  <c r="C22" i="45" s="1"/>
  <c r="G22" i="45" s="1"/>
  <c r="W50" i="4"/>
  <c r="W46" i="4"/>
  <c r="C20" i="45" s="1"/>
  <c r="G20" i="45" s="1"/>
  <c r="W41" i="4"/>
  <c r="C18" i="45" s="1"/>
  <c r="G18" i="45" s="1"/>
  <c r="W38" i="4"/>
  <c r="C17" i="45" s="1"/>
  <c r="G17" i="45" s="1"/>
  <c r="W34" i="4"/>
  <c r="C16" i="45" s="1"/>
  <c r="G16" i="45" s="1"/>
  <c r="W31" i="4"/>
  <c r="C15" i="45" s="1"/>
  <c r="G15" i="45" s="1"/>
  <c r="W27" i="4"/>
  <c r="C13" i="45" s="1"/>
  <c r="G13" i="45" s="1"/>
  <c r="W20" i="4"/>
  <c r="C10" i="45" s="1"/>
  <c r="G10" i="45" s="1"/>
  <c r="V55" i="4"/>
  <c r="B22" i="45" s="1"/>
  <c r="F22" i="45" s="1"/>
  <c r="V50" i="4"/>
  <c r="V46" i="4"/>
  <c r="B20" i="45" s="1"/>
  <c r="F20" i="45" s="1"/>
  <c r="V41" i="4"/>
  <c r="B18" i="45" s="1"/>
  <c r="F18" i="45" s="1"/>
  <c r="V38" i="4"/>
  <c r="B17" i="45" s="1"/>
  <c r="F17" i="45" s="1"/>
  <c r="V34" i="4"/>
  <c r="B16" i="45" s="1"/>
  <c r="F16" i="45" s="1"/>
  <c r="V31" i="4"/>
  <c r="B15" i="45" s="1"/>
  <c r="F15" i="45" s="1"/>
  <c r="V27" i="4"/>
  <c r="B13" i="45" s="1"/>
  <c r="F13" i="45" s="1"/>
  <c r="B11" i="45"/>
  <c r="F11" i="45" s="1"/>
  <c r="V20" i="4"/>
  <c r="W14" i="4"/>
  <c r="C8" i="45" s="1"/>
  <c r="G8" i="45" s="1"/>
  <c r="W12" i="4"/>
  <c r="C7" i="45" s="1"/>
  <c r="G7" i="45" s="1"/>
  <c r="W10" i="4"/>
  <c r="C6" i="45" s="1"/>
  <c r="G6" i="45" s="1"/>
  <c r="V14" i="4"/>
  <c r="B8" i="45" s="1"/>
  <c r="F8" i="45" s="1"/>
  <c r="V12" i="4"/>
  <c r="B7" i="45" s="1"/>
  <c r="F7" i="45" s="1"/>
  <c r="V10" i="4"/>
  <c r="B6" i="45" s="1"/>
  <c r="F6" i="45" s="1"/>
  <c r="W8" i="4"/>
  <c r="C5" i="45" s="1"/>
  <c r="G5" i="45" s="1"/>
  <c r="V8" i="4"/>
  <c r="B5" i="45" s="1"/>
  <c r="W5" i="4"/>
  <c r="C4" i="45" s="1"/>
  <c r="G4" i="45" s="1"/>
  <c r="U38" i="4"/>
  <c r="C17" i="42" s="1"/>
  <c r="G17" i="42" s="1"/>
  <c r="U34" i="4"/>
  <c r="C16" i="42" s="1"/>
  <c r="G16" i="42" s="1"/>
  <c r="U31" i="4"/>
  <c r="C15" i="42" s="1"/>
  <c r="G15" i="42" s="1"/>
  <c r="T38" i="4"/>
  <c r="B17" i="42" s="1"/>
  <c r="F17" i="42" s="1"/>
  <c r="T34" i="4"/>
  <c r="B16" i="42" s="1"/>
  <c r="F16" i="42" s="1"/>
  <c r="T31" i="4"/>
  <c r="B15" i="42" s="1"/>
  <c r="F15" i="42" s="1"/>
  <c r="T41" i="4"/>
  <c r="B18" i="42" s="1"/>
  <c r="F18" i="42" s="1"/>
  <c r="U55" i="4"/>
  <c r="C22" i="42" s="1"/>
  <c r="G22" i="42" s="1"/>
  <c r="U50" i="4"/>
  <c r="C21" i="42" s="1"/>
  <c r="G21" i="42" s="1"/>
  <c r="U46" i="4"/>
  <c r="C20" i="42" s="1"/>
  <c r="G20" i="42" s="1"/>
  <c r="T55" i="4"/>
  <c r="B22" i="42" s="1"/>
  <c r="F22" i="42" s="1"/>
  <c r="T50" i="4"/>
  <c r="B21" i="42" s="1"/>
  <c r="F21" i="42" s="1"/>
  <c r="T46" i="4"/>
  <c r="U41" i="4"/>
  <c r="C18" i="42" s="1"/>
  <c r="G18" i="42" s="1"/>
  <c r="U27" i="4"/>
  <c r="C13" i="42" s="1"/>
  <c r="G13" i="42" s="1"/>
  <c r="U25" i="4"/>
  <c r="C12" i="42" s="1"/>
  <c r="G12" i="42" s="1"/>
  <c r="C11" i="42"/>
  <c r="G11" i="42" s="1"/>
  <c r="U20" i="4"/>
  <c r="C10" i="42" s="1"/>
  <c r="G10" i="42" s="1"/>
  <c r="T27" i="4"/>
  <c r="B13" i="42" s="1"/>
  <c r="F13" i="42" s="1"/>
  <c r="T25" i="4"/>
  <c r="B12" i="42" s="1"/>
  <c r="F12" i="42" s="1"/>
  <c r="B11" i="42"/>
  <c r="F11" i="42" s="1"/>
  <c r="T20" i="4"/>
  <c r="B10" i="42" s="1"/>
  <c r="F10" i="42" s="1"/>
  <c r="U14" i="4"/>
  <c r="C8" i="42" s="1"/>
  <c r="G8" i="42" s="1"/>
  <c r="U12" i="4"/>
  <c r="C7" i="42" s="1"/>
  <c r="G7" i="42" s="1"/>
  <c r="U10" i="4"/>
  <c r="C6" i="42" s="1"/>
  <c r="G6" i="42" s="1"/>
  <c r="U8" i="4"/>
  <c r="C5" i="42" s="1"/>
  <c r="G5" i="42" s="1"/>
  <c r="U5" i="4"/>
  <c r="C4" i="42" s="1"/>
  <c r="T14" i="4"/>
  <c r="B8" i="42" s="1"/>
  <c r="F8" i="42" s="1"/>
  <c r="T12" i="4"/>
  <c r="B7" i="42" s="1"/>
  <c r="F7" i="42" s="1"/>
  <c r="T10" i="4"/>
  <c r="B6" i="42" s="1"/>
  <c r="F6" i="42" s="1"/>
  <c r="T8" i="4"/>
  <c r="B5" i="42" s="1"/>
  <c r="F5" i="42" s="1"/>
  <c r="T5" i="4"/>
  <c r="B4" i="42" s="1"/>
  <c r="F4" i="42" s="1"/>
  <c r="G11" i="41"/>
  <c r="F11" i="41"/>
  <c r="G22" i="35"/>
  <c r="G16" i="35"/>
  <c r="F16" i="35"/>
  <c r="S55" i="4"/>
  <c r="S50" i="4"/>
  <c r="S46" i="4"/>
  <c r="S41" i="4"/>
  <c r="S38" i="4"/>
  <c r="S34" i="4"/>
  <c r="S31" i="4"/>
  <c r="S27" i="4"/>
  <c r="S20" i="4"/>
  <c r="C10" i="41" s="1"/>
  <c r="S14" i="4"/>
  <c r="S12" i="4"/>
  <c r="S10" i="4"/>
  <c r="R55" i="4"/>
  <c r="R50" i="4"/>
  <c r="R46" i="4"/>
  <c r="B20" i="41" s="1"/>
  <c r="R41" i="4"/>
  <c r="R38" i="4"/>
  <c r="R34" i="4"/>
  <c r="B16" i="41" s="1"/>
  <c r="R31" i="4"/>
  <c r="R27" i="4"/>
  <c r="R20" i="4"/>
  <c r="B10" i="41" s="1"/>
  <c r="R14" i="4"/>
  <c r="B8" i="41" s="1"/>
  <c r="R12" i="4"/>
  <c r="R10" i="4"/>
  <c r="B6" i="41" s="1"/>
  <c r="R8" i="4"/>
  <c r="S8" i="4"/>
  <c r="S5" i="4"/>
  <c r="C4" i="41" s="1"/>
  <c r="R5" i="4"/>
  <c r="I31" i="4"/>
  <c r="C15" i="37" s="1"/>
  <c r="G15" i="37" s="1"/>
  <c r="H31" i="4"/>
  <c r="B15" i="37" s="1"/>
  <c r="H27" i="4"/>
  <c r="B13" i="37" s="1"/>
  <c r="F13" i="37" s="1"/>
  <c r="I27" i="4"/>
  <c r="C13" i="37" s="1"/>
  <c r="G13" i="37" s="1"/>
  <c r="C11" i="37"/>
  <c r="G11" i="37" s="1"/>
  <c r="I20" i="4"/>
  <c r="C10" i="37" s="1"/>
  <c r="I41" i="4"/>
  <c r="C18" i="37" s="1"/>
  <c r="G18" i="37" s="1"/>
  <c r="I38" i="4"/>
  <c r="C17" i="37" s="1"/>
  <c r="G17" i="37" s="1"/>
  <c r="I34" i="4"/>
  <c r="C16" i="37" s="1"/>
  <c r="I55" i="4"/>
  <c r="C22" i="37" s="1"/>
  <c r="G22" i="37" s="1"/>
  <c r="I50" i="4"/>
  <c r="C21" i="37" s="1"/>
  <c r="G21" i="37" s="1"/>
  <c r="I46" i="4"/>
  <c r="C20" i="37" s="1"/>
  <c r="H55" i="4"/>
  <c r="B22" i="37" s="1"/>
  <c r="H50" i="4"/>
  <c r="B21" i="37" s="1"/>
  <c r="F21" i="37" s="1"/>
  <c r="H46" i="4"/>
  <c r="H41" i="4"/>
  <c r="B18" i="37" s="1"/>
  <c r="F18" i="37" s="1"/>
  <c r="H38" i="4"/>
  <c r="B17" i="37" s="1"/>
  <c r="F17" i="37" s="1"/>
  <c r="H34" i="4"/>
  <c r="B16" i="37" s="1"/>
  <c r="F16" i="37" s="1"/>
  <c r="H20" i="4"/>
  <c r="B10" i="37" s="1"/>
  <c r="B11" i="37"/>
  <c r="F11" i="37" s="1"/>
  <c r="I14" i="4"/>
  <c r="C8" i="37" s="1"/>
  <c r="G8" i="37" s="1"/>
  <c r="I12" i="4"/>
  <c r="C7" i="37" s="1"/>
  <c r="G7" i="37" s="1"/>
  <c r="I10" i="4"/>
  <c r="C6" i="37" s="1"/>
  <c r="I8" i="4"/>
  <c r="C5" i="37" s="1"/>
  <c r="G5" i="37" s="1"/>
  <c r="I5" i="4"/>
  <c r="C4" i="37" s="1"/>
  <c r="G4" i="37" s="1"/>
  <c r="H5" i="4"/>
  <c r="B4" i="37" s="1"/>
  <c r="H14" i="4"/>
  <c r="B8" i="37" s="1"/>
  <c r="F8" i="37" s="1"/>
  <c r="H12" i="4"/>
  <c r="B7" i="37" s="1"/>
  <c r="F7" i="37" s="1"/>
  <c r="H10" i="4"/>
  <c r="B6" i="37" s="1"/>
  <c r="F6" i="37" s="1"/>
  <c r="H8" i="4"/>
  <c r="B5" i="37" s="1"/>
  <c r="F5" i="37" s="1"/>
  <c r="F21" i="35"/>
  <c r="G18" i="35"/>
  <c r="G8" i="35"/>
  <c r="G7" i="35"/>
  <c r="G21" i="35"/>
  <c r="F18" i="35"/>
  <c r="G13" i="35"/>
  <c r="F8" i="35"/>
  <c r="F7" i="35"/>
  <c r="G6" i="35"/>
  <c r="F6" i="35"/>
  <c r="F5" i="35"/>
  <c r="G5" i="35"/>
  <c r="B11" i="46"/>
  <c r="F11" i="46" s="1"/>
  <c r="C11" i="46"/>
  <c r="G11" i="46" s="1"/>
  <c r="B8" i="34" l="1"/>
  <c r="F8" i="34" s="1"/>
  <c r="C13" i="34"/>
  <c r="G13" i="34" s="1"/>
  <c r="B7" i="34"/>
  <c r="F7" i="34" s="1"/>
  <c r="B16" i="34"/>
  <c r="F16" i="34" s="1"/>
  <c r="C21" i="34"/>
  <c r="G21" i="34" s="1"/>
  <c r="C12" i="34"/>
  <c r="C8" i="34"/>
  <c r="G8" i="34" s="1"/>
  <c r="B20" i="34"/>
  <c r="F20" i="34" s="1"/>
  <c r="C16" i="34"/>
  <c r="G16" i="34" s="1"/>
  <c r="C4" i="34"/>
  <c r="G4" i="34" s="1"/>
  <c r="C15" i="34"/>
  <c r="G15" i="34" s="1"/>
  <c r="B21" i="34"/>
  <c r="F21" i="34" s="1"/>
  <c r="C18" i="34"/>
  <c r="G18" i="34" s="1"/>
  <c r="C5" i="34"/>
  <c r="G5" i="34" s="1"/>
  <c r="B17" i="34"/>
  <c r="F17" i="34" s="1"/>
  <c r="C22" i="34"/>
  <c r="G22" i="34" s="1"/>
  <c r="G4" i="7"/>
  <c r="B5" i="34"/>
  <c r="F5" i="34" s="1"/>
  <c r="B12" i="34"/>
  <c r="B22" i="34"/>
  <c r="F22" i="34" s="1"/>
  <c r="C10" i="34"/>
  <c r="G10" i="34" s="1"/>
  <c r="C6" i="34"/>
  <c r="G6" i="34" s="1"/>
  <c r="C17" i="34"/>
  <c r="G17" i="34" s="1"/>
  <c r="B18" i="34"/>
  <c r="F18" i="34" s="1"/>
  <c r="B6" i="34"/>
  <c r="F6" i="34" s="1"/>
  <c r="B13" i="34"/>
  <c r="F13" i="34" s="1"/>
  <c r="C7" i="34"/>
  <c r="G7" i="34" s="1"/>
  <c r="F4" i="35"/>
  <c r="C24" i="35"/>
  <c r="G24" i="35" s="1"/>
  <c r="F61" i="4"/>
  <c r="C20" i="41"/>
  <c r="B18" i="41"/>
  <c r="F18" i="41" s="1"/>
  <c r="C18" i="41"/>
  <c r="G18" i="41" s="1"/>
  <c r="C5" i="41"/>
  <c r="B21" i="41"/>
  <c r="F21" i="41" s="1"/>
  <c r="C21" i="41"/>
  <c r="G21" i="41" s="1"/>
  <c r="C6" i="41"/>
  <c r="G6" i="41" s="1"/>
  <c r="C16" i="41"/>
  <c r="G16" i="41" s="1"/>
  <c r="B4" i="41"/>
  <c r="F4" i="41" s="1"/>
  <c r="C8" i="41"/>
  <c r="G8" i="41" s="1"/>
  <c r="B13" i="41"/>
  <c r="B14" i="41" s="1"/>
  <c r="F14" i="41" s="1"/>
  <c r="C13" i="41"/>
  <c r="C14" i="41" s="1"/>
  <c r="G14" i="41" s="1"/>
  <c r="B5" i="41"/>
  <c r="F5" i="41" s="1"/>
  <c r="B15" i="41"/>
  <c r="F15" i="41" s="1"/>
  <c r="B22" i="41"/>
  <c r="F22" i="41" s="1"/>
  <c r="C15" i="41"/>
  <c r="G15" i="41" s="1"/>
  <c r="C22" i="41"/>
  <c r="G22" i="41" s="1"/>
  <c r="B7" i="41"/>
  <c r="F7" i="41" s="1"/>
  <c r="B17" i="41"/>
  <c r="F17" i="41" s="1"/>
  <c r="C7" i="41"/>
  <c r="G7" i="41" s="1"/>
  <c r="C17" i="41"/>
  <c r="G17" i="41" s="1"/>
  <c r="G61" i="4"/>
  <c r="C6" i="49"/>
  <c r="G6" i="49" s="1"/>
  <c r="C10" i="49"/>
  <c r="C16" i="49"/>
  <c r="G16" i="49" s="1"/>
  <c r="C20" i="49"/>
  <c r="B7" i="49"/>
  <c r="F7" i="49" s="1"/>
  <c r="B13" i="49"/>
  <c r="F13" i="49" s="1"/>
  <c r="B17" i="49"/>
  <c r="F17" i="49" s="1"/>
  <c r="B21" i="49"/>
  <c r="F21" i="49" s="1"/>
  <c r="C4" i="49"/>
  <c r="C7" i="49"/>
  <c r="G7" i="49" s="1"/>
  <c r="C13" i="49"/>
  <c r="G13" i="49" s="1"/>
  <c r="C17" i="49"/>
  <c r="G17" i="49" s="1"/>
  <c r="C21" i="49"/>
  <c r="G21" i="49" s="1"/>
  <c r="B5" i="49"/>
  <c r="F5" i="49" s="1"/>
  <c r="B8" i="49"/>
  <c r="F8" i="49" s="1"/>
  <c r="F15" i="49"/>
  <c r="B18" i="49"/>
  <c r="F18" i="49" s="1"/>
  <c r="B22" i="49"/>
  <c r="F22" i="49" s="1"/>
  <c r="C5" i="49"/>
  <c r="G5" i="49" s="1"/>
  <c r="C8" i="49"/>
  <c r="G8" i="49" s="1"/>
  <c r="C15" i="49"/>
  <c r="C18" i="49"/>
  <c r="G18" i="49" s="1"/>
  <c r="C22" i="49"/>
  <c r="G22" i="49" s="1"/>
  <c r="B12" i="49"/>
  <c r="B10" i="49"/>
  <c r="B16" i="49"/>
  <c r="F16" i="49" s="1"/>
  <c r="B20" i="49"/>
  <c r="C12" i="49"/>
  <c r="B24" i="35"/>
  <c r="F24" i="35" s="1"/>
  <c r="C9" i="39"/>
  <c r="G9" i="39" s="1"/>
  <c r="F10" i="35"/>
  <c r="F20" i="35"/>
  <c r="G23" i="35"/>
  <c r="G4" i="35"/>
  <c r="F15" i="35"/>
  <c r="F23" i="35"/>
  <c r="G10" i="35"/>
  <c r="G15" i="35"/>
  <c r="G20" i="35"/>
  <c r="C22" i="46"/>
  <c r="G22" i="46" s="1"/>
  <c r="B17" i="46"/>
  <c r="F17" i="46" s="1"/>
  <c r="O29" i="4"/>
  <c r="B9" i="39"/>
  <c r="F9" i="39" s="1"/>
  <c r="Q18" i="4"/>
  <c r="S29" i="4"/>
  <c r="C5" i="46"/>
  <c r="G5" i="46" s="1"/>
  <c r="C14" i="38"/>
  <c r="G14" i="38" s="1"/>
  <c r="B4" i="46"/>
  <c r="F4" i="46" s="1"/>
  <c r="C8" i="46"/>
  <c r="G8" i="46" s="1"/>
  <c r="B15" i="46"/>
  <c r="F15" i="46" s="1"/>
  <c r="B59" i="4"/>
  <c r="Q44" i="4"/>
  <c r="X18" i="4"/>
  <c r="C6" i="46"/>
  <c r="G6" i="46" s="1"/>
  <c r="B12" i="46"/>
  <c r="F12" i="46" s="1"/>
  <c r="B16" i="46"/>
  <c r="F16" i="46" s="1"/>
  <c r="P18" i="4"/>
  <c r="N29" i="4"/>
  <c r="B22" i="46"/>
  <c r="F22" i="46" s="1"/>
  <c r="C7" i="46"/>
  <c r="G7" i="46" s="1"/>
  <c r="B6" i="46"/>
  <c r="F6" i="46" s="1"/>
  <c r="U18" i="4"/>
  <c r="C23" i="36"/>
  <c r="G23" i="36" s="1"/>
  <c r="B20" i="46"/>
  <c r="F20" i="46" s="1"/>
  <c r="T29" i="4"/>
  <c r="K44" i="4"/>
  <c r="N18" i="4"/>
  <c r="V59" i="4"/>
  <c r="G4" i="41"/>
  <c r="S18" i="4"/>
  <c r="B20" i="42"/>
  <c r="F20" i="42" s="1"/>
  <c r="T59" i="4"/>
  <c r="B10" i="34"/>
  <c r="D29" i="4"/>
  <c r="C20" i="34"/>
  <c r="G20" i="34" s="1"/>
  <c r="E59" i="4"/>
  <c r="F20" i="38"/>
  <c r="B23" i="38"/>
  <c r="F23" i="38" s="1"/>
  <c r="G10" i="39"/>
  <c r="C14" i="39"/>
  <c r="G14" i="39" s="1"/>
  <c r="B15" i="39"/>
  <c r="F15" i="39" s="1"/>
  <c r="N44" i="4"/>
  <c r="F20" i="39"/>
  <c r="B23" i="39"/>
  <c r="F23" i="39" s="1"/>
  <c r="P44" i="4"/>
  <c r="G4" i="39"/>
  <c r="T18" i="4"/>
  <c r="B21" i="45"/>
  <c r="F21" i="45" s="1"/>
  <c r="M29" i="4"/>
  <c r="P29" i="4"/>
  <c r="B10" i="45"/>
  <c r="V29" i="4"/>
  <c r="B5" i="46"/>
  <c r="F5" i="46" s="1"/>
  <c r="C4" i="46"/>
  <c r="G4" i="46" s="1"/>
  <c r="X29" i="4"/>
  <c r="B10" i="46"/>
  <c r="F10" i="46" s="1"/>
  <c r="B13" i="46"/>
  <c r="F13" i="46" s="1"/>
  <c r="X44" i="4"/>
  <c r="C16" i="46"/>
  <c r="G16" i="46" s="1"/>
  <c r="Y59" i="4"/>
  <c r="C21" i="46"/>
  <c r="G21" i="46" s="1"/>
  <c r="B17" i="36"/>
  <c r="F17" i="36" s="1"/>
  <c r="J44" i="4"/>
  <c r="B9" i="38"/>
  <c r="F9" i="38" s="1"/>
  <c r="B14" i="38"/>
  <c r="F14" i="38" s="1"/>
  <c r="F10" i="38"/>
  <c r="B12" i="39"/>
  <c r="B14" i="39" s="1"/>
  <c r="F14" i="39" s="1"/>
  <c r="C15" i="39"/>
  <c r="O44" i="4"/>
  <c r="B11" i="7"/>
  <c r="B29" i="4"/>
  <c r="W18" i="4"/>
  <c r="B4" i="34"/>
  <c r="F4" i="34" s="1"/>
  <c r="D18" i="4"/>
  <c r="D59" i="4"/>
  <c r="B15" i="34"/>
  <c r="F15" i="34" s="1"/>
  <c r="D44" i="4"/>
  <c r="E44" i="4"/>
  <c r="B19" i="7"/>
  <c r="F19" i="7" s="1"/>
  <c r="B23" i="7"/>
  <c r="F23" i="7" s="1"/>
  <c r="B9" i="7"/>
  <c r="F9" i="7" s="1"/>
  <c r="C14" i="7"/>
  <c r="G14" i="7" s="1"/>
  <c r="C29" i="4"/>
  <c r="C14" i="42"/>
  <c r="G14" i="42" s="1"/>
  <c r="C23" i="42"/>
  <c r="G23" i="42" s="1"/>
  <c r="F5" i="45"/>
  <c r="B9" i="45"/>
  <c r="F9" i="45" s="1"/>
  <c r="C9" i="42"/>
  <c r="G9" i="42" s="1"/>
  <c r="B20" i="37"/>
  <c r="F20" i="37" s="1"/>
  <c r="H59" i="4"/>
  <c r="R18" i="4"/>
  <c r="B18" i="46"/>
  <c r="F18" i="46" s="1"/>
  <c r="C17" i="46"/>
  <c r="G17" i="46" s="1"/>
  <c r="C12" i="46"/>
  <c r="G12" i="46" s="1"/>
  <c r="B19" i="38"/>
  <c r="F19" i="38" s="1"/>
  <c r="C23" i="38"/>
  <c r="G23" i="38" s="1"/>
  <c r="C9" i="38"/>
  <c r="G9" i="38" s="1"/>
  <c r="B9" i="42"/>
  <c r="F9" i="42" s="1"/>
  <c r="B19" i="45"/>
  <c r="F19" i="45" s="1"/>
  <c r="C20" i="46"/>
  <c r="G20" i="46" s="1"/>
  <c r="B21" i="46"/>
  <c r="F21" i="46" s="1"/>
  <c r="C9" i="45"/>
  <c r="G9" i="45" s="1"/>
  <c r="C19" i="36"/>
  <c r="G19" i="36" s="1"/>
  <c r="C14" i="36"/>
  <c r="G14" i="36" s="1"/>
  <c r="B19" i="42"/>
  <c r="F19" i="42" s="1"/>
  <c r="P59" i="4"/>
  <c r="L59" i="4"/>
  <c r="C9" i="7"/>
  <c r="G9" i="7" s="1"/>
  <c r="W44" i="4"/>
  <c r="V44" i="4"/>
  <c r="G4" i="42"/>
  <c r="C10" i="46"/>
  <c r="G10" i="46" s="1"/>
  <c r="R44" i="4"/>
  <c r="S44" i="4"/>
  <c r="F6" i="41"/>
  <c r="K59" i="4"/>
  <c r="K29" i="4"/>
  <c r="J59" i="4"/>
  <c r="M59" i="4"/>
  <c r="E18" i="4"/>
  <c r="N59" i="4"/>
  <c r="O18" i="4"/>
  <c r="W29" i="4"/>
  <c r="K18" i="4"/>
  <c r="U44" i="4"/>
  <c r="C14" i="45"/>
  <c r="G14" i="45" s="1"/>
  <c r="C13" i="46"/>
  <c r="G13" i="46" s="1"/>
  <c r="B9" i="36"/>
  <c r="F9" i="36" s="1"/>
  <c r="H44" i="4"/>
  <c r="C14" i="37"/>
  <c r="G14" i="37" s="1"/>
  <c r="I18" i="4"/>
  <c r="C19" i="37"/>
  <c r="G16" i="37"/>
  <c r="F4" i="37"/>
  <c r="B9" i="37"/>
  <c r="G6" i="37"/>
  <c r="C9" i="37"/>
  <c r="F10" i="37"/>
  <c r="B14" i="37"/>
  <c r="F14" i="37" s="1"/>
  <c r="F22" i="37"/>
  <c r="B19" i="37"/>
  <c r="F15" i="37"/>
  <c r="F10" i="41"/>
  <c r="G20" i="37"/>
  <c r="C23" i="37"/>
  <c r="G23" i="37" s="1"/>
  <c r="F8" i="41"/>
  <c r="F16" i="41"/>
  <c r="F20" i="41"/>
  <c r="G10" i="41"/>
  <c r="B7" i="46"/>
  <c r="C15" i="7"/>
  <c r="G15" i="7" s="1"/>
  <c r="C44" i="4"/>
  <c r="V18" i="4"/>
  <c r="I59" i="4"/>
  <c r="H29" i="4"/>
  <c r="G10" i="37"/>
  <c r="C19" i="45"/>
  <c r="G19" i="45" s="1"/>
  <c r="B8" i="46"/>
  <c r="F8" i="46" s="1"/>
  <c r="Y44" i="4"/>
  <c r="C23" i="7"/>
  <c r="G23" i="7" s="1"/>
  <c r="C9" i="36"/>
  <c r="C19" i="42"/>
  <c r="G19" i="42" s="1"/>
  <c r="B14" i="42"/>
  <c r="F14" i="42" s="1"/>
  <c r="C23" i="39"/>
  <c r="G23" i="39" s="1"/>
  <c r="J18" i="4"/>
  <c r="B23" i="36"/>
  <c r="F23" i="36" s="1"/>
  <c r="I44" i="4"/>
  <c r="Y18" i="4"/>
  <c r="R59" i="4"/>
  <c r="C15" i="46"/>
  <c r="I29" i="4"/>
  <c r="Y29" i="4"/>
  <c r="X59" i="4"/>
  <c r="U29" i="4"/>
  <c r="S59" i="4"/>
  <c r="L44" i="4"/>
  <c r="T44" i="4"/>
  <c r="U59" i="4"/>
  <c r="R29" i="4"/>
  <c r="M18" i="4"/>
  <c r="L18" i="4"/>
  <c r="L29" i="4"/>
  <c r="B18" i="4"/>
  <c r="B44" i="4"/>
  <c r="H18" i="4"/>
  <c r="E29" i="4"/>
  <c r="O59" i="4"/>
  <c r="Q29" i="4"/>
  <c r="Q59" i="4"/>
  <c r="C59" i="4"/>
  <c r="C18" i="4"/>
  <c r="C21" i="45"/>
  <c r="G21" i="45" s="1"/>
  <c r="W59" i="4"/>
  <c r="C18" i="46"/>
  <c r="G18" i="46" s="1"/>
  <c r="B10" i="36"/>
  <c r="J29" i="4"/>
  <c r="C15" i="38"/>
  <c r="M44" i="4"/>
  <c r="B14" i="34" l="1"/>
  <c r="F14" i="34" s="1"/>
  <c r="C14" i="34"/>
  <c r="G14" i="34" s="1"/>
  <c r="B23" i="34"/>
  <c r="F23" i="34" s="1"/>
  <c r="B14" i="7"/>
  <c r="F14" i="7" s="1"/>
  <c r="C19" i="34"/>
  <c r="G19" i="34" s="1"/>
  <c r="C9" i="34"/>
  <c r="G9" i="34" s="1"/>
  <c r="G13" i="41"/>
  <c r="C9" i="41"/>
  <c r="G9" i="41" s="1"/>
  <c r="F13" i="41"/>
  <c r="C23" i="41"/>
  <c r="G23" i="41" s="1"/>
  <c r="B19" i="41"/>
  <c r="F19" i="41" s="1"/>
  <c r="G5" i="41"/>
  <c r="G20" i="41"/>
  <c r="B23" i="41"/>
  <c r="F23" i="41" s="1"/>
  <c r="B9" i="41"/>
  <c r="C19" i="41"/>
  <c r="G19" i="41" s="1"/>
  <c r="B19" i="49"/>
  <c r="F19" i="49" s="1"/>
  <c r="F10" i="49"/>
  <c r="B14" i="49"/>
  <c r="F14" i="49" s="1"/>
  <c r="F4" i="49"/>
  <c r="B9" i="49"/>
  <c r="C14" i="49"/>
  <c r="G14" i="49" s="1"/>
  <c r="G10" i="49"/>
  <c r="F20" i="49"/>
  <c r="B23" i="49"/>
  <c r="F23" i="49" s="1"/>
  <c r="G15" i="49"/>
  <c r="C19" i="49"/>
  <c r="G19" i="49" s="1"/>
  <c r="G4" i="49"/>
  <c r="C9" i="49"/>
  <c r="G20" i="49"/>
  <c r="C23" i="49"/>
  <c r="G23" i="49" s="1"/>
  <c r="B14" i="46"/>
  <c r="F14" i="46" s="1"/>
  <c r="P61" i="4"/>
  <c r="B23" i="45"/>
  <c r="F23" i="45" s="1"/>
  <c r="B19" i="34"/>
  <c r="F19" i="34" s="1"/>
  <c r="C9" i="46"/>
  <c r="N61" i="4"/>
  <c r="F10" i="34"/>
  <c r="B9" i="34"/>
  <c r="F9" i="34" s="1"/>
  <c r="V61" i="4"/>
  <c r="D61" i="4"/>
  <c r="B23" i="42"/>
  <c r="F23" i="42" s="1"/>
  <c r="C23" i="34"/>
  <c r="G23" i="34" s="1"/>
  <c r="B19" i="36"/>
  <c r="F19" i="36" s="1"/>
  <c r="B19" i="39"/>
  <c r="F19" i="39" s="1"/>
  <c r="J61" i="4"/>
  <c r="O61" i="4"/>
  <c r="T61" i="4"/>
  <c r="S61" i="4"/>
  <c r="X61" i="4"/>
  <c r="G15" i="39"/>
  <c r="C19" i="39"/>
  <c r="G19" i="39" s="1"/>
  <c r="B14" i="45"/>
  <c r="F14" i="45" s="1"/>
  <c r="F10" i="45"/>
  <c r="B19" i="46"/>
  <c r="F19" i="46" s="1"/>
  <c r="M61" i="4"/>
  <c r="W61" i="4"/>
  <c r="Q61" i="4"/>
  <c r="B61" i="4"/>
  <c r="U61" i="4"/>
  <c r="C23" i="46"/>
  <c r="G23" i="46" s="1"/>
  <c r="B23" i="37"/>
  <c r="F23" i="37" s="1"/>
  <c r="K61" i="4"/>
  <c r="B23" i="46"/>
  <c r="F23" i="46" s="1"/>
  <c r="C14" i="46"/>
  <c r="G14" i="46" s="1"/>
  <c r="B24" i="38"/>
  <c r="F24" i="38" s="1"/>
  <c r="F19" i="37"/>
  <c r="G19" i="37"/>
  <c r="C24" i="37"/>
  <c r="G24" i="37" s="1"/>
  <c r="G15" i="38"/>
  <c r="C19" i="38"/>
  <c r="F10" i="36"/>
  <c r="B14" i="36"/>
  <c r="C61" i="4"/>
  <c r="E61" i="4"/>
  <c r="R61" i="4"/>
  <c r="H61" i="4"/>
  <c r="C23" i="45"/>
  <c r="C24" i="45" s="1"/>
  <c r="G24" i="45" s="1"/>
  <c r="F7" i="46"/>
  <c r="B9" i="46"/>
  <c r="C24" i="42"/>
  <c r="G24" i="42" s="1"/>
  <c r="G9" i="37"/>
  <c r="F9" i="37"/>
  <c r="L61" i="4"/>
  <c r="C19" i="46"/>
  <c r="G19" i="46" s="1"/>
  <c r="G15" i="46"/>
  <c r="C24" i="36"/>
  <c r="G24" i="36" s="1"/>
  <c r="G9" i="36"/>
  <c r="Y61" i="4"/>
  <c r="I61" i="4"/>
  <c r="C19" i="7"/>
  <c r="G19" i="7" s="1"/>
  <c r="B24" i="7" l="1"/>
  <c r="F24" i="7" s="1"/>
  <c r="C24" i="7"/>
  <c r="G24" i="7" s="1"/>
  <c r="G9" i="46"/>
  <c r="C24" i="46"/>
  <c r="G24" i="46" s="1"/>
  <c r="B24" i="46"/>
  <c r="F24" i="46" s="1"/>
  <c r="B24" i="41"/>
  <c r="F24" i="41" s="1"/>
  <c r="B24" i="39"/>
  <c r="F24" i="39" s="1"/>
  <c r="C24" i="41"/>
  <c r="G24" i="41" s="1"/>
  <c r="F9" i="41"/>
  <c r="G9" i="49"/>
  <c r="C24" i="49"/>
  <c r="G24" i="49" s="1"/>
  <c r="F9" i="49"/>
  <c r="B24" i="49"/>
  <c r="F24" i="49" s="1"/>
  <c r="B24" i="42"/>
  <c r="F24" i="42" s="1"/>
  <c r="C24" i="39"/>
  <c r="G24" i="39" s="1"/>
  <c r="B24" i="34"/>
  <c r="F24" i="34" s="1"/>
  <c r="C24" i="34"/>
  <c r="G24" i="34" s="1"/>
  <c r="B24" i="37"/>
  <c r="F24" i="37" s="1"/>
  <c r="B24" i="45"/>
  <c r="F24" i="45" s="1"/>
  <c r="F14" i="36"/>
  <c r="B24" i="36"/>
  <c r="F24" i="36" s="1"/>
  <c r="G19" i="38"/>
  <c r="C24" i="38"/>
  <c r="G24" i="38" s="1"/>
  <c r="F9" i="46"/>
  <c r="G23" i="45"/>
</calcChain>
</file>

<file path=xl/sharedStrings.xml><?xml version="1.0" encoding="utf-8"?>
<sst xmlns="http://schemas.openxmlformats.org/spreadsheetml/2006/main" count="480" uniqueCount="118">
  <si>
    <t>聚酯棉紗</t>
  </si>
  <si>
    <t>混紡T/R紗</t>
  </si>
  <si>
    <t>混紡T/W紗</t>
  </si>
  <si>
    <t>混紡T/C紗</t>
  </si>
  <si>
    <t>其他聚酯纖維紗</t>
  </si>
  <si>
    <t>亞克力紗</t>
  </si>
  <si>
    <t>其它亞克力混紡紗</t>
  </si>
  <si>
    <t>嫘縈棉紗</t>
  </si>
  <si>
    <t>嫘縈棉混紡紗</t>
  </si>
  <si>
    <t>尼龍短纖紗</t>
  </si>
  <si>
    <t>人纖製縫紉線</t>
  </si>
  <si>
    <t>零售用人纖短纖紗</t>
  </si>
  <si>
    <t>特殊人纖短纖紗</t>
  </si>
  <si>
    <t>其他人纖短纖紗</t>
  </si>
  <si>
    <t>55094100007</t>
  </si>
  <si>
    <t>55094200006</t>
  </si>
  <si>
    <t>56050010007.56050090000.</t>
  </si>
  <si>
    <t>56060010006.56060020004.56060090009</t>
  </si>
  <si>
    <t>55095900006</t>
    <phoneticPr fontId="2" type="noConversion"/>
  </si>
  <si>
    <t>產品類別&amp;HS code</t>
    <phoneticPr fontId="2" type="noConversion"/>
  </si>
  <si>
    <t>棉紗</t>
    <phoneticPr fontId="2" type="noConversion"/>
  </si>
  <si>
    <t>5205所有項下產品</t>
    <phoneticPr fontId="2" type="noConversion"/>
  </si>
  <si>
    <t>棉混紡紗</t>
    <phoneticPr fontId="2" type="noConversion"/>
  </si>
  <si>
    <t>5206所有項下產品</t>
    <phoneticPr fontId="2" type="noConversion"/>
  </si>
  <si>
    <t>5207所有項下產品</t>
    <phoneticPr fontId="2" type="noConversion"/>
  </si>
  <si>
    <t>A/W紗/                             55096100002</t>
    <phoneticPr fontId="2" type="noConversion"/>
  </si>
  <si>
    <t xml:space="preserve">A/C紗/                              55096200001    </t>
    <phoneticPr fontId="2" type="noConversion"/>
  </si>
  <si>
    <t>紡紗公會產品稅號</t>
    <phoneticPr fontId="2" type="noConversion"/>
  </si>
  <si>
    <t>56049020007/56049090002</t>
    <phoneticPr fontId="8" type="noConversion"/>
  </si>
  <si>
    <t>56049020007/56049090002</t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</si>
  <si>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</si>
  <si>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</si>
  <si>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</si>
  <si>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</si>
  <si>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</si>
  <si>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</si>
  <si>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</si>
  <si>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</si>
  <si>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</si>
  <si>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</si>
  <si>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</si>
  <si>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</si>
  <si>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</si>
  <si>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</si>
  <si>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</si>
  <si>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</si>
  <si>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</si>
  <si>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</si>
  <si>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</si>
  <si>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</si>
  <si>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</si>
  <si>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</si>
  <si>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</si>
  <si>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</si>
  <si>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</si>
  <si>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</si>
  <si>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</si>
  <si>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</si>
  <si>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</si>
  <si>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</si>
  <si>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</si>
  <si>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</si>
  <si>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t>112</t>
    </r>
    <r>
      <rPr>
        <sz val="12"/>
        <rFont val="微軟正黑體"/>
        <family val="2"/>
        <charset val="136"/>
      </rPr>
      <t>年各月聚酯棉紗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亞克力紗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嫘縈棉紗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人纖短纖紗進口統計表</t>
    </r>
    <r>
      <rPr>
        <sz val="12"/>
        <rFont val="Times New Roman"/>
        <family val="1"/>
      </rPr>
      <t xml:space="preserve">     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</si>
  <si>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  <phoneticPr fontId="2" type="noConversion"/>
  </si>
  <si>
    <r>
      <t>A/C</t>
    </r>
    <r>
      <rPr>
        <sz val="12"/>
        <rFont val="微軟正黑體"/>
        <family val="2"/>
        <charset val="136"/>
      </rPr>
      <t>紗</t>
    </r>
    <phoneticPr fontId="2" type="noConversion"/>
  </si>
  <si>
    <t>總計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</si>
  <si>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</si>
  <si>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</si>
  <si>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</si>
  <si>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</si>
  <si>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</si>
  <si>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</si>
  <si>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</si>
  <si>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</si>
  <si>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</si>
  <si>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</si>
  <si>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</si>
  <si>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</si>
  <si>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</si>
  <si>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</si>
  <si>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數</t>
    </r>
    <r>
      <rPr>
        <sz val="13"/>
        <rFont val="Times New Roman"/>
        <family val="1"/>
      </rPr>
      <t xml:space="preserve"> </t>
    </r>
    <r>
      <rPr>
        <sz val="13"/>
        <rFont val="微軟正黑體"/>
        <family val="2"/>
        <charset val="136"/>
      </rPr>
      <t>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</si>
  <si>
    <r>
      <rPr>
        <sz val="13"/>
        <rFont val="微軟正黑體"/>
        <family val="2"/>
        <charset val="136"/>
      </rPr>
      <t>金</t>
    </r>
    <r>
      <rPr>
        <sz val="13"/>
        <rFont val="Times New Roman"/>
        <family val="1"/>
      </rPr>
      <t xml:space="preserve">  </t>
    </r>
    <r>
      <rPr>
        <sz val="13"/>
        <rFont val="微軟正黑體"/>
        <family val="2"/>
        <charset val="136"/>
      </rPr>
      <t>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</si>
  <si>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</si>
  <si>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</si>
  <si>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</si>
  <si>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</si>
  <si>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</si>
  <si>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</si>
  <si>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1-4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</si>
  <si>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1-5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</si>
  <si>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1-6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</si>
  <si>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</si>
  <si>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</si>
  <si>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</si>
  <si>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</si>
  <si>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</si>
  <si>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</si>
  <si>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</si>
  <si>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</si>
  <si>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</si>
  <si>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</si>
  <si>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1-7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</si>
  <si>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1-8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</si>
  <si>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1-9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</si>
  <si>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1-10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</si>
  <si>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</si>
  <si>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</si>
  <si>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</si>
  <si>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1-12</t>
    </r>
    <r>
      <rPr>
        <sz val="13"/>
        <rFont val="微軟正黑體"/>
        <family val="2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</si>
  <si>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</si>
  <si>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</si>
  <si>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</si>
  <si>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</si>
  <si>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</si>
  <si>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115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</si>
  <si>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115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</t>
    </r>
    <r>
      <rPr>
        <sz val="13"/>
        <rFont val="微軟正黑體"/>
        <family val="2"/>
        <charset val="136"/>
      </rPr>
      <t>月</t>
    </r>
    <phoneticPr fontId="2" type="noConversion"/>
  </si>
  <si>
    <r>
      <t>115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1-2</t>
    </r>
    <r>
      <rPr>
        <sz val="13"/>
        <rFont val="微軟正黑體"/>
        <family val="2"/>
        <charset val="136"/>
      </rPr>
      <t>月</t>
    </r>
    <phoneticPr fontId="2" type="noConversion"/>
  </si>
  <si>
    <r>
      <t>115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1-3</t>
    </r>
    <r>
      <rPr>
        <sz val="13"/>
        <rFont val="微軟正黑體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</si>
</sst>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.0%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20"/>
      <name val="新細明體"/>
      <family val="1"/>
      <charset val="136"/>
    </font>
    <font>
      <sz val="10"/>
      <name val="新細明體"/>
      <family val="1"/>
      <charset val="136"/>
    </font>
    <font>
      <sz val="22"/>
      <name val="華康超特楷體(P)"/>
      <family val="1"/>
      <charset val="136"/>
    </font>
    <font>
      <sz val="14"/>
      <name val="華康超特楷體(P)"/>
      <family val="1"/>
      <charset val="136"/>
    </font>
    <font>
      <sz val="9"/>
      <name val="PMingLiU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1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sz val="13"/>
      <name val="Times New Roman"/>
      <family val="2"/>
      <charset val="136"/>
    </font>
    <font>
      <sz val="11"/>
      <color rgb="FF000000"/>
      <name val="Microsoft JhengHei Light"/>
      <family val="2"/>
      <charset val="136"/>
    </font>
    <font>
      <sz val="11"/>
      <color rgb="FF000066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2" fillId="0" borderId="0">
      <alignment vertical="center"/>
    </xf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9" fontId="3" fillId="0" borderId="1" xfId="0" applyNumberFormat="1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 indent="1"/>
    </xf>
    <xf numFmtId="176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vertical="center"/>
    </xf>
    <xf numFmtId="177" fontId="3" fillId="2" borderId="1" xfId="2" applyNumberFormat="1" applyFont="1" applyFill="1" applyBorder="1" applyAlignment="1">
      <alignment horizontal="right" vertical="center" indent="1"/>
    </xf>
    <xf numFmtId="177" fontId="3" fillId="0" borderId="1" xfId="1" applyNumberFormat="1" applyFont="1" applyFill="1" applyBorder="1" applyAlignment="1">
      <alignment horizontal="right" vertical="center" inden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right" vertical="center" indent="1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76" fontId="3" fillId="0" borderId="0" xfId="0" applyNumberFormat="1" applyFont="1" applyAlignment="1">
      <alignment horizontal="centerContinuous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176" fontId="3" fillId="0" borderId="0" xfId="1" applyNumberFormat="1" applyFont="1" applyFill="1" applyAlignment="1">
      <alignment horizontal="centerContinuous"/>
    </xf>
    <xf numFmtId="176" fontId="3" fillId="0" borderId="0" xfId="1" applyNumberFormat="1" applyFont="1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49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1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7" fillId="4" borderId="1" xfId="0" applyFont="1" applyFill="1" applyBorder="1" applyAlignment="1">
      <alignment vertical="center"/>
    </xf>
    <xf numFmtId="176" fontId="20" fillId="7" borderId="1" xfId="1" applyNumberFormat="1" applyFont="1" applyFill="1" applyBorder="1" applyAlignment="1">
      <alignment vertical="center"/>
    </xf>
    <xf numFmtId="176" fontId="18" fillId="7" borderId="1" xfId="1" applyNumberFormat="1" applyFont="1" applyFill="1" applyBorder="1" applyAlignment="1">
      <alignment vertical="center"/>
    </xf>
    <xf numFmtId="3" fontId="21" fillId="6" borderId="7" xfId="0" applyNumberFormat="1" applyFont="1" applyFill="1" applyBorder="1" applyAlignment="1">
      <alignment horizontal="right" vertical="center" wrapText="1"/>
    </xf>
    <xf numFmtId="3" fontId="21" fillId="6" borderId="8" xfId="0" applyNumberFormat="1" applyFont="1" applyFill="1" applyBorder="1" applyAlignment="1">
      <alignment horizontal="right" vertical="center" wrapText="1"/>
    </xf>
    <xf numFmtId="3" fontId="21" fillId="6" borderId="1" xfId="0" applyNumberFormat="1" applyFont="1" applyFill="1" applyBorder="1" applyAlignment="1">
      <alignment horizontal="right" vertical="center" wrapText="1"/>
    </xf>
    <xf numFmtId="0" fontId="21" fillId="0" borderId="5" xfId="0" applyFont="1" applyBorder="1" applyAlignment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7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76" fontId="20" fillId="3" borderId="1" xfId="1" applyNumberFormat="1" applyFont="1" applyFill="1" applyBorder="1" applyAlignment="1">
      <alignment vertical="center"/>
    </xf>
    <xf numFmtId="176" fontId="18" fillId="3" borderId="1" xfId="1" applyNumberFormat="1" applyFont="1" applyFill="1" applyBorder="1" applyAlignment="1">
      <alignment vertical="center"/>
    </xf>
    <xf numFmtId="3" fontId="22" fillId="6" borderId="1" xfId="0" applyNumberFormat="1" applyFont="1" applyFill="1" applyBorder="1" applyAlignment="1">
      <alignment horizontal="right" vertical="center" wrapText="1"/>
    </xf>
    <xf numFmtId="3" fontId="22" fillId="6" borderId="5" xfId="0" applyNumberFormat="1" applyFont="1" applyFill="1" applyBorder="1" applyAlignment="1">
      <alignment horizontal="right" vertical="center" wrapText="1"/>
    </xf>
    <xf numFmtId="176" fontId="3" fillId="0" borderId="1" xfId="2" applyNumberFormat="1" applyFont="1" applyBorder="1" applyAlignment="1">
      <alignment horizontal="right" vertical="center" indent="1"/>
    </xf>
  </cellXfs>
  <cellStyles count="6">
    <cellStyle name="一般" xfId="0" builtinId="0"/>
    <cellStyle name="一般 2" xfId="5" xr:uid="{00000000-0005-0000-0000-000001000000}"/>
    <cellStyle name="千分位" xfId="1" builtinId="3"/>
    <cellStyle name="千分位 2" xfId="4" xr:uid="{00000000-0005-0000-0000-000003000000}"/>
    <cellStyle name="百分比" xfId="2" builtinId="5"/>
    <cellStyle name="隨後的超連結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26"/>
  <sheetViews>
    <sheetView workbookViewId="0">
      <selection activeCell="K8" sqref="K8"/>
    </sheetView>
  </sheetViews>
  <sheetFormatPr defaultColWidth="9" defaultRowHeight="15.75"/>
  <cols>
    <col min="1" max="1" width="20.25" style="14" bestFit="1" customWidth="1"/>
    <col min="2" max="5" width="12.25" style="14" bestFit="1" customWidth="1"/>
    <col min="6" max="6" width="13.125" style="30" customWidth="1"/>
    <col min="7" max="7" width="12" style="30" customWidth="1"/>
    <col min="8" max="16384" width="9" style="14"/>
  </cols>
  <sheetData>
    <row r="1" spans="1:7" ht="36" customHeight="1">
      <c r="A1" s="59" t="s">
        <v>109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110</v>
      </c>
      <c r="C2" s="62"/>
      <c r="D2" s="62" t="s">
        <v>75</v>
      </c>
      <c r="E2" s="62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SUM(公式!B5)</f>
        <v>660382</v>
      </c>
      <c r="C4" s="18">
        <f>SUM(公式!C5)</f>
        <v>1060200</v>
      </c>
      <c r="D4" s="18">
        <v>805183</v>
      </c>
      <c r="E4" s="18">
        <v>1300700</v>
      </c>
      <c r="F4" s="19">
        <f>SUM(B4/D4-1)</f>
        <v>-0.17983613662980957</v>
      </c>
      <c r="G4" s="19">
        <f>SUM(C4/E4-1)</f>
        <v>-0.1849004382255709</v>
      </c>
    </row>
    <row r="5" spans="1:7" ht="21.95" customHeight="1">
      <c r="A5" s="17" t="s">
        <v>39</v>
      </c>
      <c r="B5" s="20">
        <f>SUM(公式!B8)</f>
        <v>79878</v>
      </c>
      <c r="C5" s="20">
        <f>SUM(公式!C8)</f>
        <v>184800</v>
      </c>
      <c r="D5" s="20">
        <v>198364</v>
      </c>
      <c r="E5" s="20">
        <v>465400</v>
      </c>
      <c r="F5" s="19">
        <f t="shared" ref="F5:F23" si="0">SUM(B5/D5-1)</f>
        <v>-0.59731604525014625</v>
      </c>
      <c r="G5" s="19">
        <f t="shared" ref="G5:G23" si="1">SUM(C5/E5-1)</f>
        <v>-0.60292221744735719</v>
      </c>
    </row>
    <row r="6" spans="1:7" ht="21.95" customHeight="1">
      <c r="A6" s="17" t="s">
        <v>40</v>
      </c>
      <c r="B6" s="20">
        <f>SUM(公式!B10)</f>
        <v>0</v>
      </c>
      <c r="C6" s="20">
        <f>SUM(公式!C10)</f>
        <v>0</v>
      </c>
      <c r="D6" s="20">
        <v>15</v>
      </c>
      <c r="E6" s="20">
        <v>200</v>
      </c>
      <c r="F6" s="19">
        <f t="shared" ref="F6" si="2">SUM(B6/D6-1)</f>
        <v>-1</v>
      </c>
      <c r="G6" s="19">
        <f t="shared" ref="G6" si="3">SUM(C6/E6-1)</f>
        <v>-1</v>
      </c>
    </row>
    <row r="7" spans="1:7" ht="21.95" customHeight="1">
      <c r="A7" s="17" t="s">
        <v>41</v>
      </c>
      <c r="B7" s="21">
        <f>SUM(公式!B12)</f>
        <v>165769</v>
      </c>
      <c r="C7" s="21">
        <f>SUM(公式!C12)</f>
        <v>302600</v>
      </c>
      <c r="D7" s="21">
        <v>247520</v>
      </c>
      <c r="E7" s="21">
        <v>538200</v>
      </c>
      <c r="F7" s="19">
        <f t="shared" ref="F7:F21" si="4">SUM(B7/D7-1)</f>
        <v>-0.33028038138332261</v>
      </c>
      <c r="G7" s="19">
        <f t="shared" ref="G7:G21" si="5">SUM(C7/E7-1)</f>
        <v>-0.43775548123374208</v>
      </c>
    </row>
    <row r="8" spans="1:7" ht="21.95" customHeight="1">
      <c r="A8" s="17" t="s">
        <v>42</v>
      </c>
      <c r="B8" s="21">
        <f>SUM(公式!B14)</f>
        <v>29378</v>
      </c>
      <c r="C8" s="21">
        <f>SUM(公式!C14)</f>
        <v>63500</v>
      </c>
      <c r="D8" s="21">
        <v>16791</v>
      </c>
      <c r="E8" s="21">
        <v>39600</v>
      </c>
      <c r="F8" s="19">
        <f t="shared" si="4"/>
        <v>0.74962777678518244</v>
      </c>
      <c r="G8" s="19">
        <f t="shared" si="5"/>
        <v>0.60353535353535359</v>
      </c>
    </row>
    <row r="9" spans="1:7" ht="23.45" customHeight="1">
      <c r="A9" s="22" t="s">
        <v>43</v>
      </c>
      <c r="B9" s="23">
        <f>SUM(B4:B8)</f>
        <v>935407</v>
      </c>
      <c r="C9" s="23">
        <f>SUM(C4:C8)</f>
        <v>1611100</v>
      </c>
      <c r="D9" s="23">
        <v>1267873</v>
      </c>
      <c r="E9" s="23">
        <v>2344100</v>
      </c>
      <c r="F9" s="24">
        <f t="shared" si="4"/>
        <v>-0.26222342458590098</v>
      </c>
      <c r="G9" s="24">
        <f t="shared" si="5"/>
        <v>-0.31269997013779272</v>
      </c>
    </row>
    <row r="10" spans="1:7" ht="21.95" customHeight="1">
      <c r="A10" s="17" t="s">
        <v>44</v>
      </c>
      <c r="B10" s="21">
        <f>SUM(公式!B20)</f>
        <v>56054</v>
      </c>
      <c r="C10" s="21">
        <f>SUM(公式!C20)</f>
        <v>177800</v>
      </c>
      <c r="D10" s="21">
        <v>77656</v>
      </c>
      <c r="E10" s="21">
        <v>244000</v>
      </c>
      <c r="F10" s="19">
        <f t="shared" si="4"/>
        <v>-0.27817554342227258</v>
      </c>
      <c r="G10" s="19">
        <f t="shared" si="5"/>
        <v>-0.27131147540983602</v>
      </c>
    </row>
    <row r="11" spans="1:7" ht="21.95" customHeight="1">
      <c r="A11" s="17" t="s">
        <v>45</v>
      </c>
      <c r="B11" s="20">
        <f>SUM(公式!B23)</f>
        <v>0</v>
      </c>
      <c r="C11" s="20">
        <f>SUM(公式!C23)</f>
        <v>0</v>
      </c>
      <c r="D11" s="20">
        <v>565</v>
      </c>
      <c r="E11" s="20">
        <v>5900</v>
      </c>
      <c r="F11" s="19">
        <f t="shared" ref="F11" si="6">SUM(B11/D11-1)</f>
        <v>-1</v>
      </c>
      <c r="G11" s="19">
        <f t="shared" ref="G11" si="7">SUM(C11/E11-1)</f>
        <v>-1</v>
      </c>
    </row>
    <row r="12" spans="1:7" ht="21.95" customHeight="1">
      <c r="A12" s="17" t="s">
        <v>46</v>
      </c>
      <c r="B12" s="21">
        <f>SUM(公式!B25)</f>
        <v>0</v>
      </c>
      <c r="C12" s="21">
        <f>SUM(公式!C25)</f>
        <v>0</v>
      </c>
      <c r="D12" s="21">
        <v>0</v>
      </c>
      <c r="E12" s="21">
        <v>0</v>
      </c>
      <c r="F12" s="74">
        <v>0</v>
      </c>
      <c r="G12" s="74">
        <v>0</v>
      </c>
    </row>
    <row r="13" spans="1:7" ht="21.95" customHeight="1">
      <c r="A13" s="17" t="s">
        <v>47</v>
      </c>
      <c r="B13" s="21">
        <f>SUM(公式!B27)</f>
        <v>20544</v>
      </c>
      <c r="C13" s="21">
        <f>SUM(公式!C27)</f>
        <v>78600</v>
      </c>
      <c r="D13" s="21">
        <v>0</v>
      </c>
      <c r="E13" s="21">
        <v>0</v>
      </c>
      <c r="F13" s="74">
        <v>0</v>
      </c>
      <c r="G13" s="74">
        <v>0</v>
      </c>
    </row>
    <row r="14" spans="1:7" ht="21.95" customHeight="1">
      <c r="A14" s="22" t="s">
        <v>43</v>
      </c>
      <c r="B14" s="23">
        <f>SUM(B10:B13)</f>
        <v>76598</v>
      </c>
      <c r="C14" s="23">
        <f>SUM(C10:C13)</f>
        <v>256400</v>
      </c>
      <c r="D14" s="23">
        <v>78221</v>
      </c>
      <c r="E14" s="23">
        <v>249900</v>
      </c>
      <c r="F14" s="24">
        <f t="shared" si="4"/>
        <v>-2.0748903747075609E-2</v>
      </c>
      <c r="G14" s="24">
        <f t="shared" si="5"/>
        <v>2.6010404161664669E-2</v>
      </c>
    </row>
    <row r="15" spans="1:7" ht="21.95" customHeight="1">
      <c r="A15" s="17" t="s">
        <v>48</v>
      </c>
      <c r="B15" s="21">
        <f>SUM(公式!B31)</f>
        <v>70949</v>
      </c>
      <c r="C15" s="21">
        <f>SUM(公式!C31)</f>
        <v>186500</v>
      </c>
      <c r="D15" s="21">
        <v>11023</v>
      </c>
      <c r="E15" s="21">
        <v>45800</v>
      </c>
      <c r="F15" s="19">
        <f t="shared" si="4"/>
        <v>5.4364510568810669</v>
      </c>
      <c r="G15" s="19">
        <f t="shared" si="5"/>
        <v>3.072052401746725</v>
      </c>
    </row>
    <row r="16" spans="1:7" ht="21.95" customHeight="1">
      <c r="A16" s="17" t="s">
        <v>49</v>
      </c>
      <c r="B16" s="21">
        <f>SUM(公式!B34)</f>
        <v>7409</v>
      </c>
      <c r="C16" s="21">
        <f>SUM(公式!C34)</f>
        <v>40500</v>
      </c>
      <c r="D16" s="21">
        <v>55</v>
      </c>
      <c r="E16" s="21">
        <v>5100</v>
      </c>
      <c r="F16" s="19">
        <f t="shared" si="4"/>
        <v>133.70909090909092</v>
      </c>
      <c r="G16" s="19">
        <f t="shared" si="5"/>
        <v>6.9411764705882355</v>
      </c>
    </row>
    <row r="17" spans="1:7" ht="21.95" customHeight="1">
      <c r="A17" s="17" t="s">
        <v>50</v>
      </c>
      <c r="B17" s="20">
        <f>SUM(公式!B38)</f>
        <v>2033</v>
      </c>
      <c r="C17" s="20">
        <f>SUM(公式!C38)</f>
        <v>68100</v>
      </c>
      <c r="D17" s="20">
        <v>859</v>
      </c>
      <c r="E17" s="20">
        <v>35900</v>
      </c>
      <c r="F17" s="19">
        <f t="shared" ref="F17" si="8">SUM(B17/D17-1)</f>
        <v>1.3667054714784634</v>
      </c>
      <c r="G17" s="19">
        <f t="shared" ref="G17" si="9">SUM(C17/E17-1)</f>
        <v>0.89693593314763231</v>
      </c>
    </row>
    <row r="18" spans="1:7" ht="21.95" customHeight="1">
      <c r="A18" s="17" t="s">
        <v>51</v>
      </c>
      <c r="B18" s="21">
        <f>SUM(公式!B41)</f>
        <v>870</v>
      </c>
      <c r="C18" s="21">
        <f>SUM(公式!C41)</f>
        <v>19400</v>
      </c>
      <c r="D18" s="21">
        <v>414</v>
      </c>
      <c r="E18" s="21">
        <v>8700</v>
      </c>
      <c r="F18" s="19">
        <f t="shared" si="4"/>
        <v>1.1014492753623188</v>
      </c>
      <c r="G18" s="19">
        <f t="shared" si="5"/>
        <v>1.2298850574712645</v>
      </c>
    </row>
    <row r="19" spans="1:7" ht="21.95" customHeight="1">
      <c r="A19" s="22" t="s">
        <v>43</v>
      </c>
      <c r="B19" s="23">
        <f>SUM(B15:B18)</f>
        <v>81261</v>
      </c>
      <c r="C19" s="23">
        <f>SUM(C15:C18)</f>
        <v>314500</v>
      </c>
      <c r="D19" s="23">
        <v>12351</v>
      </c>
      <c r="E19" s="23">
        <v>95500</v>
      </c>
      <c r="F19" s="24">
        <f t="shared" si="4"/>
        <v>5.5793053194073359</v>
      </c>
      <c r="G19" s="24">
        <f t="shared" si="5"/>
        <v>2.2931937172774868</v>
      </c>
    </row>
    <row r="20" spans="1:7" ht="21.95" customHeight="1">
      <c r="A20" s="17" t="s">
        <v>52</v>
      </c>
      <c r="B20" s="21">
        <f>SUM(公式!B46)</f>
        <v>269</v>
      </c>
      <c r="C20" s="21">
        <f>SUM(公式!C46)</f>
        <v>21200</v>
      </c>
      <c r="D20" s="21">
        <v>92</v>
      </c>
      <c r="E20" s="21">
        <v>2400</v>
      </c>
      <c r="F20" s="19">
        <f t="shared" si="4"/>
        <v>1.9239130434782608</v>
      </c>
      <c r="G20" s="19">
        <f t="shared" si="5"/>
        <v>7.8333333333333339</v>
      </c>
    </row>
    <row r="21" spans="1:7" ht="21.95" customHeight="1">
      <c r="A21" s="17" t="s">
        <v>53</v>
      </c>
      <c r="B21" s="21">
        <f>SUM(公式!B50)</f>
        <v>15803</v>
      </c>
      <c r="C21" s="21">
        <f>SUM(公式!C50)</f>
        <v>537200</v>
      </c>
      <c r="D21" s="21">
        <v>22940</v>
      </c>
      <c r="E21" s="21">
        <v>163000</v>
      </c>
      <c r="F21" s="19">
        <f t="shared" si="4"/>
        <v>-0.31111595466434172</v>
      </c>
      <c r="G21" s="19">
        <f t="shared" si="5"/>
        <v>2.2957055214723927</v>
      </c>
    </row>
    <row r="22" spans="1:7" ht="21.95" customHeight="1">
      <c r="A22" s="17" t="s">
        <v>54</v>
      </c>
      <c r="B22" s="21">
        <f>SUM(公式!B55)</f>
        <v>19777</v>
      </c>
      <c r="C22" s="21">
        <f>SUM(公式!C55)</f>
        <v>32700</v>
      </c>
      <c r="D22" s="21">
        <v>0</v>
      </c>
      <c r="E22" s="21">
        <v>0</v>
      </c>
      <c r="F22" s="74">
        <v>0</v>
      </c>
      <c r="G22" s="74">
        <v>0</v>
      </c>
    </row>
    <row r="23" spans="1:7" ht="21.95" customHeight="1">
      <c r="A23" s="22" t="s">
        <v>43</v>
      </c>
      <c r="B23" s="23">
        <f>SUM(B20:B22)</f>
        <v>35849</v>
      </c>
      <c r="C23" s="23">
        <f>SUM(C20:C22)</f>
        <v>591100</v>
      </c>
      <c r="D23" s="23">
        <v>23032</v>
      </c>
      <c r="E23" s="23">
        <v>165400</v>
      </c>
      <c r="F23" s="24">
        <f t="shared" si="0"/>
        <v>0.55648662730114618</v>
      </c>
      <c r="G23" s="24">
        <f t="shared" si="1"/>
        <v>2.5737605804111245</v>
      </c>
    </row>
    <row r="24" spans="1:7" ht="27.75" customHeight="1">
      <c r="A24" s="26" t="s">
        <v>61</v>
      </c>
      <c r="B24" s="27">
        <f>SUM(B9+B14+B19+B23)</f>
        <v>1129115</v>
      </c>
      <c r="C24" s="27">
        <f>SUM(C9+C14+C19+C23)</f>
        <v>2773100</v>
      </c>
      <c r="D24" s="27">
        <v>1381477</v>
      </c>
      <c r="E24" s="27">
        <v>2854900</v>
      </c>
      <c r="F24" s="28">
        <f>SUM(B24/D24-1)</f>
        <v>-0.18267549875966083</v>
      </c>
      <c r="G24" s="28">
        <f>SUM(C24/E24-1)</f>
        <v>-2.8652492206381996E-2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F2:G2"/>
    <mergeCell ref="A1:G1"/>
    <mergeCell ref="B2:C2"/>
    <mergeCell ref="D2:E2"/>
    <mergeCell ref="A2:A3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G27"/>
  <sheetViews>
    <sheetView topLeftCell="A8" workbookViewId="0">
      <selection activeCell="I10" sqref="I10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97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98</v>
      </c>
      <c r="C2" s="62"/>
      <c r="D2" s="63" t="s">
        <v>73</v>
      </c>
      <c r="E2" s="64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SUM(公式!T5)</f>
        <v>5591191</v>
      </c>
      <c r="C4" s="18">
        <f>SUM(公式!U5)</f>
        <v>9581000</v>
      </c>
      <c r="D4" s="18">
        <v>3639539</v>
      </c>
      <c r="E4" s="18">
        <v>6708600</v>
      </c>
      <c r="F4" s="19">
        <f t="shared" ref="F4:G4" si="0">SUM(B4/D4-1)</f>
        <v>0.53623604527936086</v>
      </c>
      <c r="G4" s="19">
        <f t="shared" si="0"/>
        <v>0.42816683063530392</v>
      </c>
    </row>
    <row r="5" spans="1:7" ht="21.95" customHeight="1">
      <c r="A5" s="17" t="s">
        <v>39</v>
      </c>
      <c r="B5" s="20">
        <f>SUM(公式!T8)</f>
        <v>2089508</v>
      </c>
      <c r="C5" s="20">
        <f>SUM(公式!U8)</f>
        <v>5700000</v>
      </c>
      <c r="D5" s="20">
        <v>1400758</v>
      </c>
      <c r="E5" s="20">
        <v>4477300</v>
      </c>
      <c r="F5" s="19">
        <f t="shared" ref="F5:F14" si="1">SUM(B5/D5-1)</f>
        <v>0.49169806633265711</v>
      </c>
      <c r="G5" s="19">
        <f t="shared" ref="G5:G14" si="2">SUM(C5/E5-1)</f>
        <v>0.27308869184553197</v>
      </c>
    </row>
    <row r="6" spans="1:7" ht="21.95" customHeight="1">
      <c r="A6" s="17" t="s">
        <v>40</v>
      </c>
      <c r="B6" s="20">
        <f>SUM(公式!T10)</f>
        <v>28216</v>
      </c>
      <c r="C6" s="20">
        <f>SUM(公式!U10)</f>
        <v>318000</v>
      </c>
      <c r="D6" s="20">
        <v>29528</v>
      </c>
      <c r="E6" s="20">
        <v>332600</v>
      </c>
      <c r="F6" s="19">
        <f t="shared" si="1"/>
        <v>-4.4432403142779742E-2</v>
      </c>
      <c r="G6" s="19">
        <f t="shared" si="2"/>
        <v>-4.3896572459410699E-2</v>
      </c>
    </row>
    <row r="7" spans="1:7" ht="21.95" customHeight="1">
      <c r="A7" s="17" t="s">
        <v>41</v>
      </c>
      <c r="B7" s="21">
        <f>SUM(公式!T12)</f>
        <v>2048013</v>
      </c>
      <c r="C7" s="21">
        <f>SUM(公式!U12)</f>
        <v>3838500</v>
      </c>
      <c r="D7" s="21">
        <v>1741622</v>
      </c>
      <c r="E7" s="21">
        <v>3320400</v>
      </c>
      <c r="F7" s="19">
        <f t="shared" si="1"/>
        <v>0.17592278921602955</v>
      </c>
      <c r="G7" s="19">
        <f t="shared" si="2"/>
        <v>0.15603541741958793</v>
      </c>
    </row>
    <row r="8" spans="1:7" ht="21.95" customHeight="1">
      <c r="A8" s="17" t="s">
        <v>42</v>
      </c>
      <c r="B8" s="21">
        <f>SUM(公式!T14)</f>
        <v>375031</v>
      </c>
      <c r="C8" s="21">
        <f>SUM(公式!U14)</f>
        <v>728000</v>
      </c>
      <c r="D8" s="21">
        <v>175320</v>
      </c>
      <c r="E8" s="21">
        <v>461600</v>
      </c>
      <c r="F8" s="19">
        <f t="shared" si="1"/>
        <v>1.1391227469769563</v>
      </c>
      <c r="G8" s="19">
        <f t="shared" si="2"/>
        <v>0.57712305025996535</v>
      </c>
    </row>
    <row r="9" spans="1:7" ht="23.45" customHeight="1">
      <c r="A9" s="22" t="s">
        <v>43</v>
      </c>
      <c r="B9" s="23">
        <f>SUM(B4:B8)</f>
        <v>10131959</v>
      </c>
      <c r="C9" s="23">
        <f>SUM(C4:C8)</f>
        <v>20165500</v>
      </c>
      <c r="D9" s="23">
        <v>6986767</v>
      </c>
      <c r="E9" s="23">
        <v>15300500</v>
      </c>
      <c r="F9" s="19">
        <f t="shared" si="1"/>
        <v>0.45016414602061294</v>
      </c>
      <c r="G9" s="19">
        <f t="shared" si="2"/>
        <v>0.31796346524623376</v>
      </c>
    </row>
    <row r="10" spans="1:7" ht="21.95" customHeight="1">
      <c r="A10" s="17" t="s">
        <v>44</v>
      </c>
      <c r="B10" s="21">
        <f>SUM(公式!T20)</f>
        <v>569788</v>
      </c>
      <c r="C10" s="21">
        <f>SUM(公式!U20)</f>
        <v>1896700</v>
      </c>
      <c r="D10" s="21">
        <v>528109</v>
      </c>
      <c r="E10" s="21">
        <v>1479000</v>
      </c>
      <c r="F10" s="19">
        <f t="shared" si="1"/>
        <v>7.8921207553743544E-2</v>
      </c>
      <c r="G10" s="19">
        <f t="shared" si="2"/>
        <v>0.28242055442866798</v>
      </c>
    </row>
    <row r="11" spans="1:7" ht="21.95" customHeight="1">
      <c r="A11" s="17" t="s">
        <v>45</v>
      </c>
      <c r="B11" s="20">
        <f>SUM(公式!T23)</f>
        <v>565</v>
      </c>
      <c r="C11" s="20">
        <f>SUM(公式!U23)</f>
        <v>5900</v>
      </c>
      <c r="D11" s="20">
        <v>1040</v>
      </c>
      <c r="E11" s="20">
        <v>11000</v>
      </c>
      <c r="F11" s="19">
        <f t="shared" si="1"/>
        <v>-0.45673076923076927</v>
      </c>
      <c r="G11" s="19">
        <f t="shared" si="2"/>
        <v>-0.46363636363636362</v>
      </c>
    </row>
    <row r="12" spans="1:7" ht="21.95" customHeight="1">
      <c r="A12" s="17" t="s">
        <v>46</v>
      </c>
      <c r="B12" s="21">
        <f>SUM(公式!T25)</f>
        <v>11010</v>
      </c>
      <c r="C12" s="21">
        <f>SUM(公式!U25)</f>
        <v>14400</v>
      </c>
      <c r="D12" s="21">
        <v>80634</v>
      </c>
      <c r="E12" s="21">
        <v>196900</v>
      </c>
      <c r="F12" s="19">
        <f t="shared" si="1"/>
        <v>-0.86345710246298091</v>
      </c>
      <c r="G12" s="19">
        <f t="shared" si="2"/>
        <v>-0.92686642965972577</v>
      </c>
    </row>
    <row r="13" spans="1:7" ht="21.95" customHeight="1">
      <c r="A13" s="17" t="s">
        <v>47</v>
      </c>
      <c r="B13" s="21">
        <f>SUM(公式!T27)</f>
        <v>75857</v>
      </c>
      <c r="C13" s="21">
        <f>SUM(公式!U27)</f>
        <v>254700</v>
      </c>
      <c r="D13" s="21">
        <v>66361</v>
      </c>
      <c r="E13" s="21">
        <v>216500</v>
      </c>
      <c r="F13" s="19">
        <f t="shared" si="1"/>
        <v>0.14309609559831826</v>
      </c>
      <c r="G13" s="19">
        <f t="shared" si="2"/>
        <v>0.17644341801385677</v>
      </c>
    </row>
    <row r="14" spans="1:7" ht="21.95" customHeight="1">
      <c r="A14" s="22" t="s">
        <v>43</v>
      </c>
      <c r="B14" s="23">
        <f>SUM(B10:B13)</f>
        <v>657220</v>
      </c>
      <c r="C14" s="23">
        <f>SUM(C10:C13)</f>
        <v>2171700</v>
      </c>
      <c r="D14" s="23">
        <v>676144</v>
      </c>
      <c r="E14" s="23">
        <v>1903400</v>
      </c>
      <c r="F14" s="19">
        <f t="shared" si="1"/>
        <v>-2.7988120873660094E-2</v>
      </c>
      <c r="G14" s="19">
        <f t="shared" si="2"/>
        <v>0.1409582851738993</v>
      </c>
    </row>
    <row r="15" spans="1:7" ht="21.95" customHeight="1">
      <c r="A15" s="17" t="s">
        <v>48</v>
      </c>
      <c r="B15" s="21">
        <f>SUM(公式!T31)</f>
        <v>497702</v>
      </c>
      <c r="C15" s="21">
        <f>SUM(公式!U31)</f>
        <v>1624600</v>
      </c>
      <c r="D15" s="21">
        <v>742155</v>
      </c>
      <c r="E15" s="21">
        <v>2362200</v>
      </c>
      <c r="F15" s="25">
        <f t="shared" ref="F15:F23" si="3">SUM(B15/D15-1)</f>
        <v>-0.32938267612560723</v>
      </c>
      <c r="G15" s="25">
        <f t="shared" ref="G15:G23" si="4">SUM(C15/E15-1)</f>
        <v>-0.31225129116924899</v>
      </c>
    </row>
    <row r="16" spans="1:7" ht="21.95" customHeight="1">
      <c r="A16" s="17" t="s">
        <v>49</v>
      </c>
      <c r="B16" s="21">
        <f>SUM(公式!T34)</f>
        <v>29611</v>
      </c>
      <c r="C16" s="21">
        <f>SUM(公式!U34)</f>
        <v>119000</v>
      </c>
      <c r="D16" s="21">
        <v>52653</v>
      </c>
      <c r="E16" s="21">
        <v>189400</v>
      </c>
      <c r="F16" s="25">
        <f t="shared" si="3"/>
        <v>-0.43761988870529689</v>
      </c>
      <c r="G16" s="25">
        <f t="shared" si="4"/>
        <v>-0.37170010559662092</v>
      </c>
    </row>
    <row r="17" spans="1:7" ht="21.95" customHeight="1">
      <c r="A17" s="17" t="s">
        <v>50</v>
      </c>
      <c r="B17" s="20">
        <f>SUM(公式!T38)</f>
        <v>15923</v>
      </c>
      <c r="C17" s="20">
        <f>SUM(公式!U38)</f>
        <v>485700</v>
      </c>
      <c r="D17" s="20">
        <v>8489</v>
      </c>
      <c r="E17" s="20">
        <v>325800</v>
      </c>
      <c r="F17" s="25">
        <f t="shared" si="3"/>
        <v>0.87572152196960773</v>
      </c>
      <c r="G17" s="25">
        <f t="shared" si="4"/>
        <v>0.49079189686924485</v>
      </c>
    </row>
    <row r="18" spans="1:7" ht="21.95" customHeight="1">
      <c r="A18" s="17" t="s">
        <v>51</v>
      </c>
      <c r="B18" s="21">
        <f>SUM(公式!T41)</f>
        <v>11650</v>
      </c>
      <c r="C18" s="21">
        <f>SUM(公式!U41)</f>
        <v>214400</v>
      </c>
      <c r="D18" s="21">
        <v>11013</v>
      </c>
      <c r="E18" s="21">
        <v>149000</v>
      </c>
      <c r="F18" s="25">
        <f t="shared" si="3"/>
        <v>5.7840733678380163E-2</v>
      </c>
      <c r="G18" s="25">
        <f t="shared" si="4"/>
        <v>0.43892617449664439</v>
      </c>
    </row>
    <row r="19" spans="1:7" ht="21.95" customHeight="1">
      <c r="A19" s="22" t="s">
        <v>43</v>
      </c>
      <c r="B19" s="23">
        <f>SUM(B15:B18)</f>
        <v>554886</v>
      </c>
      <c r="C19" s="23">
        <f>SUM(C15:C18)</f>
        <v>2443700</v>
      </c>
      <c r="D19" s="23">
        <v>814310</v>
      </c>
      <c r="E19" s="23">
        <v>3026400</v>
      </c>
      <c r="F19" s="25">
        <f t="shared" si="3"/>
        <v>-0.31858137564318256</v>
      </c>
      <c r="G19" s="25">
        <f t="shared" si="4"/>
        <v>-0.19253899021940257</v>
      </c>
    </row>
    <row r="20" spans="1:7" ht="21.95" customHeight="1">
      <c r="A20" s="17" t="s">
        <v>52</v>
      </c>
      <c r="B20" s="21">
        <f>SUM(公式!T46)</f>
        <v>13760</v>
      </c>
      <c r="C20" s="21">
        <f>SUM(公式!U46)</f>
        <v>207000</v>
      </c>
      <c r="D20" s="21">
        <v>14938</v>
      </c>
      <c r="E20" s="21">
        <v>240100</v>
      </c>
      <c r="F20" s="25">
        <f t="shared" si="3"/>
        <v>-7.8859285044852068E-2</v>
      </c>
      <c r="G20" s="25">
        <f t="shared" si="4"/>
        <v>-0.13785922532278216</v>
      </c>
    </row>
    <row r="21" spans="1:7" ht="21.95" customHeight="1">
      <c r="A21" s="17" t="s">
        <v>53</v>
      </c>
      <c r="B21" s="21">
        <f>SUM(公式!T50)</f>
        <v>151930</v>
      </c>
      <c r="C21" s="21">
        <f>SUM(公式!U50)</f>
        <v>3711300</v>
      </c>
      <c r="D21" s="21">
        <v>176483</v>
      </c>
      <c r="E21" s="21">
        <v>2675700</v>
      </c>
      <c r="F21" s="25">
        <f t="shared" si="3"/>
        <v>-0.13912388162032607</v>
      </c>
      <c r="G21" s="25">
        <f t="shared" si="4"/>
        <v>0.3870389057069179</v>
      </c>
    </row>
    <row r="22" spans="1:7" ht="21.95" customHeight="1">
      <c r="A22" s="17" t="s">
        <v>54</v>
      </c>
      <c r="B22" s="21">
        <f>SUM(公式!T55)</f>
        <v>150588</v>
      </c>
      <c r="C22" s="21">
        <f>SUM(公式!U55)</f>
        <v>271400</v>
      </c>
      <c r="D22" s="21">
        <v>7623</v>
      </c>
      <c r="E22" s="21">
        <v>45900</v>
      </c>
      <c r="F22" s="25">
        <f t="shared" si="3"/>
        <v>18.754427390791026</v>
      </c>
      <c r="G22" s="25">
        <f t="shared" si="4"/>
        <v>4.912854030501089</v>
      </c>
    </row>
    <row r="23" spans="1:7" ht="21.95" customHeight="1">
      <c r="A23" s="22" t="s">
        <v>43</v>
      </c>
      <c r="B23" s="23">
        <f>SUM(B20:B22)</f>
        <v>316278</v>
      </c>
      <c r="C23" s="23">
        <f>SUM(C20:C22)</f>
        <v>4189700</v>
      </c>
      <c r="D23" s="23">
        <v>199044</v>
      </c>
      <c r="E23" s="23">
        <v>2961700</v>
      </c>
      <c r="F23" s="25">
        <f t="shared" si="3"/>
        <v>0.58898534997287033</v>
      </c>
      <c r="G23" s="25">
        <f t="shared" si="4"/>
        <v>0.4146267346456427</v>
      </c>
    </row>
    <row r="24" spans="1:7" ht="27.75" customHeight="1">
      <c r="A24" s="26" t="s">
        <v>55</v>
      </c>
      <c r="B24" s="27">
        <f>SUM(B9+B14+B19+B23)</f>
        <v>11660343</v>
      </c>
      <c r="C24" s="27">
        <f>SUM(C9+C14+C19+C23)</f>
        <v>28970600</v>
      </c>
      <c r="D24" s="27">
        <v>8676265</v>
      </c>
      <c r="E24" s="27">
        <v>23192000</v>
      </c>
      <c r="F24" s="25">
        <f t="shared" ref="F24" si="5">SUM(B24/D24-1)</f>
        <v>0.34393578342754627</v>
      </c>
      <c r="G24" s="25">
        <f t="shared" ref="G24" si="6">SUM(C24/E24-1)</f>
        <v>0.24916350465677817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G26"/>
  <sheetViews>
    <sheetView workbookViewId="0">
      <selection activeCell="I8" sqref="I8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99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100</v>
      </c>
      <c r="C2" s="62"/>
      <c r="D2" s="62" t="s">
        <v>74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SUM(公式!V5)</f>
        <v>6089429</v>
      </c>
      <c r="C4" s="18">
        <f>SUM(公式!W5)</f>
        <v>10392500</v>
      </c>
      <c r="D4" s="18">
        <v>4236468</v>
      </c>
      <c r="E4" s="18">
        <v>7712300</v>
      </c>
      <c r="F4" s="19">
        <f t="shared" ref="F4:G9" si="0">SUM(B4/D4-1)</f>
        <v>0.43738345244198706</v>
      </c>
      <c r="G4" s="19">
        <f t="shared" si="0"/>
        <v>0.34752278827327765</v>
      </c>
    </row>
    <row r="5" spans="1:7" ht="21.95" customHeight="1">
      <c r="A5" s="17" t="s">
        <v>39</v>
      </c>
      <c r="B5" s="20">
        <f>SUM(公式!V8)</f>
        <v>2430986</v>
      </c>
      <c r="C5" s="20">
        <f>SUM(公式!W8)</f>
        <v>6524400</v>
      </c>
      <c r="D5" s="20">
        <v>1543116</v>
      </c>
      <c r="E5" s="20">
        <v>4947900</v>
      </c>
      <c r="F5" s="19">
        <f t="shared" si="0"/>
        <v>0.57537476119747311</v>
      </c>
      <c r="G5" s="19">
        <f t="shared" si="0"/>
        <v>0.31862002061480621</v>
      </c>
    </row>
    <row r="6" spans="1:7" ht="21.95" customHeight="1">
      <c r="A6" s="17" t="s">
        <v>40</v>
      </c>
      <c r="B6" s="20">
        <f>SUM(公式!V10)</f>
        <v>37249</v>
      </c>
      <c r="C6" s="20">
        <f>SUM(公式!W10)</f>
        <v>417800</v>
      </c>
      <c r="D6" s="20">
        <v>41151</v>
      </c>
      <c r="E6" s="20">
        <v>471600</v>
      </c>
      <c r="F6" s="19">
        <f t="shared" si="0"/>
        <v>-9.4821511020388272E-2</v>
      </c>
      <c r="G6" s="19">
        <f t="shared" si="0"/>
        <v>-0.11407972858354543</v>
      </c>
    </row>
    <row r="7" spans="1:7" ht="21.95" customHeight="1">
      <c r="A7" s="17" t="s">
        <v>41</v>
      </c>
      <c r="B7" s="21">
        <f>SUM(公式!V12)</f>
        <v>2428007</v>
      </c>
      <c r="C7" s="21">
        <f>SUM(公式!W12)</f>
        <v>4560500</v>
      </c>
      <c r="D7" s="21">
        <v>1907413</v>
      </c>
      <c r="E7" s="21">
        <v>3566800</v>
      </c>
      <c r="F7" s="19">
        <f t="shared" si="0"/>
        <v>0.27293197645187495</v>
      </c>
      <c r="G7" s="19">
        <f t="shared" si="0"/>
        <v>0.27859706179208255</v>
      </c>
    </row>
    <row r="8" spans="1:7" ht="21.95" customHeight="1">
      <c r="A8" s="17" t="s">
        <v>42</v>
      </c>
      <c r="B8" s="21">
        <f>SUM(公式!V14)</f>
        <v>432073</v>
      </c>
      <c r="C8" s="21">
        <f>SUM(公式!W14)</f>
        <v>840900</v>
      </c>
      <c r="D8" s="21">
        <v>226576</v>
      </c>
      <c r="E8" s="21">
        <v>552500</v>
      </c>
      <c r="F8" s="19">
        <f t="shared" si="0"/>
        <v>0.90696719864416364</v>
      </c>
      <c r="G8" s="19">
        <f t="shared" si="0"/>
        <v>0.52199095022624431</v>
      </c>
    </row>
    <row r="9" spans="1:7" ht="23.45" customHeight="1">
      <c r="A9" s="22" t="s">
        <v>43</v>
      </c>
      <c r="B9" s="23">
        <f>SUM(B4:B8)</f>
        <v>11417744</v>
      </c>
      <c r="C9" s="23">
        <f>SUM(C4:C8)</f>
        <v>22736100</v>
      </c>
      <c r="D9" s="23">
        <v>7954724</v>
      </c>
      <c r="E9" s="23">
        <v>17251100</v>
      </c>
      <c r="F9" s="24">
        <f t="shared" si="0"/>
        <v>0.43534131416753108</v>
      </c>
      <c r="G9" s="24">
        <f t="shared" si="0"/>
        <v>0.31795073937314133</v>
      </c>
    </row>
    <row r="10" spans="1:7" ht="21.95" customHeight="1">
      <c r="A10" s="17" t="s">
        <v>44</v>
      </c>
      <c r="B10" s="21">
        <f>SUM(公式!V20)</f>
        <v>666282</v>
      </c>
      <c r="C10" s="21">
        <f>SUM(公式!W20)</f>
        <v>2212400</v>
      </c>
      <c r="D10" s="21">
        <v>589300</v>
      </c>
      <c r="E10" s="21">
        <v>1683200</v>
      </c>
      <c r="F10" s="19">
        <f t="shared" ref="F10:G14" si="1">SUM(B10/D10-1)</f>
        <v>0.13063295435262168</v>
      </c>
      <c r="G10" s="19">
        <f t="shared" si="1"/>
        <v>0.31440114068441072</v>
      </c>
    </row>
    <row r="11" spans="1:7" ht="21.95" customHeight="1">
      <c r="A11" s="17" t="s">
        <v>45</v>
      </c>
      <c r="B11" s="20">
        <f>SUM(公式!V23)</f>
        <v>565</v>
      </c>
      <c r="C11" s="20">
        <f>SUM(公式!W23)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SUM(公式!V25)</f>
        <v>11413</v>
      </c>
      <c r="C12" s="21">
        <f>SUM(公式!W25)</f>
        <v>17200</v>
      </c>
      <c r="D12" s="20">
        <v>80634</v>
      </c>
      <c r="E12" s="20">
        <v>196900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SUM(公式!V27)</f>
        <v>85488</v>
      </c>
      <c r="C13" s="21">
        <f>SUM(公式!W27)</f>
        <v>275800</v>
      </c>
      <c r="D13" s="21">
        <v>85398</v>
      </c>
      <c r="E13" s="21">
        <v>259400</v>
      </c>
      <c r="F13" s="19">
        <f t="shared" si="1"/>
        <v>1.0538888498559107E-3</v>
      </c>
      <c r="G13" s="19">
        <f t="shared" si="1"/>
        <v>6.32228218966846E-2</v>
      </c>
    </row>
    <row r="14" spans="1:7" ht="21.95" customHeight="1">
      <c r="A14" s="22" t="s">
        <v>43</v>
      </c>
      <c r="B14" s="23">
        <f>SUM(B10:B13)</f>
        <v>763748</v>
      </c>
      <c r="C14" s="23">
        <f>SUM(C10:C13)</f>
        <v>2511300</v>
      </c>
      <c r="D14" s="23">
        <v>756372</v>
      </c>
      <c r="E14" s="23">
        <v>2150500</v>
      </c>
      <c r="F14" s="24">
        <f t="shared" si="1"/>
        <v>9.7518152443507589E-3</v>
      </c>
      <c r="G14" s="24">
        <f t="shared" si="1"/>
        <v>0.16777493606138116</v>
      </c>
    </row>
    <row r="15" spans="1:7" ht="21.95" customHeight="1">
      <c r="A15" s="17" t="s">
        <v>48</v>
      </c>
      <c r="B15" s="21">
        <f>SUM(公式!V31)</f>
        <v>601031</v>
      </c>
      <c r="C15" s="21">
        <f>SUM(公式!W31)</f>
        <v>2065500</v>
      </c>
      <c r="D15" s="21">
        <v>794453</v>
      </c>
      <c r="E15" s="21">
        <v>2494600</v>
      </c>
      <c r="F15" s="19">
        <f t="shared" ref="F15:G19" si="2">SUM(B15/D15-1)</f>
        <v>-0.24346562981069997</v>
      </c>
      <c r="G15" s="19">
        <f t="shared" si="2"/>
        <v>-0.17201154493706405</v>
      </c>
    </row>
    <row r="16" spans="1:7" ht="21.95" customHeight="1">
      <c r="A16" s="17" t="s">
        <v>49</v>
      </c>
      <c r="B16" s="21">
        <f>SUM(公式!V34)</f>
        <v>30521</v>
      </c>
      <c r="C16" s="21">
        <f>SUM(公式!W34)</f>
        <v>123800</v>
      </c>
      <c r="D16" s="21">
        <v>52653</v>
      </c>
      <c r="E16" s="21">
        <v>189400</v>
      </c>
      <c r="F16" s="19">
        <f t="shared" si="2"/>
        <v>-0.42033692287239088</v>
      </c>
      <c r="G16" s="19">
        <f t="shared" si="2"/>
        <v>-0.34635691657866952</v>
      </c>
    </row>
    <row r="17" spans="1:7" ht="21.95" customHeight="1">
      <c r="A17" s="17" t="s">
        <v>50</v>
      </c>
      <c r="B17" s="20">
        <f>SUM(公式!V38)</f>
        <v>26139</v>
      </c>
      <c r="C17" s="20">
        <f>SUM(公式!W38)</f>
        <v>537100</v>
      </c>
      <c r="D17" s="20">
        <v>9860</v>
      </c>
      <c r="E17" s="20">
        <v>381500</v>
      </c>
      <c r="F17" s="25">
        <f t="shared" si="2"/>
        <v>1.6510141987829616</v>
      </c>
      <c r="G17" s="25">
        <f t="shared" si="2"/>
        <v>0.40786369593709049</v>
      </c>
    </row>
    <row r="18" spans="1:7" ht="21.95" customHeight="1">
      <c r="A18" s="17" t="s">
        <v>51</v>
      </c>
      <c r="B18" s="21">
        <f>SUM(公式!V41)</f>
        <v>14302</v>
      </c>
      <c r="C18" s="21">
        <f>SUM(公式!W41)</f>
        <v>262500</v>
      </c>
      <c r="D18" s="21">
        <v>11300</v>
      </c>
      <c r="E18" s="21">
        <v>153800</v>
      </c>
      <c r="F18" s="19">
        <f t="shared" si="2"/>
        <v>0.26566371681415935</v>
      </c>
      <c r="G18" s="19">
        <f t="shared" si="2"/>
        <v>0.7067620286085825</v>
      </c>
    </row>
    <row r="19" spans="1:7" ht="21.95" customHeight="1">
      <c r="A19" s="22" t="s">
        <v>43</v>
      </c>
      <c r="B19" s="23">
        <f>SUM(B15:B18)</f>
        <v>671993</v>
      </c>
      <c r="C19" s="23">
        <f>SUM(C15:C18)</f>
        <v>2988900</v>
      </c>
      <c r="D19" s="23">
        <v>868266</v>
      </c>
      <c r="E19" s="23">
        <v>3219300</v>
      </c>
      <c r="F19" s="24">
        <f t="shared" si="2"/>
        <v>-0.22605169383575996</v>
      </c>
      <c r="G19" s="24">
        <f t="shared" si="2"/>
        <v>-7.1568353368744786E-2</v>
      </c>
    </row>
    <row r="20" spans="1:7" ht="21.95" customHeight="1">
      <c r="A20" s="17" t="s">
        <v>52</v>
      </c>
      <c r="B20" s="21">
        <f>SUM(公式!V46)</f>
        <v>15218</v>
      </c>
      <c r="C20" s="21">
        <f>SUM(公式!W46)</f>
        <v>225600</v>
      </c>
      <c r="D20" s="21">
        <v>15739</v>
      </c>
      <c r="E20" s="21">
        <v>253600</v>
      </c>
      <c r="F20" s="19">
        <f t="shared" ref="F20:G23" si="3">SUM(B20/D20-1)</f>
        <v>-3.3102484274731614E-2</v>
      </c>
      <c r="G20" s="19">
        <f t="shared" si="3"/>
        <v>-0.11041009463722395</v>
      </c>
    </row>
    <row r="21" spans="1:7" ht="21.95" customHeight="1">
      <c r="A21" s="17" t="s">
        <v>53</v>
      </c>
      <c r="B21" s="21">
        <f>SUM(公式!V50)</f>
        <v>158533</v>
      </c>
      <c r="C21" s="21">
        <f>SUM(公式!W50)</f>
        <v>4016400</v>
      </c>
      <c r="D21" s="21">
        <v>203361</v>
      </c>
      <c r="E21" s="21">
        <v>2864400</v>
      </c>
      <c r="F21" s="19">
        <f t="shared" si="3"/>
        <v>-0.22043558007680919</v>
      </c>
      <c r="G21" s="19">
        <f t="shared" si="3"/>
        <v>0.40217846669459578</v>
      </c>
    </row>
    <row r="22" spans="1:7" ht="21.95" customHeight="1">
      <c r="A22" s="17" t="s">
        <v>54</v>
      </c>
      <c r="B22" s="21">
        <f>SUM(公式!V55)</f>
        <v>150588</v>
      </c>
      <c r="C22" s="21">
        <f>SUM(公式!W55)</f>
        <v>271400</v>
      </c>
      <c r="D22" s="21">
        <v>9416</v>
      </c>
      <c r="E22" s="21">
        <v>93500</v>
      </c>
      <c r="F22" s="19">
        <f t="shared" si="3"/>
        <v>14.992778249787596</v>
      </c>
      <c r="G22" s="19">
        <f t="shared" si="3"/>
        <v>1.902673796791444</v>
      </c>
    </row>
    <row r="23" spans="1:7" ht="21.95" customHeight="1">
      <c r="A23" s="22" t="s">
        <v>43</v>
      </c>
      <c r="B23" s="23">
        <f>SUM(B20:B22)</f>
        <v>324339</v>
      </c>
      <c r="C23" s="23">
        <f>SUM(C20:C22)</f>
        <v>4513400</v>
      </c>
      <c r="D23" s="23">
        <v>228516</v>
      </c>
      <c r="E23" s="23">
        <v>3211500</v>
      </c>
      <c r="F23" s="24">
        <f t="shared" si="3"/>
        <v>0.41932731187312933</v>
      </c>
      <c r="G23" s="24">
        <f t="shared" si="3"/>
        <v>0.40538689086096835</v>
      </c>
    </row>
    <row r="24" spans="1:7" ht="27.75" customHeight="1">
      <c r="A24" s="26" t="s">
        <v>55</v>
      </c>
      <c r="B24" s="27">
        <f>SUM(B9+B14+B19+B23)</f>
        <v>13177824</v>
      </c>
      <c r="C24" s="27">
        <f>SUM(C9+C14+C19+C23)</f>
        <v>32749700</v>
      </c>
      <c r="D24" s="27">
        <v>9807878</v>
      </c>
      <c r="E24" s="27">
        <v>25832400</v>
      </c>
      <c r="F24" s="28">
        <f>SUM(B24/D24-1)</f>
        <v>0.3435958318404857</v>
      </c>
      <c r="G24" s="28">
        <f>SUM(C24/E24-1)</f>
        <v>0.26777612610520118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G26"/>
  <sheetViews>
    <sheetView zoomScaleNormal="100" workbookViewId="0">
      <selection activeCell="I11" sqref="I11"/>
    </sheetView>
  </sheetViews>
  <sheetFormatPr defaultColWidth="9" defaultRowHeight="15.75"/>
  <cols>
    <col min="1" max="1" width="18.625" style="10" bestFit="1" customWidth="1"/>
    <col min="2" max="3" width="15.125" style="10" customWidth="1"/>
    <col min="4" max="4" width="14.625" style="10" customWidth="1"/>
    <col min="5" max="5" width="15.625" style="10" customWidth="1"/>
    <col min="6" max="6" width="11.375" style="13" bestFit="1" customWidth="1"/>
    <col min="7" max="7" width="11.25" style="13" bestFit="1" customWidth="1"/>
    <col min="8" max="16384" width="9" style="10"/>
  </cols>
  <sheetData>
    <row r="1" spans="1:7" ht="36" customHeight="1">
      <c r="A1" s="59" t="s">
        <v>106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107</v>
      </c>
      <c r="C2" s="62"/>
      <c r="D2" s="62" t="s">
        <v>72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SUM(公式!X5)</f>
        <v>6699572</v>
      </c>
      <c r="C4" s="18">
        <f>SUM(公式!Y5)</f>
        <v>11420000</v>
      </c>
      <c r="D4" s="18">
        <v>4732426</v>
      </c>
      <c r="E4" s="18">
        <v>8504100</v>
      </c>
      <c r="F4" s="19">
        <f t="shared" ref="F4:G9" si="0">SUM(B4/D4-1)</f>
        <v>0.41567390594168829</v>
      </c>
      <c r="G4" s="19">
        <f t="shared" si="0"/>
        <v>0.34288166884208793</v>
      </c>
    </row>
    <row r="5" spans="1:7" ht="21.95" customHeight="1">
      <c r="A5" s="17" t="s">
        <v>39</v>
      </c>
      <c r="B5" s="20">
        <f>SUM(公式!X8)</f>
        <v>2653078</v>
      </c>
      <c r="C5" s="20">
        <f>SUM(公式!Y8)</f>
        <v>7257200</v>
      </c>
      <c r="D5" s="20">
        <v>1639176</v>
      </c>
      <c r="E5" s="20">
        <v>5287000</v>
      </c>
      <c r="F5" s="19">
        <f t="shared" si="0"/>
        <v>0.61854370732611996</v>
      </c>
      <c r="G5" s="19">
        <f t="shared" si="0"/>
        <v>0.37264989597125031</v>
      </c>
    </row>
    <row r="6" spans="1:7" ht="21.95" customHeight="1">
      <c r="A6" s="17" t="s">
        <v>40</v>
      </c>
      <c r="B6" s="20">
        <f>SUM(公式!X10)</f>
        <v>39819</v>
      </c>
      <c r="C6" s="20">
        <f>SUM(公式!Y10)</f>
        <v>449200</v>
      </c>
      <c r="D6" s="20">
        <v>51395</v>
      </c>
      <c r="E6" s="20">
        <v>569300</v>
      </c>
      <c r="F6" s="19">
        <f t="shared" si="0"/>
        <v>-0.22523591789084541</v>
      </c>
      <c r="G6" s="19">
        <f t="shared" si="0"/>
        <v>-0.21096082908835412</v>
      </c>
    </row>
    <row r="7" spans="1:7" ht="21.95" customHeight="1">
      <c r="A7" s="17" t="s">
        <v>41</v>
      </c>
      <c r="B7" s="21">
        <f>SUM(公式!X12)</f>
        <v>2772766</v>
      </c>
      <c r="C7" s="21">
        <f>SUM(公式!Y12)</f>
        <v>5166400</v>
      </c>
      <c r="D7" s="21">
        <v>2146774</v>
      </c>
      <c r="E7" s="21">
        <v>3995500</v>
      </c>
      <c r="F7" s="19">
        <f t="shared" si="0"/>
        <v>0.29159660029420897</v>
      </c>
      <c r="G7" s="19">
        <f t="shared" si="0"/>
        <v>0.29305468652233757</v>
      </c>
    </row>
    <row r="8" spans="1:7" ht="21.95" customHeight="1">
      <c r="A8" s="17" t="s">
        <v>42</v>
      </c>
      <c r="B8" s="21">
        <f>SUM(公式!X14)</f>
        <v>463033</v>
      </c>
      <c r="C8" s="21">
        <f>SUM(公式!Y14)</f>
        <v>901900</v>
      </c>
      <c r="D8" s="21">
        <v>289219</v>
      </c>
      <c r="E8" s="21">
        <v>645600</v>
      </c>
      <c r="F8" s="19">
        <f t="shared" si="0"/>
        <v>0.60097711422831823</v>
      </c>
      <c r="G8" s="19">
        <f t="shared" si="0"/>
        <v>0.39699504337050806</v>
      </c>
    </row>
    <row r="9" spans="1:7" ht="23.45" customHeight="1">
      <c r="A9" s="22" t="s">
        <v>43</v>
      </c>
      <c r="B9" s="23">
        <f>SUM(B4:B8)</f>
        <v>12628268</v>
      </c>
      <c r="C9" s="23">
        <f>SUM(C4:C8)</f>
        <v>25194700</v>
      </c>
      <c r="D9" s="23">
        <v>8858990</v>
      </c>
      <c r="E9" s="23">
        <v>19001500</v>
      </c>
      <c r="F9" s="24">
        <f t="shared" si="0"/>
        <v>0.42547491305442264</v>
      </c>
      <c r="G9" s="24">
        <f t="shared" si="0"/>
        <v>0.32593216325026964</v>
      </c>
    </row>
    <row r="10" spans="1:7" ht="21.95" customHeight="1">
      <c r="A10" s="17" t="s">
        <v>44</v>
      </c>
      <c r="B10" s="21">
        <f>SUM(公式!X20)</f>
        <v>711645</v>
      </c>
      <c r="C10" s="21">
        <f>SUM(公式!Y20)</f>
        <v>2390800</v>
      </c>
      <c r="D10" s="21">
        <v>658531</v>
      </c>
      <c r="E10" s="21">
        <v>1922000</v>
      </c>
      <c r="F10" s="19">
        <f t="shared" ref="F10:G14" si="1">SUM(B10/D10-1)</f>
        <v>8.0655276668827991E-2</v>
      </c>
      <c r="G10" s="19">
        <f t="shared" si="1"/>
        <v>0.2439125910509885</v>
      </c>
    </row>
    <row r="11" spans="1:7" ht="21.95" customHeight="1">
      <c r="A11" s="17" t="s">
        <v>45</v>
      </c>
      <c r="B11" s="20">
        <f>SUM(公式!X23)</f>
        <v>565</v>
      </c>
      <c r="C11" s="20">
        <f>SUM(公式!Y23)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SUM(公式!X25)</f>
        <v>11413</v>
      </c>
      <c r="C12" s="21">
        <f>SUM(公式!Y25)</f>
        <v>17200</v>
      </c>
      <c r="D12" s="20">
        <v>80634</v>
      </c>
      <c r="E12" s="20">
        <v>196900</v>
      </c>
      <c r="F12" s="25">
        <f t="shared" ref="F12" si="2">SUM(B12/D12-1)</f>
        <v>-0.8584592107547685</v>
      </c>
      <c r="G12" s="25">
        <f t="shared" ref="G12" si="3">SUM(C12/E12-1)</f>
        <v>-0.91264601320467242</v>
      </c>
    </row>
    <row r="13" spans="1:7" ht="21.95" customHeight="1">
      <c r="A13" s="17" t="s">
        <v>47</v>
      </c>
      <c r="B13" s="21">
        <f>SUM(公式!X27)</f>
        <v>98327</v>
      </c>
      <c r="C13" s="21">
        <f>SUM(公式!Y27)</f>
        <v>318400</v>
      </c>
      <c r="D13" s="21">
        <v>95589</v>
      </c>
      <c r="E13" s="21">
        <v>279400</v>
      </c>
      <c r="F13" s="19">
        <f t="shared" si="1"/>
        <v>2.8643463159987004E-2</v>
      </c>
      <c r="G13" s="19">
        <f t="shared" si="1"/>
        <v>0.13958482462419464</v>
      </c>
    </row>
    <row r="14" spans="1:7" ht="21.95" customHeight="1">
      <c r="A14" s="22" t="s">
        <v>43</v>
      </c>
      <c r="B14" s="23">
        <f>SUM(B10:B13)</f>
        <v>821950</v>
      </c>
      <c r="C14" s="23">
        <f>SUM(C10:C13)</f>
        <v>2732300</v>
      </c>
      <c r="D14" s="23">
        <v>835794</v>
      </c>
      <c r="E14" s="23">
        <v>2409300</v>
      </c>
      <c r="F14" s="24">
        <f t="shared" si="1"/>
        <v>-1.6563890145179339E-2</v>
      </c>
      <c r="G14" s="24">
        <f t="shared" si="1"/>
        <v>0.13406383596895366</v>
      </c>
    </row>
    <row r="15" spans="1:7" ht="21.95" customHeight="1">
      <c r="A15" s="17" t="s">
        <v>48</v>
      </c>
      <c r="B15" s="21">
        <f>SUM(公式!X31)</f>
        <v>685271</v>
      </c>
      <c r="C15" s="21">
        <f>SUM(公式!Y31)</f>
        <v>2417400</v>
      </c>
      <c r="D15" s="21">
        <v>824365</v>
      </c>
      <c r="E15" s="21">
        <v>2628600</v>
      </c>
      <c r="F15" s="19">
        <f t="shared" ref="F15:G19" si="4">SUM(B15/D15-1)</f>
        <v>-0.16872865781540947</v>
      </c>
      <c r="G15" s="19">
        <f t="shared" si="4"/>
        <v>-8.0346952750513623E-2</v>
      </c>
    </row>
    <row r="16" spans="1:7" ht="21.95" customHeight="1">
      <c r="A16" s="17" t="s">
        <v>49</v>
      </c>
      <c r="B16" s="21">
        <f>SUM(公式!X34)</f>
        <v>33723</v>
      </c>
      <c r="C16" s="21">
        <f>SUM(公式!Y34)</f>
        <v>141100</v>
      </c>
      <c r="D16" s="21">
        <v>59208</v>
      </c>
      <c r="E16" s="21">
        <v>221600</v>
      </c>
      <c r="F16" s="19">
        <f t="shared" si="4"/>
        <v>-0.43043169841913254</v>
      </c>
      <c r="G16" s="19">
        <f t="shared" si="4"/>
        <v>-0.36326714801444049</v>
      </c>
    </row>
    <row r="17" spans="1:7" ht="21.95" customHeight="1">
      <c r="A17" s="17" t="s">
        <v>50</v>
      </c>
      <c r="B17" s="20">
        <f>SUM(公式!X38)</f>
        <v>29695</v>
      </c>
      <c r="C17" s="20">
        <f>SUM(公式!Y38)</f>
        <v>555500</v>
      </c>
      <c r="D17" s="20">
        <v>12852</v>
      </c>
      <c r="E17" s="20">
        <v>451300</v>
      </c>
      <c r="F17" s="25">
        <f t="shared" si="4"/>
        <v>1.3105353252412075</v>
      </c>
      <c r="G17" s="25">
        <f t="shared" si="4"/>
        <v>0.2308885442056281</v>
      </c>
    </row>
    <row r="18" spans="1:7" ht="21.95" customHeight="1">
      <c r="A18" s="17" t="s">
        <v>51</v>
      </c>
      <c r="B18" s="21">
        <f>SUM(公式!X41)</f>
        <v>15919</v>
      </c>
      <c r="C18" s="21">
        <f>SUM(公式!Y41)</f>
        <v>283500</v>
      </c>
      <c r="D18" s="21">
        <v>12667</v>
      </c>
      <c r="E18" s="21">
        <v>171900</v>
      </c>
      <c r="F18" s="19">
        <f t="shared" si="4"/>
        <v>0.25673008605036718</v>
      </c>
      <c r="G18" s="19">
        <f t="shared" si="4"/>
        <v>0.64921465968586389</v>
      </c>
    </row>
    <row r="19" spans="1:7" ht="21.95" customHeight="1">
      <c r="A19" s="22" t="s">
        <v>43</v>
      </c>
      <c r="B19" s="23">
        <f>SUM(B15:B18)</f>
        <v>764608</v>
      </c>
      <c r="C19" s="23">
        <f>SUM(C15:C18)</f>
        <v>3397500</v>
      </c>
      <c r="D19" s="23">
        <v>909092</v>
      </c>
      <c r="E19" s="23">
        <v>3473400</v>
      </c>
      <c r="F19" s="24">
        <f t="shared" si="4"/>
        <v>-0.15893220928134888</v>
      </c>
      <c r="G19" s="24">
        <f t="shared" si="4"/>
        <v>-2.1851787873553241E-2</v>
      </c>
    </row>
    <row r="20" spans="1:7" ht="21.95" customHeight="1">
      <c r="A20" s="17" t="s">
        <v>52</v>
      </c>
      <c r="B20" s="21">
        <f>SUM(公式!X46)</f>
        <v>15543</v>
      </c>
      <c r="C20" s="21">
        <f>SUM(公式!Y46)</f>
        <v>235100</v>
      </c>
      <c r="D20" s="21">
        <v>16039</v>
      </c>
      <c r="E20" s="21">
        <v>262200</v>
      </c>
      <c r="F20" s="19">
        <f t="shared" ref="F20:G23" si="5">SUM(B20/D20-1)</f>
        <v>-3.0924621235737915E-2</v>
      </c>
      <c r="G20" s="19">
        <f t="shared" si="5"/>
        <v>-0.10335621662852779</v>
      </c>
    </row>
    <row r="21" spans="1:7" ht="21.95" customHeight="1">
      <c r="A21" s="17" t="s">
        <v>53</v>
      </c>
      <c r="B21" s="21">
        <f>SUM(公式!X50)</f>
        <v>163597</v>
      </c>
      <c r="C21" s="21">
        <f>SUM(公式!Y50)</f>
        <v>4101400</v>
      </c>
      <c r="D21" s="21">
        <v>216538</v>
      </c>
      <c r="E21" s="21">
        <v>3114500</v>
      </c>
      <c r="F21" s="19">
        <f t="shared" si="5"/>
        <v>-0.24448826533910906</v>
      </c>
      <c r="G21" s="19">
        <f t="shared" si="5"/>
        <v>0.31687269224594639</v>
      </c>
    </row>
    <row r="22" spans="1:7" ht="21.95" customHeight="1">
      <c r="A22" s="17" t="s">
        <v>54</v>
      </c>
      <c r="B22" s="21">
        <f>SUM(公式!X55)</f>
        <v>171817</v>
      </c>
      <c r="C22" s="21">
        <f>SUM(公式!Y55)</f>
        <v>308800</v>
      </c>
      <c r="D22" s="21">
        <v>9440</v>
      </c>
      <c r="E22" s="21">
        <v>94800</v>
      </c>
      <c r="F22" s="19">
        <f t="shared" si="5"/>
        <v>17.200953389830509</v>
      </c>
      <c r="G22" s="19">
        <f t="shared" si="5"/>
        <v>2.2573839662447259</v>
      </c>
    </row>
    <row r="23" spans="1:7" ht="21.95" customHeight="1">
      <c r="A23" s="22" t="s">
        <v>43</v>
      </c>
      <c r="B23" s="23">
        <f>SUM(B20:B22)</f>
        <v>350957</v>
      </c>
      <c r="C23" s="23">
        <f>SUM(C20:C22)</f>
        <v>4645300</v>
      </c>
      <c r="D23" s="23">
        <v>242017</v>
      </c>
      <c r="E23" s="23">
        <v>3471500</v>
      </c>
      <c r="F23" s="24">
        <f t="shared" si="5"/>
        <v>0.45013366829602885</v>
      </c>
      <c r="G23" s="24">
        <f t="shared" si="5"/>
        <v>0.33812472994382836</v>
      </c>
    </row>
    <row r="24" spans="1:7" ht="27.75" customHeight="1">
      <c r="A24" s="26" t="s">
        <v>55</v>
      </c>
      <c r="B24" s="27">
        <f>SUM(B9+B14+B19+B23)</f>
        <v>14565783</v>
      </c>
      <c r="C24" s="27">
        <f>SUM(C9+C14+C19+C23)</f>
        <v>35969800</v>
      </c>
      <c r="D24" s="27">
        <v>10845893</v>
      </c>
      <c r="E24" s="27">
        <v>28355700</v>
      </c>
      <c r="F24" s="28">
        <f>SUM(B24/D24-1)</f>
        <v>0.34297683003142287</v>
      </c>
      <c r="G24" s="28">
        <f>SUM(C24/E24-1)</f>
        <v>0.26852096756560417</v>
      </c>
    </row>
    <row r="25" spans="1:7">
      <c r="B25" s="12"/>
      <c r="C25" s="12"/>
      <c r="D25" s="12"/>
      <c r="E25" s="12"/>
    </row>
    <row r="26" spans="1:7">
      <c r="C26" s="11"/>
      <c r="E26" s="11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Y62"/>
  <sheetViews>
    <sheetView zoomScale="106" zoomScaleNormal="106" workbookViewId="0">
      <pane xSplit="1" topLeftCell="F1" activePane="topRight" state="frozen"/>
      <selection pane="topRight" activeCell="G2" sqref="G2"/>
    </sheetView>
  </sheetViews>
  <sheetFormatPr defaultColWidth="15.625" defaultRowHeight="15.75"/>
  <cols>
    <col min="1" max="1" width="30.125" style="36" customWidth="1"/>
    <col min="2" max="2" width="13.875" style="36" bestFit="1" customWidth="1"/>
    <col min="3" max="3" width="13.875" style="37" bestFit="1" customWidth="1"/>
    <col min="4" max="4" width="13.875" style="36" bestFit="1" customWidth="1"/>
    <col min="5" max="5" width="13.875" style="37" bestFit="1" customWidth="1"/>
    <col min="6" max="6" width="14.5" style="36" bestFit="1" customWidth="1"/>
    <col min="7" max="7" width="15.125" style="37" bestFit="1" customWidth="1"/>
    <col min="8" max="8" width="13.875" style="36" bestFit="1" customWidth="1"/>
    <col min="9" max="9" width="13.875" style="37" bestFit="1" customWidth="1"/>
    <col min="10" max="10" width="13.875" style="36" bestFit="1" customWidth="1"/>
    <col min="11" max="11" width="13.875" style="37" bestFit="1" customWidth="1"/>
    <col min="12" max="12" width="13.875" style="36" bestFit="1" customWidth="1"/>
    <col min="13" max="13" width="13.875" style="37" bestFit="1" customWidth="1"/>
    <col min="14" max="15" width="13.875" style="36" bestFit="1" customWidth="1"/>
    <col min="16" max="17" width="13.875" style="38" bestFit="1" customWidth="1"/>
    <col min="18" max="19" width="13.875" style="40" bestFit="1" customWidth="1"/>
    <col min="20" max="25" width="13.875" style="36" bestFit="1" customWidth="1"/>
    <col min="26" max="16384" width="15.625" style="36"/>
  </cols>
  <sheetData>
    <row r="1" spans="1:25" ht="25.5" customHeight="1">
      <c r="A1" s="65" t="s">
        <v>62</v>
      </c>
      <c r="B1" s="65"/>
      <c r="C1" s="65"/>
      <c r="D1" s="32"/>
      <c r="E1" s="33"/>
      <c r="F1" s="32"/>
      <c r="G1" s="33"/>
      <c r="H1" s="32"/>
      <c r="I1" s="33"/>
      <c r="J1" s="34"/>
      <c r="K1" s="35"/>
      <c r="L1" s="34"/>
      <c r="M1" s="35"/>
      <c r="N1" s="34"/>
      <c r="O1" s="34"/>
      <c r="R1" s="39"/>
      <c r="S1" s="39"/>
      <c r="T1" s="34"/>
      <c r="U1" s="34"/>
      <c r="V1" s="34"/>
      <c r="W1" s="34"/>
      <c r="X1" s="34"/>
      <c r="Y1" s="34"/>
    </row>
    <row r="3" spans="1:25" s="14" customFormat="1" ht="21.95" customHeight="1">
      <c r="A3" s="41"/>
      <c r="B3" s="68" t="s">
        <v>115</v>
      </c>
      <c r="C3" s="69"/>
      <c r="D3" s="68" t="s">
        <v>116</v>
      </c>
      <c r="E3" s="69"/>
      <c r="F3" s="68" t="s">
        <v>117</v>
      </c>
      <c r="G3" s="69"/>
      <c r="H3" s="66" t="s">
        <v>88</v>
      </c>
      <c r="I3" s="67"/>
      <c r="J3" s="66" t="s">
        <v>89</v>
      </c>
      <c r="K3" s="67"/>
      <c r="L3" s="66" t="s">
        <v>90</v>
      </c>
      <c r="M3" s="67"/>
      <c r="N3" s="66" t="s">
        <v>101</v>
      </c>
      <c r="O3" s="67"/>
      <c r="P3" s="66" t="s">
        <v>102</v>
      </c>
      <c r="Q3" s="67"/>
      <c r="R3" s="66" t="s">
        <v>103</v>
      </c>
      <c r="S3" s="67"/>
      <c r="T3" s="66" t="s">
        <v>104</v>
      </c>
      <c r="U3" s="67"/>
      <c r="V3" s="66" t="s">
        <v>105</v>
      </c>
      <c r="W3" s="67"/>
      <c r="X3" s="66" t="s">
        <v>108</v>
      </c>
      <c r="Y3" s="67"/>
    </row>
    <row r="4" spans="1:25" s="14" customFormat="1" ht="29.45" customHeight="1">
      <c r="A4" s="42" t="s">
        <v>30</v>
      </c>
      <c r="B4" s="70" t="s">
        <v>78</v>
      </c>
      <c r="C4" s="70" t="s">
        <v>79</v>
      </c>
      <c r="D4" s="70" t="s">
        <v>78</v>
      </c>
      <c r="E4" s="70" t="s">
        <v>79</v>
      </c>
      <c r="F4" s="71" t="s">
        <v>80</v>
      </c>
      <c r="G4" s="71" t="s">
        <v>81</v>
      </c>
      <c r="H4" s="52" t="s">
        <v>78</v>
      </c>
      <c r="I4" s="52" t="s">
        <v>79</v>
      </c>
      <c r="J4" s="52" t="s">
        <v>78</v>
      </c>
      <c r="K4" s="52" t="s">
        <v>79</v>
      </c>
      <c r="L4" s="52" t="s">
        <v>78</v>
      </c>
      <c r="M4" s="52" t="s">
        <v>79</v>
      </c>
      <c r="N4" s="52" t="s">
        <v>78</v>
      </c>
      <c r="O4" s="52" t="s">
        <v>79</v>
      </c>
      <c r="P4" s="52" t="s">
        <v>78</v>
      </c>
      <c r="Q4" s="52" t="s">
        <v>79</v>
      </c>
      <c r="R4" s="52" t="s">
        <v>78</v>
      </c>
      <c r="S4" s="52" t="s">
        <v>79</v>
      </c>
      <c r="T4" s="52" t="s">
        <v>78</v>
      </c>
      <c r="U4" s="52" t="s">
        <v>79</v>
      </c>
      <c r="V4" s="52" t="s">
        <v>78</v>
      </c>
      <c r="W4" s="52" t="s">
        <v>79</v>
      </c>
      <c r="X4" s="52" t="s">
        <v>78</v>
      </c>
      <c r="Y4" s="52" t="s">
        <v>79</v>
      </c>
    </row>
    <row r="5" spans="1:25" ht="21.95" customHeight="1">
      <c r="A5" s="43" t="s">
        <v>38</v>
      </c>
      <c r="B5" s="71">
        <f t="shared" ref="B5:I5" si="0">SUM(B6:B7)</f>
        <v>660382</v>
      </c>
      <c r="C5" s="71">
        <f t="shared" si="0"/>
        <v>1060200</v>
      </c>
      <c r="D5" s="71">
        <f t="shared" si="0"/>
        <v>1029454</v>
      </c>
      <c r="E5" s="71">
        <f t="shared" si="0"/>
        <v>1715300</v>
      </c>
      <c r="F5" s="71">
        <f t="shared" si="0"/>
        <v>1702498</v>
      </c>
      <c r="G5" s="71">
        <f t="shared" si="0"/>
        <v>2826500</v>
      </c>
      <c r="H5" s="53">
        <f t="shared" si="0"/>
        <v>2600926</v>
      </c>
      <c r="I5" s="53">
        <f t="shared" si="0"/>
        <v>4405100</v>
      </c>
      <c r="J5" s="53">
        <f>SUM(J6:J7)</f>
        <v>2965937</v>
      </c>
      <c r="K5" s="53">
        <f>SUM(K6:K7)</f>
        <v>5055600</v>
      </c>
      <c r="L5" s="53">
        <f t="shared" ref="L5:Q5" si="1">SUM(L6:L7)</f>
        <v>3464243</v>
      </c>
      <c r="M5" s="53">
        <f t="shared" si="1"/>
        <v>5996200</v>
      </c>
      <c r="N5" s="53">
        <f t="shared" si="1"/>
        <v>4161182</v>
      </c>
      <c r="O5" s="53">
        <f t="shared" si="1"/>
        <v>7133800</v>
      </c>
      <c r="P5" s="53">
        <f t="shared" si="1"/>
        <v>4661382</v>
      </c>
      <c r="Q5" s="53">
        <f t="shared" si="1"/>
        <v>8019700</v>
      </c>
      <c r="R5" s="53">
        <f t="shared" ref="R5:W5" si="2">SUM(R6:R7)</f>
        <v>5158971</v>
      </c>
      <c r="S5" s="53">
        <f t="shared" si="2"/>
        <v>8844900</v>
      </c>
      <c r="T5" s="53">
        <f>SUM(T6:T7)</f>
        <v>5591191</v>
      </c>
      <c r="U5" s="53">
        <f>SUM(U6:U7)</f>
        <v>9581000</v>
      </c>
      <c r="V5" s="53">
        <f t="shared" si="2"/>
        <v>6089429</v>
      </c>
      <c r="W5" s="53">
        <f t="shared" si="2"/>
        <v>10392500</v>
      </c>
      <c r="X5" s="53">
        <f>SUM(X6:X7)</f>
        <v>6699572</v>
      </c>
      <c r="Y5" s="53">
        <f>SUM(Y6:Y7)</f>
        <v>11420000</v>
      </c>
    </row>
    <row r="6" spans="1:25" ht="21.95" customHeight="1">
      <c r="A6" s="43">
        <v>55092100001</v>
      </c>
      <c r="B6" s="71">
        <v>557664</v>
      </c>
      <c r="C6" s="71">
        <v>856300</v>
      </c>
      <c r="D6" s="71">
        <v>913844</v>
      </c>
      <c r="E6" s="71">
        <v>1481500</v>
      </c>
      <c r="F6" s="71">
        <v>1485380</v>
      </c>
      <c r="G6" s="71">
        <v>2374900</v>
      </c>
      <c r="H6" s="53">
        <v>2202846</v>
      </c>
      <c r="I6" s="53">
        <v>3565700</v>
      </c>
      <c r="J6" s="53">
        <v>2498495</v>
      </c>
      <c r="K6" s="53">
        <v>4081000</v>
      </c>
      <c r="L6" s="53">
        <v>2882434</v>
      </c>
      <c r="M6" s="53">
        <v>4800900</v>
      </c>
      <c r="N6" s="53">
        <v>3465511</v>
      </c>
      <c r="O6" s="53">
        <v>5697400</v>
      </c>
      <c r="P6" s="53">
        <v>3879840</v>
      </c>
      <c r="Q6" s="53">
        <v>6407300</v>
      </c>
      <c r="R6" s="53">
        <v>4309850</v>
      </c>
      <c r="S6" s="53">
        <v>7096900</v>
      </c>
      <c r="T6" s="53">
        <v>4634286</v>
      </c>
      <c r="U6" s="53">
        <v>7615300</v>
      </c>
      <c r="V6" s="53">
        <v>5062747</v>
      </c>
      <c r="W6" s="53">
        <v>8288300</v>
      </c>
      <c r="X6" s="53">
        <v>5567847</v>
      </c>
      <c r="Y6" s="53">
        <v>9097700</v>
      </c>
    </row>
    <row r="7" spans="1:25" ht="21.95" customHeight="1">
      <c r="A7" s="43">
        <v>55092200000</v>
      </c>
      <c r="B7" s="71">
        <v>102718</v>
      </c>
      <c r="C7" s="71">
        <v>203900</v>
      </c>
      <c r="D7" s="71">
        <v>115610</v>
      </c>
      <c r="E7" s="71">
        <v>233800</v>
      </c>
      <c r="F7" s="71">
        <v>217118</v>
      </c>
      <c r="G7" s="71">
        <v>451600</v>
      </c>
      <c r="H7" s="53">
        <v>398080</v>
      </c>
      <c r="I7" s="53">
        <v>839400</v>
      </c>
      <c r="J7" s="53">
        <v>467442</v>
      </c>
      <c r="K7" s="53">
        <v>974600</v>
      </c>
      <c r="L7" s="53">
        <v>581809</v>
      </c>
      <c r="M7" s="53">
        <v>1195300</v>
      </c>
      <c r="N7" s="53">
        <v>695671</v>
      </c>
      <c r="O7" s="53">
        <v>1436400</v>
      </c>
      <c r="P7" s="53">
        <v>781542</v>
      </c>
      <c r="Q7" s="53">
        <v>1612400</v>
      </c>
      <c r="R7" s="53">
        <v>849121</v>
      </c>
      <c r="S7" s="53">
        <v>1748000</v>
      </c>
      <c r="T7" s="53">
        <v>956905</v>
      </c>
      <c r="U7" s="53">
        <v>1965700</v>
      </c>
      <c r="V7" s="53">
        <v>1026682</v>
      </c>
      <c r="W7" s="53">
        <v>2104200</v>
      </c>
      <c r="X7" s="53">
        <v>1131725</v>
      </c>
      <c r="Y7" s="53">
        <v>2322300</v>
      </c>
    </row>
    <row r="8" spans="1:25" ht="21.95" customHeight="1">
      <c r="A8" s="43" t="s">
        <v>39</v>
      </c>
      <c r="B8" s="71">
        <f>SUM(B9:B9)</f>
        <v>79878</v>
      </c>
      <c r="C8" s="71">
        <f>SUM(C9)</f>
        <v>184800</v>
      </c>
      <c r="D8" s="71">
        <f>SUM(D9:D9)</f>
        <v>232665</v>
      </c>
      <c r="E8" s="71">
        <f>SUM(E9)</f>
        <v>531100</v>
      </c>
      <c r="F8" s="71">
        <f t="shared" ref="F8:G8" si="3">SUM(F9)</f>
        <v>415629</v>
      </c>
      <c r="G8" s="71">
        <f t="shared" si="3"/>
        <v>1028000</v>
      </c>
      <c r="H8" s="53">
        <f t="shared" ref="H8:M8" si="4">SUM(H9)</f>
        <v>910449</v>
      </c>
      <c r="I8" s="53">
        <f t="shared" si="4"/>
        <v>2274600</v>
      </c>
      <c r="J8" s="53">
        <f t="shared" si="4"/>
        <v>1169644</v>
      </c>
      <c r="K8" s="53">
        <f t="shared" si="4"/>
        <v>3124000</v>
      </c>
      <c r="L8" s="53">
        <f t="shared" si="4"/>
        <v>1379943</v>
      </c>
      <c r="M8" s="53">
        <f t="shared" si="4"/>
        <v>3816800</v>
      </c>
      <c r="N8" s="53">
        <f>SUM(N9)</f>
        <v>1525183</v>
      </c>
      <c r="O8" s="53">
        <f>SUM(O9)</f>
        <v>4177800</v>
      </c>
      <c r="P8" s="53">
        <f>SUM(P9)</f>
        <v>1666399</v>
      </c>
      <c r="Q8" s="53">
        <f>SUM(Q9)</f>
        <v>4513500</v>
      </c>
      <c r="R8" s="53">
        <f t="shared" ref="R8:Y8" si="5">SUM(R9)</f>
        <v>1913876</v>
      </c>
      <c r="S8" s="53">
        <f t="shared" si="5"/>
        <v>5190200</v>
      </c>
      <c r="T8" s="53">
        <f t="shared" si="5"/>
        <v>2089508</v>
      </c>
      <c r="U8" s="53">
        <f t="shared" si="5"/>
        <v>5700000</v>
      </c>
      <c r="V8" s="53">
        <f t="shared" si="5"/>
        <v>2430986</v>
      </c>
      <c r="W8" s="53">
        <f t="shared" si="5"/>
        <v>6524400</v>
      </c>
      <c r="X8" s="53">
        <f t="shared" si="5"/>
        <v>2653078</v>
      </c>
      <c r="Y8" s="53">
        <f t="shared" si="5"/>
        <v>7257200</v>
      </c>
    </row>
    <row r="9" spans="1:25" ht="21.95" customHeight="1">
      <c r="A9" s="43">
        <v>55095100004</v>
      </c>
      <c r="B9" s="71">
        <v>79878</v>
      </c>
      <c r="C9" s="71">
        <v>184800</v>
      </c>
      <c r="D9" s="71">
        <v>232665</v>
      </c>
      <c r="E9" s="71">
        <v>531100</v>
      </c>
      <c r="F9" s="71">
        <v>415629</v>
      </c>
      <c r="G9" s="71">
        <v>1028000</v>
      </c>
      <c r="H9" s="53">
        <v>910449</v>
      </c>
      <c r="I9" s="53">
        <v>2274600</v>
      </c>
      <c r="J9" s="53">
        <v>1169644</v>
      </c>
      <c r="K9" s="53">
        <v>3124000</v>
      </c>
      <c r="L9" s="53">
        <v>1379943</v>
      </c>
      <c r="M9" s="53">
        <v>3816800</v>
      </c>
      <c r="N9" s="53">
        <v>1525183</v>
      </c>
      <c r="O9" s="53">
        <v>4177800</v>
      </c>
      <c r="P9" s="53">
        <v>1666399</v>
      </c>
      <c r="Q9" s="53">
        <v>4513500</v>
      </c>
      <c r="R9" s="53">
        <v>1913876</v>
      </c>
      <c r="S9" s="53">
        <v>5190200</v>
      </c>
      <c r="T9" s="53">
        <v>2089508</v>
      </c>
      <c r="U9" s="53">
        <v>5700000</v>
      </c>
      <c r="V9" s="53">
        <v>2430986</v>
      </c>
      <c r="W9" s="53">
        <v>6524400</v>
      </c>
      <c r="X9" s="53">
        <v>2653078</v>
      </c>
      <c r="Y9" s="53">
        <v>7257200</v>
      </c>
    </row>
    <row r="10" spans="1:25" ht="21.95" customHeight="1">
      <c r="A10" s="43" t="s">
        <v>40</v>
      </c>
      <c r="B10" s="71">
        <f>SUM(B11:B11)</f>
        <v>0</v>
      </c>
      <c r="C10" s="71">
        <f>SUM(C11)</f>
        <v>0</v>
      </c>
      <c r="D10" s="71">
        <f>SUM(D11:D11)</f>
        <v>0</v>
      </c>
      <c r="E10" s="71">
        <f>SUM(E11)</f>
        <v>0</v>
      </c>
      <c r="F10" s="71">
        <f t="shared" ref="F10:G10" si="6">SUM(F11)</f>
        <v>17436</v>
      </c>
      <c r="G10" s="71">
        <f t="shared" si="6"/>
        <v>251500</v>
      </c>
      <c r="H10" s="53">
        <f t="shared" ref="H10:M10" si="7">SUM(H11)</f>
        <v>8304</v>
      </c>
      <c r="I10" s="53">
        <f t="shared" si="7"/>
        <v>95300</v>
      </c>
      <c r="J10" s="53">
        <f t="shared" si="7"/>
        <v>9572</v>
      </c>
      <c r="K10" s="53">
        <f t="shared" si="7"/>
        <v>113100</v>
      </c>
      <c r="L10" s="53">
        <f t="shared" si="7"/>
        <v>9572</v>
      </c>
      <c r="M10" s="53">
        <f t="shared" si="7"/>
        <v>113100</v>
      </c>
      <c r="N10" s="53">
        <f>SUM(N11)</f>
        <v>18109</v>
      </c>
      <c r="O10" s="53">
        <f>SUM(O11)</f>
        <v>207700</v>
      </c>
      <c r="P10" s="53">
        <f>SUM(P11)</f>
        <v>21186</v>
      </c>
      <c r="Q10" s="53">
        <f>SUM(Q11)</f>
        <v>261600</v>
      </c>
      <c r="R10" s="53">
        <f t="shared" ref="R10:Y10" si="8">SUM(R11)</f>
        <v>27445</v>
      </c>
      <c r="S10" s="53">
        <f t="shared" si="8"/>
        <v>309800</v>
      </c>
      <c r="T10" s="53">
        <f t="shared" si="8"/>
        <v>28216</v>
      </c>
      <c r="U10" s="53">
        <f t="shared" si="8"/>
        <v>318000</v>
      </c>
      <c r="V10" s="53">
        <f t="shared" si="8"/>
        <v>37249</v>
      </c>
      <c r="W10" s="53">
        <f t="shared" si="8"/>
        <v>417800</v>
      </c>
      <c r="X10" s="53">
        <f t="shared" si="8"/>
        <v>39819</v>
      </c>
      <c r="Y10" s="53">
        <f t="shared" si="8"/>
        <v>449200</v>
      </c>
    </row>
    <row r="11" spans="1:25" ht="21.95" customHeight="1">
      <c r="A11" s="43">
        <v>55095200003</v>
      </c>
      <c r="B11" s="71">
        <v>0</v>
      </c>
      <c r="C11" s="71">
        <v>0</v>
      </c>
      <c r="D11" s="71">
        <v>0</v>
      </c>
      <c r="E11" s="71">
        <v>0</v>
      </c>
      <c r="F11" s="71">
        <v>17436</v>
      </c>
      <c r="G11" s="71">
        <v>251500</v>
      </c>
      <c r="H11" s="53">
        <v>8304</v>
      </c>
      <c r="I11" s="53">
        <v>95300</v>
      </c>
      <c r="J11" s="53">
        <v>9572</v>
      </c>
      <c r="K11" s="53">
        <v>113100</v>
      </c>
      <c r="L11" s="53">
        <v>9572</v>
      </c>
      <c r="M11" s="53">
        <v>113100</v>
      </c>
      <c r="N11" s="53">
        <v>18109</v>
      </c>
      <c r="O11" s="53">
        <v>207700</v>
      </c>
      <c r="P11" s="53">
        <v>21186</v>
      </c>
      <c r="Q11" s="53">
        <v>261600</v>
      </c>
      <c r="R11" s="53">
        <v>27445</v>
      </c>
      <c r="S11" s="53">
        <v>309800</v>
      </c>
      <c r="T11" s="53">
        <v>28216</v>
      </c>
      <c r="U11" s="53">
        <v>318000</v>
      </c>
      <c r="V11" s="53">
        <v>37249</v>
      </c>
      <c r="W11" s="53">
        <v>417800</v>
      </c>
      <c r="X11" s="53">
        <v>39819</v>
      </c>
      <c r="Y11" s="53">
        <v>449200</v>
      </c>
    </row>
    <row r="12" spans="1:25" ht="21.95" customHeight="1">
      <c r="A12" s="43" t="s">
        <v>41</v>
      </c>
      <c r="B12" s="71">
        <f>SUM(B13)</f>
        <v>165769</v>
      </c>
      <c r="C12" s="71">
        <f>SUM(C13)</f>
        <v>302600</v>
      </c>
      <c r="D12" s="71">
        <f>SUM(D13:D13)</f>
        <v>398271</v>
      </c>
      <c r="E12" s="71">
        <f>SUM(E13)</f>
        <v>734600</v>
      </c>
      <c r="F12" s="71">
        <f t="shared" ref="F12:G12" si="9">SUM(F13)</f>
        <v>666349</v>
      </c>
      <c r="G12" s="71">
        <f t="shared" si="9"/>
        <v>1191300</v>
      </c>
      <c r="H12" s="53">
        <f t="shared" ref="H12:M12" si="10">SUM(H13)</f>
        <v>1120763</v>
      </c>
      <c r="I12" s="53">
        <f t="shared" si="10"/>
        <v>2184900</v>
      </c>
      <c r="J12" s="53">
        <f t="shared" si="10"/>
        <v>1188616</v>
      </c>
      <c r="K12" s="53">
        <f t="shared" si="10"/>
        <v>2324600</v>
      </c>
      <c r="L12" s="53">
        <f t="shared" si="10"/>
        <v>1485051</v>
      </c>
      <c r="M12" s="53">
        <f t="shared" si="10"/>
        <v>2855500</v>
      </c>
      <c r="N12" s="53">
        <f>SUM(N13)</f>
        <v>1573230</v>
      </c>
      <c r="O12" s="53">
        <f>SUM(O13)</f>
        <v>2985600</v>
      </c>
      <c r="P12" s="53">
        <f>SUM(P13)</f>
        <v>1702922</v>
      </c>
      <c r="Q12" s="53">
        <f>SUM(Q13)</f>
        <v>3226100</v>
      </c>
      <c r="R12" s="53">
        <f t="shared" ref="R12:Y12" si="11">SUM(R13)</f>
        <v>1922515</v>
      </c>
      <c r="S12" s="53">
        <f t="shared" si="11"/>
        <v>3574200</v>
      </c>
      <c r="T12" s="53">
        <f t="shared" si="11"/>
        <v>2048013</v>
      </c>
      <c r="U12" s="53">
        <f t="shared" si="11"/>
        <v>3838500</v>
      </c>
      <c r="V12" s="53">
        <f t="shared" si="11"/>
        <v>2428007</v>
      </c>
      <c r="W12" s="53">
        <f t="shared" si="11"/>
        <v>4560500</v>
      </c>
      <c r="X12" s="53">
        <f t="shared" si="11"/>
        <v>2772766</v>
      </c>
      <c r="Y12" s="53">
        <f t="shared" si="11"/>
        <v>5166400</v>
      </c>
    </row>
    <row r="13" spans="1:25" ht="21.95" customHeight="1">
      <c r="A13" s="43">
        <v>55095300002</v>
      </c>
      <c r="B13" s="71">
        <v>165769</v>
      </c>
      <c r="C13" s="71">
        <v>302600</v>
      </c>
      <c r="D13" s="71">
        <v>398271</v>
      </c>
      <c r="E13" s="71">
        <v>734600</v>
      </c>
      <c r="F13" s="71">
        <v>666349</v>
      </c>
      <c r="G13" s="71">
        <v>1191300</v>
      </c>
      <c r="H13" s="53">
        <v>1120763</v>
      </c>
      <c r="I13" s="53">
        <v>2184900</v>
      </c>
      <c r="J13" s="53">
        <v>1188616</v>
      </c>
      <c r="K13" s="53">
        <v>2324600</v>
      </c>
      <c r="L13" s="53">
        <v>1485051</v>
      </c>
      <c r="M13" s="53">
        <v>2855500</v>
      </c>
      <c r="N13" s="53">
        <v>1573230</v>
      </c>
      <c r="O13" s="53">
        <v>2985600</v>
      </c>
      <c r="P13" s="53">
        <v>1702922</v>
      </c>
      <c r="Q13" s="53">
        <v>3226100</v>
      </c>
      <c r="R13" s="53">
        <v>1922515</v>
      </c>
      <c r="S13" s="53">
        <v>3574200</v>
      </c>
      <c r="T13" s="53">
        <v>2048013</v>
      </c>
      <c r="U13" s="53">
        <v>3838500</v>
      </c>
      <c r="V13" s="53">
        <v>2428007</v>
      </c>
      <c r="W13" s="53">
        <v>4560500</v>
      </c>
      <c r="X13" s="53">
        <v>2772766</v>
      </c>
      <c r="Y13" s="53">
        <v>5166400</v>
      </c>
    </row>
    <row r="14" spans="1:25" ht="21.95" customHeight="1">
      <c r="A14" s="43" t="s">
        <v>42</v>
      </c>
      <c r="B14" s="71">
        <f t="shared" ref="B14:I14" si="12">SUM(B15:B17)</f>
        <v>29378</v>
      </c>
      <c r="C14" s="71">
        <f t="shared" si="12"/>
        <v>63500</v>
      </c>
      <c r="D14" s="71">
        <f t="shared" si="12"/>
        <v>54724</v>
      </c>
      <c r="E14" s="71">
        <f t="shared" si="12"/>
        <v>101700</v>
      </c>
      <c r="F14" s="71">
        <f t="shared" si="12"/>
        <v>98075</v>
      </c>
      <c r="G14" s="71">
        <f t="shared" si="12"/>
        <v>200100</v>
      </c>
      <c r="H14" s="53">
        <f t="shared" si="12"/>
        <v>107027</v>
      </c>
      <c r="I14" s="53">
        <f t="shared" si="12"/>
        <v>217100</v>
      </c>
      <c r="J14" s="53">
        <f t="shared" ref="J14:Q14" si="13">SUM(J15:J17)</f>
        <v>127571</v>
      </c>
      <c r="K14" s="53">
        <f t="shared" si="13"/>
        <v>277200</v>
      </c>
      <c r="L14" s="53">
        <f t="shared" si="13"/>
        <v>176998</v>
      </c>
      <c r="M14" s="53">
        <f t="shared" si="13"/>
        <v>362200</v>
      </c>
      <c r="N14" s="53">
        <f t="shared" si="13"/>
        <v>218708</v>
      </c>
      <c r="O14" s="53">
        <f t="shared" si="13"/>
        <v>443800</v>
      </c>
      <c r="P14" s="53">
        <f t="shared" si="13"/>
        <v>311590</v>
      </c>
      <c r="Q14" s="53">
        <f t="shared" si="13"/>
        <v>604000</v>
      </c>
      <c r="R14" s="53">
        <f t="shared" ref="R14:W14" si="14">SUM(R15:R17)</f>
        <v>359851</v>
      </c>
      <c r="S14" s="53">
        <f t="shared" si="14"/>
        <v>682000</v>
      </c>
      <c r="T14" s="53">
        <f>SUM(T15:T17)</f>
        <v>375031</v>
      </c>
      <c r="U14" s="53">
        <f>SUM(U15:U17)</f>
        <v>728000</v>
      </c>
      <c r="V14" s="53">
        <f t="shared" si="14"/>
        <v>432073</v>
      </c>
      <c r="W14" s="53">
        <f t="shared" si="14"/>
        <v>840900</v>
      </c>
      <c r="X14" s="53">
        <f>SUM(X15:X17)</f>
        <v>463033</v>
      </c>
      <c r="Y14" s="53">
        <f>SUM(Y15:Y17)</f>
        <v>901900</v>
      </c>
    </row>
    <row r="15" spans="1:25" ht="21.95" customHeight="1">
      <c r="A15" s="44" t="s">
        <v>18</v>
      </c>
      <c r="B15" s="71">
        <v>285</v>
      </c>
      <c r="C15" s="71">
        <v>13800</v>
      </c>
      <c r="D15" s="71">
        <v>25631</v>
      </c>
      <c r="E15" s="71">
        <v>52000</v>
      </c>
      <c r="F15" s="71">
        <v>26256</v>
      </c>
      <c r="G15" s="71">
        <v>75000</v>
      </c>
      <c r="H15" s="53">
        <v>73320</v>
      </c>
      <c r="I15" s="53">
        <v>140500</v>
      </c>
      <c r="J15" s="53">
        <v>77835</v>
      </c>
      <c r="K15" s="53">
        <v>168600</v>
      </c>
      <c r="L15" s="53">
        <v>96998</v>
      </c>
      <c r="M15" s="53">
        <v>202400</v>
      </c>
      <c r="N15" s="53">
        <v>123239</v>
      </c>
      <c r="O15" s="53">
        <v>257700</v>
      </c>
      <c r="P15" s="53">
        <v>201450</v>
      </c>
      <c r="Q15" s="53">
        <v>393400</v>
      </c>
      <c r="R15" s="53">
        <v>234298</v>
      </c>
      <c r="S15" s="53">
        <v>445200</v>
      </c>
      <c r="T15" s="53">
        <v>234688</v>
      </c>
      <c r="U15" s="53">
        <v>465800</v>
      </c>
      <c r="V15" s="53">
        <v>277214</v>
      </c>
      <c r="W15" s="53">
        <v>553900</v>
      </c>
      <c r="X15" s="53">
        <v>279122</v>
      </c>
      <c r="Y15" s="53">
        <v>562100</v>
      </c>
    </row>
    <row r="16" spans="1:25" ht="21.95" customHeight="1">
      <c r="A16" s="44" t="s">
        <v>14</v>
      </c>
      <c r="B16" s="71">
        <v>29093</v>
      </c>
      <c r="C16" s="71">
        <v>49700</v>
      </c>
      <c r="D16" s="71">
        <v>29093</v>
      </c>
      <c r="E16" s="71">
        <v>49700</v>
      </c>
      <c r="F16" s="71">
        <v>71819</v>
      </c>
      <c r="G16" s="71">
        <v>125100</v>
      </c>
      <c r="H16" s="53">
        <v>31001</v>
      </c>
      <c r="I16" s="53">
        <v>58900</v>
      </c>
      <c r="J16" s="53">
        <v>46526</v>
      </c>
      <c r="K16" s="53">
        <v>84500</v>
      </c>
      <c r="L16" s="53">
        <v>76790</v>
      </c>
      <c r="M16" s="53">
        <v>135700</v>
      </c>
      <c r="N16" s="53">
        <v>92259</v>
      </c>
      <c r="O16" s="53">
        <v>162000</v>
      </c>
      <c r="P16" s="53">
        <v>106930</v>
      </c>
      <c r="Q16" s="53">
        <v>186500</v>
      </c>
      <c r="R16" s="53">
        <v>122343</v>
      </c>
      <c r="S16" s="53">
        <v>212700</v>
      </c>
      <c r="T16" s="53">
        <v>137133</v>
      </c>
      <c r="U16" s="53">
        <v>238100</v>
      </c>
      <c r="V16" s="53">
        <v>151649</v>
      </c>
      <c r="W16" s="53">
        <v>262900</v>
      </c>
      <c r="X16" s="53">
        <v>180458</v>
      </c>
      <c r="Y16" s="53">
        <v>311900</v>
      </c>
    </row>
    <row r="17" spans="1:25" ht="21.95" customHeight="1">
      <c r="A17" s="44" t="s">
        <v>15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53">
        <v>2706</v>
      </c>
      <c r="I17" s="53">
        <v>17700</v>
      </c>
      <c r="J17" s="53">
        <v>3210</v>
      </c>
      <c r="K17" s="53">
        <v>24100</v>
      </c>
      <c r="L17" s="53">
        <v>3210</v>
      </c>
      <c r="M17" s="53">
        <v>24100</v>
      </c>
      <c r="N17" s="53">
        <v>3210</v>
      </c>
      <c r="O17" s="53">
        <v>24100</v>
      </c>
      <c r="P17" s="53">
        <v>3210</v>
      </c>
      <c r="Q17" s="53">
        <v>24100</v>
      </c>
      <c r="R17" s="53">
        <v>3210</v>
      </c>
      <c r="S17" s="53">
        <v>24100</v>
      </c>
      <c r="T17" s="53">
        <v>3210</v>
      </c>
      <c r="U17" s="53">
        <v>24100</v>
      </c>
      <c r="V17" s="53">
        <v>3210</v>
      </c>
      <c r="W17" s="53">
        <v>24100</v>
      </c>
      <c r="X17" s="53">
        <v>3453</v>
      </c>
      <c r="Y17" s="53">
        <v>27900</v>
      </c>
    </row>
    <row r="18" spans="1:25" ht="23.45" customHeight="1">
      <c r="A18" s="45" t="s">
        <v>43</v>
      </c>
      <c r="B18" s="71">
        <f t="shared" ref="B18:I18" si="15">SUM(B5+B8+B10+B12+B14)</f>
        <v>935407</v>
      </c>
      <c r="C18" s="71">
        <f t="shared" si="15"/>
        <v>1611100</v>
      </c>
      <c r="D18" s="71">
        <f>SUM(D5+D8+D10+D12+D14)</f>
        <v>1715114</v>
      </c>
      <c r="E18" s="71">
        <f t="shared" si="15"/>
        <v>3082700</v>
      </c>
      <c r="F18" s="71">
        <f t="shared" si="15"/>
        <v>2899987</v>
      </c>
      <c r="G18" s="71">
        <f t="shared" si="15"/>
        <v>5497400</v>
      </c>
      <c r="H18" s="53">
        <f t="shared" si="15"/>
        <v>4747469</v>
      </c>
      <c r="I18" s="53">
        <f t="shared" si="15"/>
        <v>9177000</v>
      </c>
      <c r="J18" s="53">
        <f t="shared" ref="J18:Q18" si="16">SUM(J5+J8+J10+J12+J14)</f>
        <v>5461340</v>
      </c>
      <c r="K18" s="53">
        <f t="shared" si="16"/>
        <v>10894500</v>
      </c>
      <c r="L18" s="53">
        <f t="shared" si="16"/>
        <v>6515807</v>
      </c>
      <c r="M18" s="53">
        <f t="shared" si="16"/>
        <v>13143800</v>
      </c>
      <c r="N18" s="53">
        <f t="shared" si="16"/>
        <v>7496412</v>
      </c>
      <c r="O18" s="53">
        <f t="shared" si="16"/>
        <v>14948700</v>
      </c>
      <c r="P18" s="53">
        <f t="shared" si="16"/>
        <v>8363479</v>
      </c>
      <c r="Q18" s="53">
        <f t="shared" si="16"/>
        <v>16624900</v>
      </c>
      <c r="R18" s="53">
        <f t="shared" ref="R18:W18" si="17">SUM(R5+R8+R10+R12+R14)</f>
        <v>9382658</v>
      </c>
      <c r="S18" s="53">
        <f t="shared" si="17"/>
        <v>18601100</v>
      </c>
      <c r="T18" s="53">
        <f>SUM(T5+T8+T10+T12+T14)</f>
        <v>10131959</v>
      </c>
      <c r="U18" s="53">
        <f>SUM(U5+U8+U10+U12+U14)</f>
        <v>20165500</v>
      </c>
      <c r="V18" s="53">
        <f t="shared" si="17"/>
        <v>11417744</v>
      </c>
      <c r="W18" s="53">
        <f t="shared" si="17"/>
        <v>22736100</v>
      </c>
      <c r="X18" s="53">
        <f>SUM(X5+X8+X10+X12+X14)</f>
        <v>12628268</v>
      </c>
      <c r="Y18" s="53">
        <f>SUM(Y5+Y8+Y10+Y12+Y14)</f>
        <v>25194700</v>
      </c>
    </row>
    <row r="19" spans="1:25" ht="11.45" customHeight="1">
      <c r="A19" s="46"/>
      <c r="B19" s="71"/>
      <c r="C19" s="71"/>
      <c r="D19" s="71"/>
      <c r="E19" s="71"/>
      <c r="F19" s="71"/>
      <c r="G19" s="71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1.95" customHeight="1">
      <c r="A20" s="47" t="s">
        <v>44</v>
      </c>
      <c r="B20" s="71">
        <f t="shared" ref="B20:I20" si="18">SUM(B21:B22)</f>
        <v>56054</v>
      </c>
      <c r="C20" s="71">
        <f t="shared" si="18"/>
        <v>177800</v>
      </c>
      <c r="D20" s="71">
        <f t="shared" si="18"/>
        <v>89232</v>
      </c>
      <c r="E20" s="71">
        <f t="shared" si="18"/>
        <v>297900</v>
      </c>
      <c r="F20" s="71">
        <f t="shared" si="18"/>
        <v>178866</v>
      </c>
      <c r="G20" s="71">
        <f t="shared" si="18"/>
        <v>592700</v>
      </c>
      <c r="H20" s="53">
        <f t="shared" si="18"/>
        <v>316834</v>
      </c>
      <c r="I20" s="53">
        <f t="shared" si="18"/>
        <v>1019100</v>
      </c>
      <c r="J20" s="53">
        <f t="shared" ref="J20:Q20" si="19">SUM(J21:J22)</f>
        <v>363253</v>
      </c>
      <c r="K20" s="53">
        <f t="shared" si="19"/>
        <v>1185100</v>
      </c>
      <c r="L20" s="53">
        <f t="shared" si="19"/>
        <v>402414</v>
      </c>
      <c r="M20" s="53">
        <f t="shared" si="19"/>
        <v>1353600</v>
      </c>
      <c r="N20" s="53">
        <f t="shared" si="19"/>
        <v>444425</v>
      </c>
      <c r="O20" s="53">
        <f t="shared" si="19"/>
        <v>1487500</v>
      </c>
      <c r="P20" s="53">
        <f t="shared" si="19"/>
        <v>514238</v>
      </c>
      <c r="Q20" s="53">
        <f t="shared" si="19"/>
        <v>1700100</v>
      </c>
      <c r="R20" s="53">
        <f t="shared" ref="R20:W20" si="20">SUM(R21:R22)</f>
        <v>536738</v>
      </c>
      <c r="S20" s="53">
        <f t="shared" si="20"/>
        <v>1767000</v>
      </c>
      <c r="T20" s="53">
        <f>SUM(T21:T22)</f>
        <v>569788</v>
      </c>
      <c r="U20" s="53">
        <f>SUM(U21:U22)</f>
        <v>1896700</v>
      </c>
      <c r="V20" s="53">
        <f t="shared" si="20"/>
        <v>666282</v>
      </c>
      <c r="W20" s="53">
        <f t="shared" si="20"/>
        <v>2212400</v>
      </c>
      <c r="X20" s="53">
        <f>SUM(X21:X22)</f>
        <v>711645</v>
      </c>
      <c r="Y20" s="53">
        <f>SUM(Y21:Y22)</f>
        <v>2390800</v>
      </c>
    </row>
    <row r="21" spans="1:25" ht="21.95" customHeight="1">
      <c r="A21" s="47">
        <v>55093100009</v>
      </c>
      <c r="B21" s="71">
        <v>45529</v>
      </c>
      <c r="C21" s="71">
        <v>120400</v>
      </c>
      <c r="D21" s="71">
        <v>45553</v>
      </c>
      <c r="E21" s="71">
        <v>121700</v>
      </c>
      <c r="F21" s="71">
        <v>111142</v>
      </c>
      <c r="G21" s="71">
        <v>302900</v>
      </c>
      <c r="H21" s="53">
        <v>147571</v>
      </c>
      <c r="I21" s="53">
        <v>408400</v>
      </c>
      <c r="J21" s="53">
        <v>183758</v>
      </c>
      <c r="K21" s="53">
        <v>509200</v>
      </c>
      <c r="L21" s="53">
        <v>212010</v>
      </c>
      <c r="M21" s="53">
        <v>612600</v>
      </c>
      <c r="N21" s="53">
        <v>249673</v>
      </c>
      <c r="O21" s="53">
        <v>719200</v>
      </c>
      <c r="P21" s="53">
        <v>294255</v>
      </c>
      <c r="Q21" s="53">
        <v>829600</v>
      </c>
      <c r="R21" s="53">
        <v>307095</v>
      </c>
      <c r="S21" s="53">
        <v>867300</v>
      </c>
      <c r="T21" s="53">
        <v>317120</v>
      </c>
      <c r="U21" s="53">
        <v>890800</v>
      </c>
      <c r="V21" s="53">
        <v>384765</v>
      </c>
      <c r="W21" s="53">
        <v>1067700</v>
      </c>
      <c r="X21" s="53">
        <v>399328</v>
      </c>
      <c r="Y21" s="53">
        <v>1114000</v>
      </c>
    </row>
    <row r="22" spans="1:25" ht="21.95" customHeight="1">
      <c r="A22" s="47">
        <v>55093200008</v>
      </c>
      <c r="B22" s="71">
        <v>10525</v>
      </c>
      <c r="C22" s="71">
        <v>57400</v>
      </c>
      <c r="D22" s="71">
        <v>43679</v>
      </c>
      <c r="E22" s="71">
        <v>176200</v>
      </c>
      <c r="F22" s="71">
        <v>67724</v>
      </c>
      <c r="G22" s="71">
        <v>289800</v>
      </c>
      <c r="H22" s="53">
        <v>169263</v>
      </c>
      <c r="I22" s="53">
        <v>610700</v>
      </c>
      <c r="J22" s="53">
        <v>179495</v>
      </c>
      <c r="K22" s="53">
        <v>675900</v>
      </c>
      <c r="L22" s="53">
        <v>190404</v>
      </c>
      <c r="M22" s="53">
        <v>741000</v>
      </c>
      <c r="N22" s="53">
        <v>194752</v>
      </c>
      <c r="O22" s="53">
        <v>768300</v>
      </c>
      <c r="P22" s="53">
        <v>219983</v>
      </c>
      <c r="Q22" s="53">
        <v>870500</v>
      </c>
      <c r="R22" s="53">
        <v>229643</v>
      </c>
      <c r="S22" s="53">
        <v>899700</v>
      </c>
      <c r="T22" s="53">
        <v>252668</v>
      </c>
      <c r="U22" s="53">
        <v>1005900</v>
      </c>
      <c r="V22" s="53">
        <v>281517</v>
      </c>
      <c r="W22" s="53">
        <v>1144700</v>
      </c>
      <c r="X22" s="53">
        <v>312317</v>
      </c>
      <c r="Y22" s="53">
        <v>1276800</v>
      </c>
    </row>
    <row r="23" spans="1:25" ht="21.95" customHeight="1">
      <c r="A23" s="43" t="s">
        <v>63</v>
      </c>
      <c r="B23" s="71">
        <f>SUM(B24:B24)</f>
        <v>0</v>
      </c>
      <c r="C23" s="71">
        <f t="shared" ref="C23" si="21">SUM(C24:C24)</f>
        <v>0</v>
      </c>
      <c r="D23" s="71">
        <f>D24</f>
        <v>6</v>
      </c>
      <c r="E23" s="71">
        <f>E24</f>
        <v>300</v>
      </c>
      <c r="F23" s="71">
        <f t="shared" ref="F23:G23" si="22">F24</f>
        <v>6</v>
      </c>
      <c r="G23" s="71">
        <f t="shared" si="22"/>
        <v>300</v>
      </c>
      <c r="H23" s="53">
        <f t="shared" ref="H23:S23" si="23">H24</f>
        <v>565</v>
      </c>
      <c r="I23" s="53">
        <f t="shared" si="23"/>
        <v>5900</v>
      </c>
      <c r="J23" s="53">
        <f t="shared" si="23"/>
        <v>565</v>
      </c>
      <c r="K23" s="53">
        <f t="shared" si="23"/>
        <v>5900</v>
      </c>
      <c r="L23" s="53">
        <f t="shared" si="23"/>
        <v>565</v>
      </c>
      <c r="M23" s="53">
        <f t="shared" si="23"/>
        <v>5900</v>
      </c>
      <c r="N23" s="53">
        <f t="shared" si="23"/>
        <v>565</v>
      </c>
      <c r="O23" s="53">
        <f t="shared" si="23"/>
        <v>5900</v>
      </c>
      <c r="P23" s="53">
        <f t="shared" si="23"/>
        <v>565</v>
      </c>
      <c r="Q23" s="53">
        <f t="shared" si="23"/>
        <v>5900</v>
      </c>
      <c r="R23" s="53">
        <f t="shared" si="23"/>
        <v>565</v>
      </c>
      <c r="S23" s="53">
        <f t="shared" si="23"/>
        <v>5900</v>
      </c>
      <c r="T23" s="53">
        <f t="shared" ref="T23" si="24">T24</f>
        <v>565</v>
      </c>
      <c r="U23" s="53">
        <f t="shared" ref="U23" si="25">U24</f>
        <v>5900</v>
      </c>
      <c r="V23" s="53">
        <f t="shared" ref="V23" si="26">V24</f>
        <v>565</v>
      </c>
      <c r="W23" s="53">
        <f t="shared" ref="W23" si="27">W24</f>
        <v>5900</v>
      </c>
      <c r="X23" s="53">
        <f t="shared" ref="X23" si="28">X24</f>
        <v>565</v>
      </c>
      <c r="Y23" s="53">
        <f t="shared" ref="Y23" si="29">Y24</f>
        <v>5900</v>
      </c>
    </row>
    <row r="24" spans="1:25" ht="21.95" customHeight="1">
      <c r="A24" s="47">
        <v>55096100002</v>
      </c>
      <c r="B24" s="71">
        <v>0</v>
      </c>
      <c r="C24" s="71">
        <v>0</v>
      </c>
      <c r="D24" s="71">
        <v>6</v>
      </c>
      <c r="E24" s="71">
        <v>300</v>
      </c>
      <c r="F24" s="71">
        <v>6</v>
      </c>
      <c r="G24" s="71">
        <v>300</v>
      </c>
      <c r="H24" s="53">
        <v>565</v>
      </c>
      <c r="I24" s="53">
        <v>5900</v>
      </c>
      <c r="J24" s="53">
        <v>565</v>
      </c>
      <c r="K24" s="53">
        <v>5900</v>
      </c>
      <c r="L24" s="53">
        <v>565</v>
      </c>
      <c r="M24" s="53">
        <v>5900</v>
      </c>
      <c r="N24" s="53">
        <v>565</v>
      </c>
      <c r="O24" s="53">
        <v>5900</v>
      </c>
      <c r="P24" s="53">
        <v>565</v>
      </c>
      <c r="Q24" s="53">
        <v>5900</v>
      </c>
      <c r="R24" s="53">
        <v>565</v>
      </c>
      <c r="S24" s="53">
        <v>5900</v>
      </c>
      <c r="T24" s="53">
        <v>565</v>
      </c>
      <c r="U24" s="53">
        <v>5900</v>
      </c>
      <c r="V24" s="53">
        <v>565</v>
      </c>
      <c r="W24" s="53">
        <v>5900</v>
      </c>
      <c r="X24" s="53">
        <v>565</v>
      </c>
      <c r="Y24" s="53">
        <v>5900</v>
      </c>
    </row>
    <row r="25" spans="1:25" ht="21.95" customHeight="1">
      <c r="A25" s="43" t="s">
        <v>64</v>
      </c>
      <c r="B25" s="71">
        <f t="shared" ref="B25:M25" si="30">SUM(B26:B26)</f>
        <v>0</v>
      </c>
      <c r="C25" s="71">
        <f t="shared" si="30"/>
        <v>0</v>
      </c>
      <c r="D25" s="71">
        <f t="shared" si="30"/>
        <v>24000</v>
      </c>
      <c r="E25" s="71">
        <f t="shared" si="30"/>
        <v>27600</v>
      </c>
      <c r="F25" s="71">
        <f t="shared" si="30"/>
        <v>24000</v>
      </c>
      <c r="G25" s="71">
        <f t="shared" si="30"/>
        <v>27600</v>
      </c>
      <c r="H25" s="53">
        <f t="shared" si="30"/>
        <v>11010</v>
      </c>
      <c r="I25" s="53">
        <f t="shared" si="30"/>
        <v>14400</v>
      </c>
      <c r="J25" s="53">
        <f t="shared" si="30"/>
        <v>11010</v>
      </c>
      <c r="K25" s="53">
        <f t="shared" si="30"/>
        <v>14400</v>
      </c>
      <c r="L25" s="53">
        <f t="shared" si="30"/>
        <v>11010</v>
      </c>
      <c r="M25" s="53">
        <f t="shared" si="30"/>
        <v>14400</v>
      </c>
      <c r="N25" s="53">
        <f t="shared" ref="N25:Y25" si="31">SUM(N26:N26)</f>
        <v>11010</v>
      </c>
      <c r="O25" s="53">
        <f t="shared" si="31"/>
        <v>14400</v>
      </c>
      <c r="P25" s="53">
        <f t="shared" si="31"/>
        <v>11010</v>
      </c>
      <c r="Q25" s="53">
        <f t="shared" si="31"/>
        <v>14400</v>
      </c>
      <c r="R25" s="53">
        <f t="shared" si="31"/>
        <v>11010</v>
      </c>
      <c r="S25" s="53">
        <f t="shared" si="31"/>
        <v>14400</v>
      </c>
      <c r="T25" s="53">
        <f t="shared" si="31"/>
        <v>11010</v>
      </c>
      <c r="U25" s="53">
        <f t="shared" si="31"/>
        <v>14400</v>
      </c>
      <c r="V25" s="53">
        <f t="shared" si="31"/>
        <v>11413</v>
      </c>
      <c r="W25" s="53">
        <f t="shared" si="31"/>
        <v>17200</v>
      </c>
      <c r="X25" s="53">
        <f t="shared" si="31"/>
        <v>11413</v>
      </c>
      <c r="Y25" s="53">
        <f t="shared" si="31"/>
        <v>17200</v>
      </c>
    </row>
    <row r="26" spans="1:25" ht="21.95" customHeight="1">
      <c r="A26" s="43">
        <v>55096200001</v>
      </c>
      <c r="B26" s="71">
        <v>0</v>
      </c>
      <c r="C26" s="71">
        <v>0</v>
      </c>
      <c r="D26" s="71">
        <v>24000</v>
      </c>
      <c r="E26" s="71">
        <v>27600</v>
      </c>
      <c r="F26" s="71">
        <v>24000</v>
      </c>
      <c r="G26" s="71">
        <v>27600</v>
      </c>
      <c r="H26" s="53">
        <v>11010</v>
      </c>
      <c r="I26" s="53">
        <v>14400</v>
      </c>
      <c r="J26" s="53">
        <v>11010</v>
      </c>
      <c r="K26" s="53">
        <v>14400</v>
      </c>
      <c r="L26" s="53">
        <v>11010</v>
      </c>
      <c r="M26" s="53">
        <v>14400</v>
      </c>
      <c r="N26" s="53">
        <v>11010</v>
      </c>
      <c r="O26" s="53">
        <v>14400</v>
      </c>
      <c r="P26" s="53">
        <v>11010</v>
      </c>
      <c r="Q26" s="53">
        <v>14400</v>
      </c>
      <c r="R26" s="53">
        <v>11010</v>
      </c>
      <c r="S26" s="53">
        <v>14400</v>
      </c>
      <c r="T26" s="53">
        <v>11010</v>
      </c>
      <c r="U26" s="53">
        <v>14400</v>
      </c>
      <c r="V26" s="53">
        <v>11413</v>
      </c>
      <c r="W26" s="53">
        <v>17200</v>
      </c>
      <c r="X26" s="53">
        <v>11413</v>
      </c>
      <c r="Y26" s="53">
        <v>17200</v>
      </c>
    </row>
    <row r="27" spans="1:25" ht="21.95" customHeight="1">
      <c r="A27" s="43" t="s">
        <v>47</v>
      </c>
      <c r="B27" s="71">
        <f t="shared" ref="B27:L27" si="32">SUM(B28:B28)</f>
        <v>20544</v>
      </c>
      <c r="C27" s="71">
        <f t="shared" si="32"/>
        <v>78600</v>
      </c>
      <c r="D27" s="71">
        <f t="shared" si="32"/>
        <v>20544</v>
      </c>
      <c r="E27" s="71">
        <f t="shared" si="32"/>
        <v>78600</v>
      </c>
      <c r="F27" s="71">
        <f t="shared" si="32"/>
        <v>33081</v>
      </c>
      <c r="G27" s="71">
        <f t="shared" si="32"/>
        <v>116700</v>
      </c>
      <c r="H27" s="53">
        <f t="shared" si="32"/>
        <v>18331</v>
      </c>
      <c r="I27" s="53">
        <f>SUM(I28:I28)</f>
        <v>56400</v>
      </c>
      <c r="J27" s="53">
        <f t="shared" si="32"/>
        <v>18331</v>
      </c>
      <c r="K27" s="53">
        <f>SUM(K28:K28)</f>
        <v>56400</v>
      </c>
      <c r="L27" s="53">
        <f t="shared" si="32"/>
        <v>43921</v>
      </c>
      <c r="M27" s="53">
        <f>SUM(M28:M28)</f>
        <v>135100</v>
      </c>
      <c r="N27" s="53">
        <f>SUM(N28:N28)</f>
        <v>43921</v>
      </c>
      <c r="O27" s="53">
        <f>SUM(O28:O28)</f>
        <v>135100</v>
      </c>
      <c r="P27" s="53">
        <f>SUM(P28:P28)</f>
        <v>59383</v>
      </c>
      <c r="Q27" s="53">
        <f>SUM(Q28:Q28)</f>
        <v>194900</v>
      </c>
      <c r="R27" s="53">
        <f t="shared" ref="R27:Y27" si="33">SUM(R28:R28)</f>
        <v>67387</v>
      </c>
      <c r="S27" s="53">
        <f t="shared" si="33"/>
        <v>217600</v>
      </c>
      <c r="T27" s="53">
        <f t="shared" si="33"/>
        <v>75857</v>
      </c>
      <c r="U27" s="53">
        <f t="shared" si="33"/>
        <v>254700</v>
      </c>
      <c r="V27" s="53">
        <f t="shared" si="33"/>
        <v>85488</v>
      </c>
      <c r="W27" s="53">
        <f t="shared" si="33"/>
        <v>275800</v>
      </c>
      <c r="X27" s="53">
        <f t="shared" si="33"/>
        <v>98327</v>
      </c>
      <c r="Y27" s="53">
        <f t="shared" si="33"/>
        <v>318400</v>
      </c>
    </row>
    <row r="28" spans="1:25" ht="21.95" customHeight="1">
      <c r="A28" s="45">
        <v>55096900004</v>
      </c>
      <c r="B28" s="71">
        <v>20544</v>
      </c>
      <c r="C28" s="71">
        <v>78600</v>
      </c>
      <c r="D28" s="71">
        <v>20544</v>
      </c>
      <c r="E28" s="71">
        <v>78600</v>
      </c>
      <c r="F28" s="71">
        <v>33081</v>
      </c>
      <c r="G28" s="71">
        <v>116700</v>
      </c>
      <c r="H28" s="53">
        <v>18331</v>
      </c>
      <c r="I28" s="53">
        <v>56400</v>
      </c>
      <c r="J28" s="53">
        <v>18331</v>
      </c>
      <c r="K28" s="53">
        <v>56400</v>
      </c>
      <c r="L28" s="53">
        <v>43921</v>
      </c>
      <c r="M28" s="53">
        <v>135100</v>
      </c>
      <c r="N28" s="53">
        <v>43921</v>
      </c>
      <c r="O28" s="53">
        <v>135100</v>
      </c>
      <c r="P28" s="53">
        <v>59383</v>
      </c>
      <c r="Q28" s="53">
        <v>194900</v>
      </c>
      <c r="R28" s="53">
        <v>67387</v>
      </c>
      <c r="S28" s="53">
        <v>217600</v>
      </c>
      <c r="T28" s="53">
        <v>75857</v>
      </c>
      <c r="U28" s="53">
        <v>254700</v>
      </c>
      <c r="V28" s="53">
        <v>85488</v>
      </c>
      <c r="W28" s="53">
        <v>275800</v>
      </c>
      <c r="X28" s="53">
        <v>98327</v>
      </c>
      <c r="Y28" s="53">
        <v>318400</v>
      </c>
    </row>
    <row r="29" spans="1:25" ht="21.95" customHeight="1">
      <c r="A29" s="45" t="s">
        <v>43</v>
      </c>
      <c r="B29" s="71">
        <f t="shared" ref="B29:I29" si="34">SUM(B20+B23+B25+B27)</f>
        <v>76598</v>
      </c>
      <c r="C29" s="71">
        <f t="shared" si="34"/>
        <v>256400</v>
      </c>
      <c r="D29" s="71">
        <f>SUM(D20+D23+D25+D27)</f>
        <v>133782</v>
      </c>
      <c r="E29" s="71">
        <f t="shared" si="34"/>
        <v>404400</v>
      </c>
      <c r="F29" s="71">
        <f t="shared" si="34"/>
        <v>235953</v>
      </c>
      <c r="G29" s="71">
        <f t="shared" si="34"/>
        <v>737300</v>
      </c>
      <c r="H29" s="53">
        <f t="shared" si="34"/>
        <v>346740</v>
      </c>
      <c r="I29" s="53">
        <f t="shared" si="34"/>
        <v>1095800</v>
      </c>
      <c r="J29" s="53">
        <f t="shared" ref="J29:Q29" si="35">SUM(J20+J23+J25+J27)</f>
        <v>393159</v>
      </c>
      <c r="K29" s="53">
        <f t="shared" si="35"/>
        <v>1261800</v>
      </c>
      <c r="L29" s="53">
        <f t="shared" si="35"/>
        <v>457910</v>
      </c>
      <c r="M29" s="53">
        <f t="shared" si="35"/>
        <v>1509000</v>
      </c>
      <c r="N29" s="53">
        <f t="shared" si="35"/>
        <v>499921</v>
      </c>
      <c r="O29" s="53">
        <f t="shared" si="35"/>
        <v>1642900</v>
      </c>
      <c r="P29" s="53">
        <f t="shared" si="35"/>
        <v>585196</v>
      </c>
      <c r="Q29" s="53">
        <f t="shared" si="35"/>
        <v>1915300</v>
      </c>
      <c r="R29" s="53">
        <f t="shared" ref="R29:W29" si="36">SUM(R20+R23+R25+R27)</f>
        <v>615700</v>
      </c>
      <c r="S29" s="53">
        <f t="shared" si="36"/>
        <v>2004900</v>
      </c>
      <c r="T29" s="53">
        <f>SUM(T20+T23+T25+T27)</f>
        <v>657220</v>
      </c>
      <c r="U29" s="53">
        <f>SUM(U20+U23+U25+U27)</f>
        <v>2171700</v>
      </c>
      <c r="V29" s="53">
        <f t="shared" si="36"/>
        <v>763748</v>
      </c>
      <c r="W29" s="53">
        <f t="shared" si="36"/>
        <v>2511300</v>
      </c>
      <c r="X29" s="53">
        <f>SUM(X20+X23+X25+X27)</f>
        <v>821950</v>
      </c>
      <c r="Y29" s="53">
        <f>SUM(Y20+Y23+Y25+Y27)</f>
        <v>2732300</v>
      </c>
    </row>
    <row r="30" spans="1:25" ht="11.45" customHeight="1">
      <c r="A30" s="46"/>
      <c r="B30" s="71"/>
      <c r="C30" s="71"/>
      <c r="D30" s="71"/>
      <c r="E30" s="71"/>
      <c r="F30" s="71"/>
      <c r="G30" s="71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1.95" customHeight="1">
      <c r="A31" s="43" t="s">
        <v>48</v>
      </c>
      <c r="B31" s="71">
        <f t="shared" ref="B31:I31" si="37">SUM(B32:B33)</f>
        <v>70949</v>
      </c>
      <c r="C31" s="71">
        <f t="shared" si="37"/>
        <v>186500</v>
      </c>
      <c r="D31" s="71">
        <f t="shared" si="37"/>
        <v>93891</v>
      </c>
      <c r="E31" s="71">
        <f t="shared" si="37"/>
        <v>254100</v>
      </c>
      <c r="F31" s="71">
        <f t="shared" si="37"/>
        <v>250007</v>
      </c>
      <c r="G31" s="71">
        <f t="shared" si="37"/>
        <v>724700</v>
      </c>
      <c r="H31" s="53">
        <f t="shared" si="37"/>
        <v>128904</v>
      </c>
      <c r="I31" s="53">
        <f t="shared" si="37"/>
        <v>392000</v>
      </c>
      <c r="J31" s="53">
        <f t="shared" ref="J31:Q31" si="38">SUM(J32:J33)</f>
        <v>176175</v>
      </c>
      <c r="K31" s="53">
        <f t="shared" si="38"/>
        <v>504200</v>
      </c>
      <c r="L31" s="53">
        <f t="shared" si="38"/>
        <v>321223</v>
      </c>
      <c r="M31" s="53">
        <f t="shared" si="38"/>
        <v>914000</v>
      </c>
      <c r="N31" s="53">
        <f t="shared" si="38"/>
        <v>369718</v>
      </c>
      <c r="O31" s="53">
        <f t="shared" si="38"/>
        <v>1089400</v>
      </c>
      <c r="P31" s="53">
        <f t="shared" si="38"/>
        <v>408554</v>
      </c>
      <c r="Q31" s="53">
        <f t="shared" si="38"/>
        <v>1288800</v>
      </c>
      <c r="R31" s="53">
        <f t="shared" ref="R31:W31" si="39">SUM(R32:R33)</f>
        <v>433358</v>
      </c>
      <c r="S31" s="53">
        <f t="shared" si="39"/>
        <v>1348200</v>
      </c>
      <c r="T31" s="53">
        <f>SUM(T32:T33)</f>
        <v>497702</v>
      </c>
      <c r="U31" s="53">
        <f>SUM(U32:U33)</f>
        <v>1624600</v>
      </c>
      <c r="V31" s="53">
        <f t="shared" si="39"/>
        <v>601031</v>
      </c>
      <c r="W31" s="53">
        <f t="shared" si="39"/>
        <v>2065500</v>
      </c>
      <c r="X31" s="53">
        <f>SUM(X32:X33)</f>
        <v>685271</v>
      </c>
      <c r="Y31" s="53">
        <f>SUM(Y32:Y33)</f>
        <v>2417400</v>
      </c>
    </row>
    <row r="32" spans="1:25" ht="21.95" customHeight="1">
      <c r="A32" s="43">
        <v>55101100000</v>
      </c>
      <c r="B32" s="71">
        <v>70949</v>
      </c>
      <c r="C32" s="71">
        <v>186500</v>
      </c>
      <c r="D32" s="71">
        <v>93726</v>
      </c>
      <c r="E32" s="71">
        <v>244000</v>
      </c>
      <c r="F32" s="71">
        <v>196627</v>
      </c>
      <c r="G32" s="71">
        <v>581800</v>
      </c>
      <c r="H32" s="53">
        <v>115184</v>
      </c>
      <c r="I32" s="53">
        <v>319700</v>
      </c>
      <c r="J32" s="53">
        <v>125107</v>
      </c>
      <c r="K32" s="53">
        <v>344300</v>
      </c>
      <c r="L32" s="53">
        <v>244598</v>
      </c>
      <c r="M32" s="53">
        <v>690400</v>
      </c>
      <c r="N32" s="53">
        <v>291543</v>
      </c>
      <c r="O32" s="53">
        <v>857400</v>
      </c>
      <c r="P32" s="53">
        <v>327931</v>
      </c>
      <c r="Q32" s="53">
        <v>1044300</v>
      </c>
      <c r="R32" s="53">
        <v>352721</v>
      </c>
      <c r="S32" s="53">
        <v>1101800</v>
      </c>
      <c r="T32" s="53">
        <v>413933</v>
      </c>
      <c r="U32" s="53">
        <v>1363000</v>
      </c>
      <c r="V32" s="53">
        <v>508475</v>
      </c>
      <c r="W32" s="53">
        <v>1756500</v>
      </c>
      <c r="X32" s="53">
        <v>563736</v>
      </c>
      <c r="Y32" s="53">
        <v>2019300</v>
      </c>
    </row>
    <row r="33" spans="1:25" ht="21.95" customHeight="1">
      <c r="A33" s="43">
        <v>55101200009</v>
      </c>
      <c r="B33" s="71">
        <v>0</v>
      </c>
      <c r="C33" s="71">
        <v>0</v>
      </c>
      <c r="D33" s="71">
        <v>165</v>
      </c>
      <c r="E33" s="71">
        <v>10100</v>
      </c>
      <c r="F33" s="71">
        <v>53380</v>
      </c>
      <c r="G33" s="71">
        <v>142900</v>
      </c>
      <c r="H33" s="53">
        <v>13720</v>
      </c>
      <c r="I33" s="53">
        <v>72300</v>
      </c>
      <c r="J33" s="53">
        <v>51068</v>
      </c>
      <c r="K33" s="53">
        <v>159900</v>
      </c>
      <c r="L33" s="53">
        <v>76625</v>
      </c>
      <c r="M33" s="53">
        <v>223600</v>
      </c>
      <c r="N33" s="53">
        <v>78175</v>
      </c>
      <c r="O33" s="53">
        <v>232000</v>
      </c>
      <c r="P33" s="53">
        <v>80623</v>
      </c>
      <c r="Q33" s="53">
        <v>244500</v>
      </c>
      <c r="R33" s="53">
        <v>80637</v>
      </c>
      <c r="S33" s="53">
        <v>246400</v>
      </c>
      <c r="T33" s="53">
        <v>83769</v>
      </c>
      <c r="U33" s="53">
        <v>261600</v>
      </c>
      <c r="V33" s="53">
        <v>92556</v>
      </c>
      <c r="W33" s="53">
        <v>309000</v>
      </c>
      <c r="X33" s="53">
        <v>121535</v>
      </c>
      <c r="Y33" s="53">
        <v>398100</v>
      </c>
    </row>
    <row r="34" spans="1:25" ht="21.95" customHeight="1">
      <c r="A34" s="43" t="s">
        <v>49</v>
      </c>
      <c r="B34" s="71">
        <f t="shared" ref="B34:I34" si="40">SUM(B35:B37)</f>
        <v>7409</v>
      </c>
      <c r="C34" s="71">
        <f t="shared" si="40"/>
        <v>40500</v>
      </c>
      <c r="D34" s="71">
        <f t="shared" si="40"/>
        <v>7884</v>
      </c>
      <c r="E34" s="71">
        <f t="shared" si="40"/>
        <v>42600</v>
      </c>
      <c r="F34" s="71">
        <f t="shared" si="40"/>
        <v>7884</v>
      </c>
      <c r="G34" s="71">
        <f t="shared" si="40"/>
        <v>42600</v>
      </c>
      <c r="H34" s="53">
        <f t="shared" si="40"/>
        <v>16866</v>
      </c>
      <c r="I34" s="53">
        <f t="shared" si="40"/>
        <v>57000</v>
      </c>
      <c r="J34" s="53">
        <f t="shared" ref="J34:Q34" si="41">SUM(J35:J37)</f>
        <v>26830</v>
      </c>
      <c r="K34" s="53">
        <f t="shared" si="41"/>
        <v>104600</v>
      </c>
      <c r="L34" s="53">
        <f t="shared" si="41"/>
        <v>27177</v>
      </c>
      <c r="M34" s="53">
        <f t="shared" si="41"/>
        <v>106300</v>
      </c>
      <c r="N34" s="53">
        <f t="shared" si="41"/>
        <v>27177</v>
      </c>
      <c r="O34" s="53">
        <f t="shared" si="41"/>
        <v>106300</v>
      </c>
      <c r="P34" s="53">
        <f t="shared" si="41"/>
        <v>27177</v>
      </c>
      <c r="Q34" s="53">
        <f t="shared" si="41"/>
        <v>106300</v>
      </c>
      <c r="R34" s="53">
        <f t="shared" ref="R34:W34" si="42">SUM(R35:R37)</f>
        <v>27177</v>
      </c>
      <c r="S34" s="53">
        <f t="shared" si="42"/>
        <v>106300</v>
      </c>
      <c r="T34" s="53">
        <f>SUM(T35:T37)</f>
        <v>29611</v>
      </c>
      <c r="U34" s="53">
        <f>SUM(U35:U37)</f>
        <v>119000</v>
      </c>
      <c r="V34" s="53">
        <f t="shared" si="42"/>
        <v>30521</v>
      </c>
      <c r="W34" s="53">
        <f t="shared" si="42"/>
        <v>123800</v>
      </c>
      <c r="X34" s="53">
        <f>SUM(X35:X37)</f>
        <v>33723</v>
      </c>
      <c r="Y34" s="53">
        <f>SUM(Y35:Y37)</f>
        <v>141100</v>
      </c>
    </row>
    <row r="35" spans="1:25" ht="21.95" customHeight="1">
      <c r="A35" s="43">
        <v>55102000009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31</v>
      </c>
      <c r="U35" s="53">
        <v>400</v>
      </c>
      <c r="V35" s="53">
        <v>102</v>
      </c>
      <c r="W35" s="53">
        <v>1100</v>
      </c>
      <c r="X35" s="53">
        <v>175</v>
      </c>
      <c r="Y35" s="53">
        <v>2300</v>
      </c>
    </row>
    <row r="36" spans="1:25" ht="21.95" customHeight="1">
      <c r="A36" s="43">
        <v>55103000007</v>
      </c>
      <c r="B36" s="71">
        <v>0</v>
      </c>
      <c r="C36" s="71">
        <v>0</v>
      </c>
      <c r="D36" s="71">
        <v>475</v>
      </c>
      <c r="E36" s="71">
        <v>2100</v>
      </c>
      <c r="F36" s="71">
        <v>475</v>
      </c>
      <c r="G36" s="71">
        <v>2100</v>
      </c>
      <c r="H36" s="53">
        <v>16866</v>
      </c>
      <c r="I36" s="53">
        <v>57000</v>
      </c>
      <c r="J36" s="53">
        <v>16866</v>
      </c>
      <c r="K36" s="53">
        <v>57000</v>
      </c>
      <c r="L36" s="53">
        <v>17213</v>
      </c>
      <c r="M36" s="53">
        <v>58700</v>
      </c>
      <c r="N36" s="53">
        <v>17213</v>
      </c>
      <c r="O36" s="53">
        <v>58700</v>
      </c>
      <c r="P36" s="53">
        <v>17213</v>
      </c>
      <c r="Q36" s="53">
        <v>58700</v>
      </c>
      <c r="R36" s="53">
        <v>17213</v>
      </c>
      <c r="S36" s="53">
        <v>58700</v>
      </c>
      <c r="T36" s="53">
        <v>17213</v>
      </c>
      <c r="U36" s="53">
        <v>58700</v>
      </c>
      <c r="V36" s="53">
        <v>17213</v>
      </c>
      <c r="W36" s="53">
        <v>58700</v>
      </c>
      <c r="X36" s="53">
        <v>17213</v>
      </c>
      <c r="Y36" s="53">
        <v>58700</v>
      </c>
    </row>
    <row r="37" spans="1:25" ht="21.95" customHeight="1">
      <c r="A37" s="43">
        <v>55109000004</v>
      </c>
      <c r="B37" s="71">
        <v>7409</v>
      </c>
      <c r="C37" s="71">
        <v>40500</v>
      </c>
      <c r="D37" s="71">
        <v>7409</v>
      </c>
      <c r="E37" s="71">
        <v>40500</v>
      </c>
      <c r="F37" s="71">
        <v>7409</v>
      </c>
      <c r="G37" s="71">
        <v>40500</v>
      </c>
      <c r="H37" s="53">
        <v>0</v>
      </c>
      <c r="I37" s="53">
        <v>0</v>
      </c>
      <c r="J37" s="53">
        <v>9964</v>
      </c>
      <c r="K37" s="53">
        <v>47600</v>
      </c>
      <c r="L37" s="53">
        <v>9964</v>
      </c>
      <c r="M37" s="53">
        <v>47600</v>
      </c>
      <c r="N37" s="53">
        <v>9964</v>
      </c>
      <c r="O37" s="53">
        <v>47600</v>
      </c>
      <c r="P37" s="53">
        <v>9964</v>
      </c>
      <c r="Q37" s="53">
        <v>47600</v>
      </c>
      <c r="R37" s="53">
        <v>9964</v>
      </c>
      <c r="S37" s="53">
        <v>47600</v>
      </c>
      <c r="T37" s="53">
        <v>12367</v>
      </c>
      <c r="U37" s="53">
        <v>59900</v>
      </c>
      <c r="V37" s="53">
        <v>13206</v>
      </c>
      <c r="W37" s="53">
        <v>64000</v>
      </c>
      <c r="X37" s="53">
        <v>16335</v>
      </c>
      <c r="Y37" s="53">
        <v>80100</v>
      </c>
    </row>
    <row r="38" spans="1:25" ht="21.95" customHeight="1">
      <c r="A38" s="43" t="s">
        <v>50</v>
      </c>
      <c r="B38" s="71">
        <f t="shared" ref="B38:I38" si="43">SUM(B39:B40)</f>
        <v>2033</v>
      </c>
      <c r="C38" s="71">
        <f t="shared" si="43"/>
        <v>68100</v>
      </c>
      <c r="D38" s="71">
        <f t="shared" si="43"/>
        <v>2073</v>
      </c>
      <c r="E38" s="71">
        <f t="shared" si="43"/>
        <v>68600</v>
      </c>
      <c r="F38" s="71">
        <f t="shared" si="43"/>
        <v>40960</v>
      </c>
      <c r="G38" s="71">
        <f t="shared" si="43"/>
        <v>237400</v>
      </c>
      <c r="H38" s="53">
        <f t="shared" si="43"/>
        <v>7863</v>
      </c>
      <c r="I38" s="53">
        <f t="shared" si="43"/>
        <v>237100</v>
      </c>
      <c r="J38" s="53">
        <f t="shared" ref="J38:Q38" si="44">SUM(J39:J40)</f>
        <v>11256</v>
      </c>
      <c r="K38" s="53">
        <f t="shared" si="44"/>
        <v>368400</v>
      </c>
      <c r="L38" s="53">
        <f t="shared" si="44"/>
        <v>11256</v>
      </c>
      <c r="M38" s="53">
        <f t="shared" si="44"/>
        <v>368400</v>
      </c>
      <c r="N38" s="53">
        <f t="shared" si="44"/>
        <v>11513</v>
      </c>
      <c r="O38" s="53">
        <f t="shared" si="44"/>
        <v>375500</v>
      </c>
      <c r="P38" s="53">
        <f t="shared" si="44"/>
        <v>13116</v>
      </c>
      <c r="Q38" s="53">
        <f t="shared" si="44"/>
        <v>409200</v>
      </c>
      <c r="R38" s="53">
        <f t="shared" ref="R38:W38" si="45">SUM(R39:R40)</f>
        <v>14153</v>
      </c>
      <c r="S38" s="53">
        <f t="shared" si="45"/>
        <v>435700</v>
      </c>
      <c r="T38" s="53">
        <f>SUM(T39:T40)</f>
        <v>15923</v>
      </c>
      <c r="U38" s="53">
        <f>SUM(U39:U40)</f>
        <v>485700</v>
      </c>
      <c r="V38" s="53">
        <f t="shared" si="45"/>
        <v>26139</v>
      </c>
      <c r="W38" s="53">
        <f t="shared" si="45"/>
        <v>537100</v>
      </c>
      <c r="X38" s="53">
        <f>SUM(X39:X40)</f>
        <v>29695</v>
      </c>
      <c r="Y38" s="53">
        <f>SUM(Y39:Y40)</f>
        <v>555500</v>
      </c>
    </row>
    <row r="39" spans="1:25" ht="21.95" customHeight="1">
      <c r="A39" s="43">
        <v>55091100003</v>
      </c>
      <c r="B39" s="71">
        <v>2033</v>
      </c>
      <c r="C39" s="71">
        <v>68100</v>
      </c>
      <c r="D39" s="71">
        <v>2033</v>
      </c>
      <c r="E39" s="71">
        <v>68100</v>
      </c>
      <c r="F39" s="71">
        <v>40920</v>
      </c>
      <c r="G39" s="71">
        <v>236900</v>
      </c>
      <c r="H39" s="53">
        <v>7561</v>
      </c>
      <c r="I39" s="53">
        <v>229400</v>
      </c>
      <c r="J39" s="53">
        <v>10954</v>
      </c>
      <c r="K39" s="53">
        <v>360700</v>
      </c>
      <c r="L39" s="53">
        <v>10954</v>
      </c>
      <c r="M39" s="53">
        <v>360700</v>
      </c>
      <c r="N39" s="53">
        <v>10954</v>
      </c>
      <c r="O39" s="53">
        <v>360700</v>
      </c>
      <c r="P39" s="53">
        <v>12557</v>
      </c>
      <c r="Q39" s="53">
        <v>394400</v>
      </c>
      <c r="R39" s="53">
        <v>13594</v>
      </c>
      <c r="S39" s="53">
        <v>420900</v>
      </c>
      <c r="T39" s="53">
        <v>15364</v>
      </c>
      <c r="U39" s="53">
        <v>470900</v>
      </c>
      <c r="V39" s="53">
        <v>25556</v>
      </c>
      <c r="W39" s="53">
        <v>521600</v>
      </c>
      <c r="X39" s="53">
        <v>28876</v>
      </c>
      <c r="Y39" s="53">
        <v>533500</v>
      </c>
    </row>
    <row r="40" spans="1:25" ht="21.95" customHeight="1">
      <c r="A40" s="43">
        <v>55091200002</v>
      </c>
      <c r="B40" s="71">
        <v>0</v>
      </c>
      <c r="C40" s="71">
        <v>0</v>
      </c>
      <c r="D40" s="71">
        <v>40</v>
      </c>
      <c r="E40" s="71">
        <v>500</v>
      </c>
      <c r="F40" s="71">
        <v>40</v>
      </c>
      <c r="G40" s="71">
        <v>500</v>
      </c>
      <c r="H40" s="53">
        <v>302</v>
      </c>
      <c r="I40" s="53">
        <v>7700</v>
      </c>
      <c r="J40" s="53">
        <v>302</v>
      </c>
      <c r="K40" s="53">
        <v>7700</v>
      </c>
      <c r="L40" s="53">
        <v>302</v>
      </c>
      <c r="M40" s="53">
        <v>7700</v>
      </c>
      <c r="N40" s="53">
        <v>559</v>
      </c>
      <c r="O40" s="53">
        <v>14800</v>
      </c>
      <c r="P40" s="53">
        <v>559</v>
      </c>
      <c r="Q40" s="53">
        <v>14800</v>
      </c>
      <c r="R40" s="53">
        <v>559</v>
      </c>
      <c r="S40" s="53">
        <v>14800</v>
      </c>
      <c r="T40" s="53">
        <v>559</v>
      </c>
      <c r="U40" s="53">
        <v>14800</v>
      </c>
      <c r="V40" s="53">
        <v>583</v>
      </c>
      <c r="W40" s="53">
        <v>15500</v>
      </c>
      <c r="X40" s="53">
        <v>819</v>
      </c>
      <c r="Y40" s="53">
        <v>22000</v>
      </c>
    </row>
    <row r="41" spans="1:25" ht="21.95" customHeight="1">
      <c r="A41" s="43" t="s">
        <v>51</v>
      </c>
      <c r="B41" s="71">
        <f t="shared" ref="B41:I41" si="46">SUM(B42:B43)</f>
        <v>870</v>
      </c>
      <c r="C41" s="71">
        <f t="shared" si="46"/>
        <v>19400</v>
      </c>
      <c r="D41" s="71">
        <f t="shared" si="46"/>
        <v>1198</v>
      </c>
      <c r="E41" s="71">
        <f t="shared" si="46"/>
        <v>25300</v>
      </c>
      <c r="F41" s="71">
        <f t="shared" si="46"/>
        <v>2065</v>
      </c>
      <c r="G41" s="71">
        <f t="shared" si="46"/>
        <v>50000</v>
      </c>
      <c r="H41" s="53">
        <f t="shared" si="46"/>
        <v>3821</v>
      </c>
      <c r="I41" s="53">
        <f t="shared" si="46"/>
        <v>70800</v>
      </c>
      <c r="J41" s="53">
        <f t="shared" ref="J41:Q41" si="47">SUM(J42:J43)</f>
        <v>4521</v>
      </c>
      <c r="K41" s="53">
        <f t="shared" si="47"/>
        <v>80700</v>
      </c>
      <c r="L41" s="53">
        <f t="shared" si="47"/>
        <v>6473</v>
      </c>
      <c r="M41" s="53">
        <f t="shared" si="47"/>
        <v>100600</v>
      </c>
      <c r="N41" s="53">
        <f t="shared" si="47"/>
        <v>7587</v>
      </c>
      <c r="O41" s="53">
        <f t="shared" si="47"/>
        <v>128300</v>
      </c>
      <c r="P41" s="53">
        <f t="shared" si="47"/>
        <v>9756</v>
      </c>
      <c r="Q41" s="53">
        <f t="shared" si="47"/>
        <v>182000</v>
      </c>
      <c r="R41" s="53">
        <f t="shared" ref="R41:W41" si="48">SUM(R42:R43)</f>
        <v>10814</v>
      </c>
      <c r="S41" s="53">
        <f t="shared" si="48"/>
        <v>200700</v>
      </c>
      <c r="T41" s="53">
        <f>SUM(T42:T43)</f>
        <v>11650</v>
      </c>
      <c r="U41" s="53">
        <f>SUM(U42:U43)</f>
        <v>214400</v>
      </c>
      <c r="V41" s="53">
        <f t="shared" si="48"/>
        <v>14302</v>
      </c>
      <c r="W41" s="53">
        <f t="shared" si="48"/>
        <v>262500</v>
      </c>
      <c r="X41" s="53">
        <f>SUM(X42:X43)</f>
        <v>15919</v>
      </c>
      <c r="Y41" s="53">
        <f>SUM(Y42:Y43)</f>
        <v>283500</v>
      </c>
    </row>
    <row r="42" spans="1:25" ht="18" customHeight="1">
      <c r="A42" s="45">
        <v>55081000005</v>
      </c>
      <c r="B42" s="71">
        <v>870</v>
      </c>
      <c r="C42" s="71">
        <v>19400</v>
      </c>
      <c r="D42" s="71">
        <v>1134</v>
      </c>
      <c r="E42" s="71">
        <v>22500</v>
      </c>
      <c r="F42" s="71">
        <v>1999</v>
      </c>
      <c r="G42" s="71">
        <v>47100</v>
      </c>
      <c r="H42" s="53">
        <v>3705</v>
      </c>
      <c r="I42" s="53">
        <v>63500</v>
      </c>
      <c r="J42" s="53">
        <v>4405</v>
      </c>
      <c r="K42" s="53">
        <v>73400</v>
      </c>
      <c r="L42" s="53">
        <v>6325</v>
      </c>
      <c r="M42" s="53">
        <v>91200</v>
      </c>
      <c r="N42" s="53">
        <v>7439</v>
      </c>
      <c r="O42" s="53">
        <v>118900</v>
      </c>
      <c r="P42" s="53">
        <v>9603</v>
      </c>
      <c r="Q42" s="53">
        <v>172000</v>
      </c>
      <c r="R42" s="53">
        <v>10661</v>
      </c>
      <c r="S42" s="53">
        <v>190700</v>
      </c>
      <c r="T42" s="53">
        <v>11497</v>
      </c>
      <c r="U42" s="53">
        <v>204400</v>
      </c>
      <c r="V42" s="53">
        <v>14147</v>
      </c>
      <c r="W42" s="53">
        <v>252400</v>
      </c>
      <c r="X42" s="53">
        <v>15764</v>
      </c>
      <c r="Y42" s="53">
        <v>273400</v>
      </c>
    </row>
    <row r="43" spans="1:25" ht="19.7" customHeight="1">
      <c r="A43" s="45">
        <v>55082000003</v>
      </c>
      <c r="B43" s="71">
        <v>0</v>
      </c>
      <c r="C43" s="71">
        <v>0</v>
      </c>
      <c r="D43" s="71">
        <v>64</v>
      </c>
      <c r="E43" s="71">
        <v>2800</v>
      </c>
      <c r="F43" s="71">
        <v>66</v>
      </c>
      <c r="G43" s="71">
        <v>2900</v>
      </c>
      <c r="H43" s="53">
        <v>116</v>
      </c>
      <c r="I43" s="53">
        <v>7300</v>
      </c>
      <c r="J43" s="53">
        <v>116</v>
      </c>
      <c r="K43" s="53">
        <v>7300</v>
      </c>
      <c r="L43" s="53">
        <v>148</v>
      </c>
      <c r="M43" s="53">
        <v>9400</v>
      </c>
      <c r="N43" s="53">
        <v>148</v>
      </c>
      <c r="O43" s="53">
        <v>9400</v>
      </c>
      <c r="P43" s="53">
        <v>153</v>
      </c>
      <c r="Q43" s="53">
        <v>10000</v>
      </c>
      <c r="R43" s="53">
        <v>153</v>
      </c>
      <c r="S43" s="53">
        <v>10000</v>
      </c>
      <c r="T43" s="53">
        <v>153</v>
      </c>
      <c r="U43" s="53">
        <v>10000</v>
      </c>
      <c r="V43" s="53">
        <v>155</v>
      </c>
      <c r="W43" s="53">
        <v>10100</v>
      </c>
      <c r="X43" s="53">
        <v>155</v>
      </c>
      <c r="Y43" s="53">
        <v>10100</v>
      </c>
    </row>
    <row r="44" spans="1:25" ht="18" customHeight="1">
      <c r="A44" s="45" t="s">
        <v>43</v>
      </c>
      <c r="B44" s="71">
        <f t="shared" ref="B44:I44" si="49">SUM(B31+B34+B38+B41)</f>
        <v>81261</v>
      </c>
      <c r="C44" s="71">
        <f t="shared" si="49"/>
        <v>314500</v>
      </c>
      <c r="D44" s="71">
        <f>SUM(D31+D34+D38+D41)</f>
        <v>105046</v>
      </c>
      <c r="E44" s="71">
        <f t="shared" si="49"/>
        <v>390600</v>
      </c>
      <c r="F44" s="71">
        <f t="shared" si="49"/>
        <v>300916</v>
      </c>
      <c r="G44" s="71">
        <f t="shared" si="49"/>
        <v>1054700</v>
      </c>
      <c r="H44" s="53">
        <f t="shared" si="49"/>
        <v>157454</v>
      </c>
      <c r="I44" s="53">
        <f t="shared" si="49"/>
        <v>756900</v>
      </c>
      <c r="J44" s="53">
        <f t="shared" ref="J44:Q44" si="50">SUM(J31+J34+J38+J41)</f>
        <v>218782</v>
      </c>
      <c r="K44" s="53">
        <f t="shared" si="50"/>
        <v>1057900</v>
      </c>
      <c r="L44" s="53">
        <f t="shared" si="50"/>
        <v>366129</v>
      </c>
      <c r="M44" s="53">
        <f t="shared" si="50"/>
        <v>1489300</v>
      </c>
      <c r="N44" s="53">
        <f t="shared" si="50"/>
        <v>415995</v>
      </c>
      <c r="O44" s="53">
        <f t="shared" si="50"/>
        <v>1699500</v>
      </c>
      <c r="P44" s="53">
        <f t="shared" si="50"/>
        <v>458603</v>
      </c>
      <c r="Q44" s="53">
        <f t="shared" si="50"/>
        <v>1986300</v>
      </c>
      <c r="R44" s="53">
        <f t="shared" ref="R44:W44" si="51">SUM(R31+R34+R38+R41)</f>
        <v>485502</v>
      </c>
      <c r="S44" s="53">
        <f t="shared" si="51"/>
        <v>2090900</v>
      </c>
      <c r="T44" s="53">
        <f>SUM(T31+T34+T38+T41)</f>
        <v>554886</v>
      </c>
      <c r="U44" s="53">
        <f>SUM(U31+U34+U38+U41)</f>
        <v>2443700</v>
      </c>
      <c r="V44" s="53">
        <f t="shared" si="51"/>
        <v>671993</v>
      </c>
      <c r="W44" s="53">
        <f t="shared" si="51"/>
        <v>2988900</v>
      </c>
      <c r="X44" s="53">
        <f>SUM(X31+X34+X38+X41)</f>
        <v>764608</v>
      </c>
      <c r="Y44" s="53">
        <f>SUM(Y31+Y34+Y38+Y41)</f>
        <v>3397500</v>
      </c>
    </row>
    <row r="45" spans="1:25" ht="11.45" customHeight="1">
      <c r="A45" s="46"/>
      <c r="B45" s="71"/>
      <c r="C45" s="71"/>
      <c r="D45" s="71"/>
      <c r="E45" s="71"/>
      <c r="F45" s="71"/>
      <c r="G45" s="71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1.95" customHeight="1">
      <c r="A46" s="43" t="s">
        <v>52</v>
      </c>
      <c r="B46" s="71">
        <f t="shared" ref="B46:I46" si="52">SUM(B47:B49)</f>
        <v>269</v>
      </c>
      <c r="C46" s="71">
        <f t="shared" si="52"/>
        <v>21200</v>
      </c>
      <c r="D46" s="71">
        <f t="shared" si="52"/>
        <v>336</v>
      </c>
      <c r="E46" s="71">
        <f t="shared" si="52"/>
        <v>24600</v>
      </c>
      <c r="F46" s="71">
        <f t="shared" si="52"/>
        <v>1839</v>
      </c>
      <c r="G46" s="71">
        <f t="shared" si="52"/>
        <v>40600</v>
      </c>
      <c r="H46" s="53">
        <f t="shared" si="52"/>
        <v>2187</v>
      </c>
      <c r="I46" s="53">
        <f t="shared" si="52"/>
        <v>64300</v>
      </c>
      <c r="J46" s="53">
        <f t="shared" ref="J46:Q46" si="53">SUM(J47:J49)</f>
        <v>2298</v>
      </c>
      <c r="K46" s="53">
        <f t="shared" si="53"/>
        <v>69200</v>
      </c>
      <c r="L46" s="53">
        <f t="shared" si="53"/>
        <v>2901</v>
      </c>
      <c r="M46" s="53">
        <f t="shared" si="53"/>
        <v>76400</v>
      </c>
      <c r="N46" s="53">
        <f t="shared" si="53"/>
        <v>4604</v>
      </c>
      <c r="O46" s="53">
        <f t="shared" si="53"/>
        <v>97800</v>
      </c>
      <c r="P46" s="53">
        <f t="shared" si="53"/>
        <v>5819</v>
      </c>
      <c r="Q46" s="53">
        <f t="shared" si="53"/>
        <v>124800</v>
      </c>
      <c r="R46" s="53">
        <f t="shared" ref="R46:W46" si="54">SUM(R47:R49)</f>
        <v>12475</v>
      </c>
      <c r="S46" s="53">
        <f t="shared" si="54"/>
        <v>183100</v>
      </c>
      <c r="T46" s="53">
        <f>SUM(T47:T49)</f>
        <v>13760</v>
      </c>
      <c r="U46" s="53">
        <f>SUM(U47:U49)</f>
        <v>207000</v>
      </c>
      <c r="V46" s="53">
        <f t="shared" si="54"/>
        <v>15218</v>
      </c>
      <c r="W46" s="53">
        <f t="shared" si="54"/>
        <v>225600</v>
      </c>
      <c r="X46" s="53">
        <f>SUM(X47:X49)</f>
        <v>15543</v>
      </c>
      <c r="Y46" s="53">
        <f>SUM(Y47:Y49)</f>
        <v>235100</v>
      </c>
    </row>
    <row r="47" spans="1:25" ht="21.95" customHeight="1">
      <c r="A47" s="43">
        <v>55111000000</v>
      </c>
      <c r="B47" s="71">
        <v>159</v>
      </c>
      <c r="C47" s="71">
        <v>2500</v>
      </c>
      <c r="D47" s="71">
        <v>204</v>
      </c>
      <c r="E47" s="71">
        <v>4900</v>
      </c>
      <c r="F47" s="71">
        <v>1354</v>
      </c>
      <c r="G47" s="71">
        <v>15100</v>
      </c>
      <c r="H47" s="53">
        <v>930</v>
      </c>
      <c r="I47" s="53">
        <v>18600</v>
      </c>
      <c r="J47" s="53">
        <v>1018</v>
      </c>
      <c r="K47" s="53">
        <v>22300</v>
      </c>
      <c r="L47" s="53">
        <v>1590</v>
      </c>
      <c r="M47" s="53">
        <v>27700</v>
      </c>
      <c r="N47" s="53">
        <v>3136</v>
      </c>
      <c r="O47" s="53">
        <v>41600</v>
      </c>
      <c r="P47" s="53">
        <v>4110</v>
      </c>
      <c r="Q47" s="53">
        <v>51100</v>
      </c>
      <c r="R47" s="53">
        <v>10446</v>
      </c>
      <c r="S47" s="53">
        <v>101500</v>
      </c>
      <c r="T47" s="53">
        <v>11369</v>
      </c>
      <c r="U47" s="53">
        <v>115300</v>
      </c>
      <c r="V47" s="53">
        <v>12677</v>
      </c>
      <c r="W47" s="53">
        <v>129900</v>
      </c>
      <c r="X47" s="53">
        <v>12773</v>
      </c>
      <c r="Y47" s="53">
        <v>132400</v>
      </c>
    </row>
    <row r="48" spans="1:25" ht="21.95" customHeight="1">
      <c r="A48" s="43">
        <v>55112000008</v>
      </c>
      <c r="B48" s="71">
        <v>89</v>
      </c>
      <c r="C48" s="71">
        <v>2800</v>
      </c>
      <c r="D48" s="71">
        <v>110</v>
      </c>
      <c r="E48" s="71">
        <v>3700</v>
      </c>
      <c r="F48" s="71">
        <v>463</v>
      </c>
      <c r="G48" s="71">
        <v>9500</v>
      </c>
      <c r="H48" s="53">
        <v>1193</v>
      </c>
      <c r="I48" s="53">
        <v>41300</v>
      </c>
      <c r="J48" s="53">
        <v>1205</v>
      </c>
      <c r="K48" s="53">
        <v>41600</v>
      </c>
      <c r="L48" s="53">
        <v>1236</v>
      </c>
      <c r="M48" s="53">
        <v>43400</v>
      </c>
      <c r="N48" s="53">
        <v>1389</v>
      </c>
      <c r="O48" s="53">
        <v>50400</v>
      </c>
      <c r="P48" s="53">
        <v>1606</v>
      </c>
      <c r="Q48" s="53">
        <v>54300</v>
      </c>
      <c r="R48" s="53">
        <v>1924</v>
      </c>
      <c r="S48" s="53">
        <v>62200</v>
      </c>
      <c r="T48" s="53">
        <v>2273</v>
      </c>
      <c r="U48" s="53">
        <v>72100</v>
      </c>
      <c r="V48" s="53">
        <v>2421</v>
      </c>
      <c r="W48" s="53">
        <v>76100</v>
      </c>
      <c r="X48" s="53">
        <v>2650</v>
      </c>
      <c r="Y48" s="53">
        <v>83100</v>
      </c>
    </row>
    <row r="49" spans="1:25" ht="21.95" customHeight="1">
      <c r="A49" s="43">
        <v>55113000006</v>
      </c>
      <c r="B49" s="71">
        <v>21</v>
      </c>
      <c r="C49" s="71">
        <v>15900</v>
      </c>
      <c r="D49" s="71">
        <v>22</v>
      </c>
      <c r="E49" s="71">
        <v>16000</v>
      </c>
      <c r="F49" s="71">
        <v>22</v>
      </c>
      <c r="G49" s="71">
        <v>16000</v>
      </c>
      <c r="H49" s="53">
        <v>64</v>
      </c>
      <c r="I49" s="53">
        <v>4400</v>
      </c>
      <c r="J49" s="53">
        <v>75</v>
      </c>
      <c r="K49" s="53">
        <v>5300</v>
      </c>
      <c r="L49" s="53">
        <v>75</v>
      </c>
      <c r="M49" s="53">
        <v>5300</v>
      </c>
      <c r="N49" s="53">
        <v>79</v>
      </c>
      <c r="O49" s="53">
        <v>5800</v>
      </c>
      <c r="P49" s="53">
        <v>103</v>
      </c>
      <c r="Q49" s="53">
        <v>19400</v>
      </c>
      <c r="R49" s="53">
        <v>105</v>
      </c>
      <c r="S49" s="53">
        <v>19400</v>
      </c>
      <c r="T49" s="53">
        <v>118</v>
      </c>
      <c r="U49" s="53">
        <v>19600</v>
      </c>
      <c r="V49" s="53">
        <v>120</v>
      </c>
      <c r="W49" s="53">
        <v>19600</v>
      </c>
      <c r="X49" s="53">
        <v>120</v>
      </c>
      <c r="Y49" s="53">
        <v>19600</v>
      </c>
    </row>
    <row r="50" spans="1:25" ht="21.95" customHeight="1">
      <c r="A50" s="43" t="s">
        <v>53</v>
      </c>
      <c r="B50" s="71">
        <f t="shared" ref="B50:I50" si="55">SUM(B51:B54)</f>
        <v>15803</v>
      </c>
      <c r="C50" s="71">
        <f t="shared" si="55"/>
        <v>537200</v>
      </c>
      <c r="D50" s="71">
        <f t="shared" si="55"/>
        <v>18564</v>
      </c>
      <c r="E50" s="71">
        <f t="shared" si="55"/>
        <v>635800</v>
      </c>
      <c r="F50" s="71">
        <f t="shared" si="55"/>
        <v>26244</v>
      </c>
      <c r="G50" s="71">
        <f t="shared" si="55"/>
        <v>854400</v>
      </c>
      <c r="H50" s="53">
        <f t="shared" si="55"/>
        <v>85672</v>
      </c>
      <c r="I50" s="53">
        <f t="shared" si="55"/>
        <v>1763900</v>
      </c>
      <c r="J50" s="53">
        <f t="shared" ref="J50:Q50" si="56">SUM(J51:J54)</f>
        <v>104765</v>
      </c>
      <c r="K50" s="53">
        <f t="shared" si="56"/>
        <v>2029300</v>
      </c>
      <c r="L50" s="53">
        <f t="shared" si="56"/>
        <v>106946</v>
      </c>
      <c r="M50" s="53">
        <f t="shared" si="56"/>
        <v>2341100</v>
      </c>
      <c r="N50" s="53">
        <f t="shared" si="56"/>
        <v>120106</v>
      </c>
      <c r="O50" s="53">
        <f t="shared" si="56"/>
        <v>2806800</v>
      </c>
      <c r="P50" s="53">
        <f t="shared" si="56"/>
        <v>127006</v>
      </c>
      <c r="Q50" s="53">
        <f t="shared" si="56"/>
        <v>2939400</v>
      </c>
      <c r="R50" s="53">
        <f t="shared" ref="R50:W50" si="57">SUM(R51:R54)</f>
        <v>139349</v>
      </c>
      <c r="S50" s="53">
        <f t="shared" si="57"/>
        <v>3177700</v>
      </c>
      <c r="T50" s="53">
        <f>SUM(T51:T54)</f>
        <v>151930</v>
      </c>
      <c r="U50" s="53">
        <f>SUM(U51:U54)</f>
        <v>3711300</v>
      </c>
      <c r="V50" s="53">
        <f t="shared" si="57"/>
        <v>158533</v>
      </c>
      <c r="W50" s="53">
        <f t="shared" si="57"/>
        <v>4016400</v>
      </c>
      <c r="X50" s="53">
        <f>SUM(X51:X54)</f>
        <v>163597</v>
      </c>
      <c r="Y50" s="53">
        <f>SUM(Y51:Y54)</f>
        <v>4101400</v>
      </c>
    </row>
    <row r="51" spans="1:25" ht="21.95" customHeight="1">
      <c r="A51" s="48" t="s">
        <v>28</v>
      </c>
      <c r="B51" s="71">
        <v>114</v>
      </c>
      <c r="C51" s="71">
        <v>5300</v>
      </c>
      <c r="D51" s="71">
        <v>516</v>
      </c>
      <c r="E51" s="71">
        <v>40700</v>
      </c>
      <c r="F51" s="71">
        <v>1212</v>
      </c>
      <c r="G51" s="71">
        <v>98400</v>
      </c>
      <c r="H51" s="53">
        <v>59812</v>
      </c>
      <c r="I51" s="53">
        <v>302800</v>
      </c>
      <c r="J51" s="53">
        <v>74432</v>
      </c>
      <c r="K51" s="53">
        <v>393600</v>
      </c>
      <c r="L51" s="53">
        <v>74729</v>
      </c>
      <c r="M51" s="53">
        <v>405800</v>
      </c>
      <c r="N51" s="53">
        <v>79396</v>
      </c>
      <c r="O51" s="53">
        <v>605100</v>
      </c>
      <c r="P51" s="53">
        <v>81060</v>
      </c>
      <c r="Q51" s="53">
        <v>676700</v>
      </c>
      <c r="R51" s="53">
        <v>85401</v>
      </c>
      <c r="S51" s="53">
        <v>857700</v>
      </c>
      <c r="T51" s="53">
        <v>85575</v>
      </c>
      <c r="U51" s="53">
        <v>874300</v>
      </c>
      <c r="V51" s="53">
        <v>87548</v>
      </c>
      <c r="W51" s="53">
        <v>949700</v>
      </c>
      <c r="X51" s="53">
        <v>89123</v>
      </c>
      <c r="Y51" s="53">
        <v>990700</v>
      </c>
    </row>
    <row r="52" spans="1:25" ht="21.95" customHeight="1">
      <c r="A52" s="49">
        <v>56049010009</v>
      </c>
      <c r="B52" s="71">
        <v>6867</v>
      </c>
      <c r="C52" s="71">
        <v>38900</v>
      </c>
      <c r="D52" s="71">
        <v>9108</v>
      </c>
      <c r="E52" s="71">
        <v>84900</v>
      </c>
      <c r="F52" s="71">
        <v>9109</v>
      </c>
      <c r="G52" s="71">
        <v>84900</v>
      </c>
      <c r="H52" s="53">
        <v>2458</v>
      </c>
      <c r="I52" s="53">
        <v>116800</v>
      </c>
      <c r="J52" s="53">
        <v>3424</v>
      </c>
      <c r="K52" s="53">
        <v>139800</v>
      </c>
      <c r="L52" s="53">
        <v>3481</v>
      </c>
      <c r="M52" s="53">
        <v>141300</v>
      </c>
      <c r="N52" s="53">
        <v>3481</v>
      </c>
      <c r="O52" s="53">
        <v>141300</v>
      </c>
      <c r="P52" s="53">
        <v>7138</v>
      </c>
      <c r="Q52" s="53">
        <v>161500</v>
      </c>
      <c r="R52" s="53">
        <v>7138</v>
      </c>
      <c r="S52" s="53">
        <v>161500</v>
      </c>
      <c r="T52" s="53">
        <v>7200</v>
      </c>
      <c r="U52" s="53">
        <v>183100</v>
      </c>
      <c r="V52" s="53">
        <v>7200</v>
      </c>
      <c r="W52" s="53">
        <v>183100</v>
      </c>
      <c r="X52" s="53">
        <v>7200</v>
      </c>
      <c r="Y52" s="53">
        <v>183100</v>
      </c>
    </row>
    <row r="53" spans="1:25" ht="21.95" customHeight="1">
      <c r="A53" s="48" t="s">
        <v>16</v>
      </c>
      <c r="B53" s="71">
        <v>1618</v>
      </c>
      <c r="C53" s="71">
        <v>409400</v>
      </c>
      <c r="D53" s="71">
        <v>1735</v>
      </c>
      <c r="E53" s="71">
        <v>426500</v>
      </c>
      <c r="F53" s="71">
        <v>2514</v>
      </c>
      <c r="G53" s="71">
        <v>545100</v>
      </c>
      <c r="H53" s="53">
        <v>4769</v>
      </c>
      <c r="I53" s="53">
        <v>1151000</v>
      </c>
      <c r="J53" s="53">
        <v>5809</v>
      </c>
      <c r="K53" s="53">
        <v>1285100</v>
      </c>
      <c r="L53" s="53">
        <v>6600</v>
      </c>
      <c r="M53" s="53">
        <v>1571000</v>
      </c>
      <c r="N53" s="53">
        <v>7288</v>
      </c>
      <c r="O53" s="53">
        <v>1744000</v>
      </c>
      <c r="P53" s="53">
        <v>7664</v>
      </c>
      <c r="Q53" s="53">
        <v>1769800</v>
      </c>
      <c r="R53" s="53">
        <v>7765</v>
      </c>
      <c r="S53" s="53">
        <v>1777100</v>
      </c>
      <c r="T53" s="53">
        <v>9507</v>
      </c>
      <c r="U53" s="53">
        <v>2204900</v>
      </c>
      <c r="V53" s="53">
        <v>10435</v>
      </c>
      <c r="W53" s="53">
        <v>2410700</v>
      </c>
      <c r="X53" s="53">
        <v>10697</v>
      </c>
      <c r="Y53" s="53">
        <v>2427400</v>
      </c>
    </row>
    <row r="54" spans="1:25" ht="21.95" customHeight="1">
      <c r="A54" s="50" t="s">
        <v>17</v>
      </c>
      <c r="B54" s="71">
        <v>7204</v>
      </c>
      <c r="C54" s="71">
        <v>83600</v>
      </c>
      <c r="D54" s="71">
        <v>7205</v>
      </c>
      <c r="E54" s="71">
        <v>83700</v>
      </c>
      <c r="F54" s="71">
        <v>13409</v>
      </c>
      <c r="G54" s="71">
        <v>126000</v>
      </c>
      <c r="H54" s="53">
        <v>18633</v>
      </c>
      <c r="I54" s="53">
        <v>193300</v>
      </c>
      <c r="J54" s="53">
        <v>21100</v>
      </c>
      <c r="K54" s="53">
        <v>210800</v>
      </c>
      <c r="L54" s="53">
        <v>22136</v>
      </c>
      <c r="M54" s="53">
        <v>223000</v>
      </c>
      <c r="N54" s="53">
        <v>29941</v>
      </c>
      <c r="O54" s="53">
        <v>316400</v>
      </c>
      <c r="P54" s="53">
        <v>31144</v>
      </c>
      <c r="Q54" s="53">
        <v>331400</v>
      </c>
      <c r="R54" s="53">
        <v>39045</v>
      </c>
      <c r="S54" s="53">
        <v>381400</v>
      </c>
      <c r="T54" s="53">
        <v>49648</v>
      </c>
      <c r="U54" s="53">
        <v>449000</v>
      </c>
      <c r="V54" s="53">
        <v>53350</v>
      </c>
      <c r="W54" s="53">
        <v>472900</v>
      </c>
      <c r="X54" s="53">
        <v>56577</v>
      </c>
      <c r="Y54" s="53">
        <v>500200</v>
      </c>
    </row>
    <row r="55" spans="1:25" ht="21.95" customHeight="1">
      <c r="A55" s="43" t="s">
        <v>54</v>
      </c>
      <c r="B55" s="71">
        <f t="shared" ref="B55:I55" si="58">SUM(B56:B58)</f>
        <v>19777</v>
      </c>
      <c r="C55" s="71">
        <f t="shared" si="58"/>
        <v>32700</v>
      </c>
      <c r="D55" s="71">
        <f t="shared" si="58"/>
        <v>19777</v>
      </c>
      <c r="E55" s="71">
        <f t="shared" si="58"/>
        <v>32700</v>
      </c>
      <c r="F55" s="71">
        <f t="shared" si="58"/>
        <v>19777</v>
      </c>
      <c r="G55" s="71">
        <f t="shared" si="58"/>
        <v>32700</v>
      </c>
      <c r="H55" s="53">
        <f t="shared" si="58"/>
        <v>41937</v>
      </c>
      <c r="I55" s="53">
        <f t="shared" si="58"/>
        <v>78200</v>
      </c>
      <c r="J55" s="53">
        <f t="shared" ref="J55:Q55" si="59">SUM(J56:J58)</f>
        <v>62823</v>
      </c>
      <c r="K55" s="53">
        <f t="shared" si="59"/>
        <v>113000</v>
      </c>
      <c r="L55" s="53">
        <f t="shared" si="59"/>
        <v>86289</v>
      </c>
      <c r="M55" s="53">
        <f t="shared" si="59"/>
        <v>162500</v>
      </c>
      <c r="N55" s="53">
        <f t="shared" si="59"/>
        <v>86323</v>
      </c>
      <c r="O55" s="53">
        <f t="shared" si="59"/>
        <v>164400</v>
      </c>
      <c r="P55" s="53">
        <f t="shared" si="59"/>
        <v>129389</v>
      </c>
      <c r="Q55" s="53">
        <f t="shared" si="59"/>
        <v>220000</v>
      </c>
      <c r="R55" s="53">
        <f t="shared" ref="R55:W55" si="60">SUM(R56:R58)</f>
        <v>130309</v>
      </c>
      <c r="S55" s="53">
        <f t="shared" si="60"/>
        <v>245800</v>
      </c>
      <c r="T55" s="53">
        <f>SUM(T56:T58)</f>
        <v>150588</v>
      </c>
      <c r="U55" s="53">
        <f>SUM(U56:U58)</f>
        <v>271400</v>
      </c>
      <c r="V55" s="53">
        <f t="shared" si="60"/>
        <v>150588</v>
      </c>
      <c r="W55" s="53">
        <f t="shared" si="60"/>
        <v>271400</v>
      </c>
      <c r="X55" s="53">
        <f>SUM(X56:X58)</f>
        <v>171817</v>
      </c>
      <c r="Y55" s="53">
        <f>SUM(Y56:Y58)</f>
        <v>308800</v>
      </c>
    </row>
    <row r="56" spans="1:25" ht="21.95" customHeight="1">
      <c r="A56" s="45">
        <v>55099100006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53">
        <v>760</v>
      </c>
      <c r="I56" s="53">
        <v>10100</v>
      </c>
      <c r="J56" s="53">
        <v>780</v>
      </c>
      <c r="K56" s="53">
        <v>11300</v>
      </c>
      <c r="L56" s="53">
        <v>780</v>
      </c>
      <c r="M56" s="53">
        <v>11300</v>
      </c>
      <c r="N56" s="53">
        <v>780</v>
      </c>
      <c r="O56" s="53">
        <v>11300</v>
      </c>
      <c r="P56" s="53">
        <v>780</v>
      </c>
      <c r="Q56" s="53">
        <v>11300</v>
      </c>
      <c r="R56" s="53">
        <v>1700</v>
      </c>
      <c r="S56" s="53">
        <v>37100</v>
      </c>
      <c r="T56" s="53">
        <v>1700</v>
      </c>
      <c r="U56" s="53">
        <v>37100</v>
      </c>
      <c r="V56" s="53">
        <v>1700</v>
      </c>
      <c r="W56" s="53">
        <v>37100</v>
      </c>
      <c r="X56" s="53">
        <v>1700</v>
      </c>
      <c r="Y56" s="53">
        <v>37100</v>
      </c>
    </row>
    <row r="57" spans="1:25" ht="21.95" customHeight="1">
      <c r="A57" s="45">
        <v>55099200005</v>
      </c>
      <c r="B57" s="71"/>
      <c r="C57" s="71"/>
      <c r="D57" s="71">
        <v>0</v>
      </c>
      <c r="E57" s="71">
        <v>0</v>
      </c>
      <c r="F57" s="71">
        <v>0</v>
      </c>
      <c r="G57" s="71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207</v>
      </c>
      <c r="U57" s="53">
        <v>2400</v>
      </c>
      <c r="V57" s="53">
        <v>207</v>
      </c>
      <c r="W57" s="53">
        <v>2400</v>
      </c>
      <c r="X57" s="53">
        <v>570</v>
      </c>
      <c r="Y57" s="53">
        <v>5400</v>
      </c>
    </row>
    <row r="58" spans="1:25" ht="21.95" customHeight="1">
      <c r="A58" s="45">
        <v>55099900008</v>
      </c>
      <c r="B58" s="71">
        <v>19777</v>
      </c>
      <c r="C58" s="71">
        <v>32700</v>
      </c>
      <c r="D58" s="71">
        <v>19777</v>
      </c>
      <c r="E58" s="71">
        <v>32700</v>
      </c>
      <c r="F58" s="71">
        <v>19777</v>
      </c>
      <c r="G58" s="71">
        <v>32700</v>
      </c>
      <c r="H58" s="53">
        <v>41177</v>
      </c>
      <c r="I58" s="53">
        <v>68100</v>
      </c>
      <c r="J58" s="53">
        <v>62043</v>
      </c>
      <c r="K58" s="53">
        <v>101700</v>
      </c>
      <c r="L58" s="53">
        <v>85509</v>
      </c>
      <c r="M58" s="53">
        <v>151200</v>
      </c>
      <c r="N58" s="53">
        <v>85543</v>
      </c>
      <c r="O58" s="53">
        <v>153100</v>
      </c>
      <c r="P58" s="53">
        <v>128609</v>
      </c>
      <c r="Q58" s="53">
        <v>208700</v>
      </c>
      <c r="R58" s="53">
        <v>128609</v>
      </c>
      <c r="S58" s="53">
        <v>208700</v>
      </c>
      <c r="T58" s="53">
        <v>148681</v>
      </c>
      <c r="U58" s="53">
        <v>231900</v>
      </c>
      <c r="V58" s="53">
        <v>148681</v>
      </c>
      <c r="W58" s="53">
        <v>231900</v>
      </c>
      <c r="X58" s="53">
        <v>169547</v>
      </c>
      <c r="Y58" s="53">
        <v>266300</v>
      </c>
    </row>
    <row r="59" spans="1:25" ht="21.95" customHeight="1">
      <c r="A59" s="45" t="s">
        <v>43</v>
      </c>
      <c r="B59" s="71">
        <f t="shared" ref="B59:I59" si="61">SUM(B46+B50+B55)</f>
        <v>35849</v>
      </c>
      <c r="C59" s="71">
        <f t="shared" si="61"/>
        <v>591100</v>
      </c>
      <c r="D59" s="71">
        <f>SUM(D46+D50+D55)</f>
        <v>38677</v>
      </c>
      <c r="E59" s="71">
        <f>SUM(E46+E50+E55)</f>
        <v>693100</v>
      </c>
      <c r="F59" s="71">
        <f t="shared" ref="F59:G59" si="62">SUM(F46+F50+F55)</f>
        <v>47860</v>
      </c>
      <c r="G59" s="71">
        <f t="shared" si="62"/>
        <v>927700</v>
      </c>
      <c r="H59" s="53">
        <f>SUM(H46+H50+H55)</f>
        <v>129796</v>
      </c>
      <c r="I59" s="53">
        <f t="shared" si="61"/>
        <v>1906400</v>
      </c>
      <c r="J59" s="53">
        <f t="shared" ref="J59:Q59" si="63">SUM(J46+J50+J55)</f>
        <v>169886</v>
      </c>
      <c r="K59" s="53">
        <f t="shared" si="63"/>
        <v>2211500</v>
      </c>
      <c r="L59" s="53">
        <f t="shared" si="63"/>
        <v>196136</v>
      </c>
      <c r="M59" s="53">
        <f t="shared" si="63"/>
        <v>2580000</v>
      </c>
      <c r="N59" s="53">
        <f t="shared" si="63"/>
        <v>211033</v>
      </c>
      <c r="O59" s="53">
        <f t="shared" si="63"/>
        <v>3069000</v>
      </c>
      <c r="P59" s="53">
        <f t="shared" si="63"/>
        <v>262214</v>
      </c>
      <c r="Q59" s="53">
        <f t="shared" si="63"/>
        <v>3284200</v>
      </c>
      <c r="R59" s="53">
        <f t="shared" ref="R59:W59" si="64">SUM(R46+R50+R55)</f>
        <v>282133</v>
      </c>
      <c r="S59" s="53">
        <f t="shared" si="64"/>
        <v>3606600</v>
      </c>
      <c r="T59" s="53">
        <f>SUM(T46+T50+T55)</f>
        <v>316278</v>
      </c>
      <c r="U59" s="53">
        <f>SUM(U46+U50+U55)</f>
        <v>4189700</v>
      </c>
      <c r="V59" s="53">
        <f t="shared" si="64"/>
        <v>324339</v>
      </c>
      <c r="W59" s="53">
        <f t="shared" si="64"/>
        <v>4513400</v>
      </c>
      <c r="X59" s="53">
        <f>SUM(X46+X50+X55)</f>
        <v>350957</v>
      </c>
      <c r="Y59" s="53">
        <f>SUM(Y46+Y50+Y55)</f>
        <v>4645300</v>
      </c>
    </row>
    <row r="60" spans="1:25" ht="11.45" customHeight="1">
      <c r="A60" s="46"/>
      <c r="B60" s="71"/>
      <c r="C60" s="71"/>
      <c r="D60" s="71"/>
      <c r="E60" s="71"/>
      <c r="F60" s="71"/>
      <c r="G60" s="71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s="14" customFormat="1" ht="26.45" customHeight="1">
      <c r="A61" s="51" t="s">
        <v>65</v>
      </c>
      <c r="B61" s="71">
        <f t="shared" ref="B61:I61" si="65">SUM(B59+B44+B29+B18)</f>
        <v>1129115</v>
      </c>
      <c r="C61" s="71">
        <f t="shared" si="65"/>
        <v>2773100</v>
      </c>
      <c r="D61" s="71">
        <f>SUM(D59+D44+D29+D18)</f>
        <v>1992619</v>
      </c>
      <c r="E61" s="71">
        <f t="shared" si="65"/>
        <v>4570800</v>
      </c>
      <c r="F61" s="71">
        <f t="shared" si="65"/>
        <v>3484716</v>
      </c>
      <c r="G61" s="71">
        <f t="shared" si="65"/>
        <v>8217100</v>
      </c>
      <c r="H61" s="53">
        <f>SUM(H59+H44+H29+H18)</f>
        <v>5381459</v>
      </c>
      <c r="I61" s="53">
        <f t="shared" si="65"/>
        <v>12936100</v>
      </c>
      <c r="J61" s="53">
        <f t="shared" ref="J61:Q61" si="66">SUM(J59+J44+J29+J18)</f>
        <v>6243167</v>
      </c>
      <c r="K61" s="53">
        <f t="shared" si="66"/>
        <v>15425700</v>
      </c>
      <c r="L61" s="53">
        <f t="shared" si="66"/>
        <v>7535982</v>
      </c>
      <c r="M61" s="53">
        <f t="shared" si="66"/>
        <v>18722100</v>
      </c>
      <c r="N61" s="53">
        <f t="shared" si="66"/>
        <v>8623361</v>
      </c>
      <c r="O61" s="53">
        <f t="shared" si="66"/>
        <v>21360100</v>
      </c>
      <c r="P61" s="53">
        <f t="shared" si="66"/>
        <v>9669492</v>
      </c>
      <c r="Q61" s="53">
        <f t="shared" si="66"/>
        <v>23810700</v>
      </c>
      <c r="R61" s="53">
        <f t="shared" ref="R61:W61" si="67">SUM(R59+R44+R29+R18)</f>
        <v>10765993</v>
      </c>
      <c r="S61" s="53">
        <f t="shared" si="67"/>
        <v>26303500</v>
      </c>
      <c r="T61" s="53">
        <f>SUM(T59+T44+T29+T18)</f>
        <v>11660343</v>
      </c>
      <c r="U61" s="53">
        <f>SUM(U59+U44+U29+U18)</f>
        <v>28970600</v>
      </c>
      <c r="V61" s="53">
        <f t="shared" si="67"/>
        <v>13177824</v>
      </c>
      <c r="W61" s="53">
        <f t="shared" si="67"/>
        <v>32749700</v>
      </c>
      <c r="X61" s="53">
        <f>SUM(X59+X44+X29+X18)</f>
        <v>14565783</v>
      </c>
      <c r="Y61" s="53">
        <f>SUM(Y59+Y44+Y29+Y18)</f>
        <v>35969800</v>
      </c>
    </row>
    <row r="62" spans="1:25">
      <c r="B62" s="72">
        <v>1129115</v>
      </c>
      <c r="C62" s="73">
        <v>2773100</v>
      </c>
      <c r="D62" s="72">
        <v>1992619</v>
      </c>
      <c r="E62" s="73">
        <v>4570800</v>
      </c>
      <c r="F62" s="72">
        <v>3484716</v>
      </c>
      <c r="G62" s="73">
        <v>8217100</v>
      </c>
      <c r="R62" s="54"/>
      <c r="S62" s="55"/>
      <c r="X62" s="56"/>
      <c r="Y62" s="57"/>
    </row>
  </sheetData>
  <mergeCells count="13">
    <mergeCell ref="A1:C1"/>
    <mergeCell ref="V3:W3"/>
    <mergeCell ref="X3:Y3"/>
    <mergeCell ref="T3:U3"/>
    <mergeCell ref="F3:G3"/>
    <mergeCell ref="B3:C3"/>
    <mergeCell ref="D3:E3"/>
    <mergeCell ref="P3:Q3"/>
    <mergeCell ref="R3:S3"/>
    <mergeCell ref="H3:I3"/>
    <mergeCell ref="L3:M3"/>
    <mergeCell ref="J3:K3"/>
    <mergeCell ref="N3:O3"/>
  </mergeCells>
  <phoneticPr fontId="2" type="noConversion"/>
  <printOptions horizontalCentered="1"/>
  <pageMargins left="0.15748031496062992" right="0.15748031496062992" top="0.39370078740157483" bottom="0.19685039370078741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29"/>
  <sheetViews>
    <sheetView workbookViewId="0">
      <selection activeCell="E21" sqref="E21"/>
    </sheetView>
  </sheetViews>
  <sheetFormatPr defaultRowHeight="16.5"/>
  <cols>
    <col min="1" max="2" width="32.625" customWidth="1"/>
  </cols>
  <sheetData>
    <row r="2" spans="1:2" s="7" customFormat="1" ht="41.45" customHeight="1">
      <c r="A2" s="9" t="s">
        <v>27</v>
      </c>
    </row>
    <row r="3" spans="1:2" ht="33.950000000000003" customHeight="1">
      <c r="A3" s="8" t="s">
        <v>19</v>
      </c>
      <c r="B3" s="8" t="s">
        <v>19</v>
      </c>
    </row>
    <row r="4" spans="1:2">
      <c r="A4" s="4" t="s">
        <v>20</v>
      </c>
      <c r="B4" s="1" t="s">
        <v>7</v>
      </c>
    </row>
    <row r="5" spans="1:2">
      <c r="A5" s="5" t="s">
        <v>21</v>
      </c>
      <c r="B5" s="1">
        <v>55101100000</v>
      </c>
    </row>
    <row r="6" spans="1:2">
      <c r="A6" s="4" t="s">
        <v>22</v>
      </c>
      <c r="B6" s="1">
        <v>55101200009</v>
      </c>
    </row>
    <row r="7" spans="1:2">
      <c r="A7" s="5" t="s">
        <v>23</v>
      </c>
      <c r="B7" s="1" t="s">
        <v>8</v>
      </c>
    </row>
    <row r="8" spans="1:2">
      <c r="A8" s="4" t="s">
        <v>22</v>
      </c>
      <c r="B8" s="1">
        <v>55102000009</v>
      </c>
    </row>
    <row r="9" spans="1:2">
      <c r="A9" s="5" t="s">
        <v>24</v>
      </c>
      <c r="B9" s="1">
        <v>55103000007</v>
      </c>
    </row>
    <row r="10" spans="1:2">
      <c r="A10" s="1" t="s">
        <v>0</v>
      </c>
      <c r="B10" s="1">
        <v>55109000004</v>
      </c>
    </row>
    <row r="11" spans="1:2">
      <c r="A11" s="1">
        <v>55092100001</v>
      </c>
      <c r="B11" s="1" t="s">
        <v>9</v>
      </c>
    </row>
    <row r="12" spans="1:2">
      <c r="A12" s="1">
        <v>55092200000</v>
      </c>
      <c r="B12" s="1">
        <v>55091100003</v>
      </c>
    </row>
    <row r="13" spans="1:2">
      <c r="A13" s="1" t="s">
        <v>1</v>
      </c>
      <c r="B13" s="1">
        <v>55091200002</v>
      </c>
    </row>
    <row r="14" spans="1:2">
      <c r="A14" s="1">
        <v>55095100004</v>
      </c>
      <c r="B14" s="1" t="s">
        <v>10</v>
      </c>
    </row>
    <row r="15" spans="1:2">
      <c r="A15" s="1" t="s">
        <v>2</v>
      </c>
      <c r="B15" s="1">
        <v>55081000005</v>
      </c>
    </row>
    <row r="16" spans="1:2">
      <c r="A16" s="1">
        <v>55095200003</v>
      </c>
      <c r="B16" s="1">
        <v>55082000003</v>
      </c>
    </row>
    <row r="17" spans="1:2">
      <c r="A17" s="1" t="s">
        <v>3</v>
      </c>
      <c r="B17" s="1" t="s">
        <v>11</v>
      </c>
    </row>
    <row r="18" spans="1:2">
      <c r="A18" s="1">
        <v>55095300002</v>
      </c>
      <c r="B18" s="1">
        <v>55111000000</v>
      </c>
    </row>
    <row r="19" spans="1:2">
      <c r="A19" s="1" t="s">
        <v>4</v>
      </c>
      <c r="B19" s="1">
        <v>55112000008</v>
      </c>
    </row>
    <row r="20" spans="1:2">
      <c r="A20" s="6" t="s">
        <v>18</v>
      </c>
      <c r="B20" s="1">
        <v>55113000006</v>
      </c>
    </row>
    <row r="21" spans="1:2">
      <c r="A21" s="6" t="s">
        <v>14</v>
      </c>
      <c r="B21" s="1" t="s">
        <v>12</v>
      </c>
    </row>
    <row r="22" spans="1:2">
      <c r="A22" s="6" t="s">
        <v>15</v>
      </c>
      <c r="B22" s="3" t="s">
        <v>29</v>
      </c>
    </row>
    <row r="23" spans="1:2">
      <c r="A23" s="1" t="s">
        <v>5</v>
      </c>
      <c r="B23" s="2">
        <v>56049010009</v>
      </c>
    </row>
    <row r="24" spans="1:2">
      <c r="A24" s="1">
        <v>55093100009</v>
      </c>
      <c r="B24" s="3" t="s">
        <v>16</v>
      </c>
    </row>
    <row r="25" spans="1:2">
      <c r="A25" s="1">
        <v>55093200008</v>
      </c>
      <c r="B25" s="3" t="s">
        <v>17</v>
      </c>
    </row>
    <row r="26" spans="1:2">
      <c r="A26" s="1" t="s">
        <v>25</v>
      </c>
      <c r="B26" s="1" t="s">
        <v>13</v>
      </c>
    </row>
    <row r="27" spans="1:2">
      <c r="A27" s="1" t="s">
        <v>26</v>
      </c>
      <c r="B27" s="1">
        <v>55099100006</v>
      </c>
    </row>
    <row r="28" spans="1:2">
      <c r="A28" s="1" t="s">
        <v>6</v>
      </c>
      <c r="B28" s="1">
        <v>55099200005</v>
      </c>
    </row>
    <row r="29" spans="1:2">
      <c r="A29" s="1">
        <v>55096900004</v>
      </c>
      <c r="B29" s="1">
        <v>55099900008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27"/>
  <sheetViews>
    <sheetView workbookViewId="0">
      <selection activeCell="L15" sqref="L15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2.875" style="14" customWidth="1"/>
    <col min="4" max="4" width="12.25" style="14" bestFit="1" customWidth="1"/>
    <col min="5" max="5" width="14.25" style="14" customWidth="1"/>
    <col min="6" max="6" width="13.75" style="30" bestFit="1" customWidth="1"/>
    <col min="7" max="7" width="11" style="30" bestFit="1" customWidth="1"/>
    <col min="8" max="16384" width="9" style="14"/>
  </cols>
  <sheetData>
    <row r="1" spans="1:7" ht="36" customHeight="1">
      <c r="A1" s="59" t="s">
        <v>111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112</v>
      </c>
      <c r="C2" s="62"/>
      <c r="D2" s="62" t="s">
        <v>76</v>
      </c>
      <c r="E2" s="62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SUM(公式!D5)</f>
        <v>1029454</v>
      </c>
      <c r="C4" s="18">
        <f>SUM(公式!E5)</f>
        <v>1715300</v>
      </c>
      <c r="D4" s="18">
        <v>1492220</v>
      </c>
      <c r="E4" s="18">
        <v>2441400</v>
      </c>
      <c r="F4" s="19">
        <f t="shared" ref="F4:G9" si="0">SUM(B4/D4-1)</f>
        <v>-0.31011915133157308</v>
      </c>
      <c r="G4" s="19">
        <f t="shared" si="0"/>
        <v>-0.29741132137298276</v>
      </c>
    </row>
    <row r="5" spans="1:7" ht="21.95" customHeight="1">
      <c r="A5" s="17" t="s">
        <v>39</v>
      </c>
      <c r="B5" s="20">
        <f>SUM(公式!D8)</f>
        <v>232665</v>
      </c>
      <c r="C5" s="20">
        <f>SUM(公式!E8)</f>
        <v>531100</v>
      </c>
      <c r="D5" s="20">
        <v>484387</v>
      </c>
      <c r="E5" s="20">
        <v>1162600</v>
      </c>
      <c r="F5" s="19">
        <f t="shared" si="0"/>
        <v>-0.51967125459601515</v>
      </c>
      <c r="G5" s="19">
        <f t="shared" si="0"/>
        <v>-0.54317908136934456</v>
      </c>
    </row>
    <row r="6" spans="1:7" ht="21.95" customHeight="1">
      <c r="A6" s="17" t="s">
        <v>40</v>
      </c>
      <c r="B6" s="20">
        <f>SUM(公式!D10)</f>
        <v>0</v>
      </c>
      <c r="C6" s="20">
        <f>SUM(公式!E10)</f>
        <v>0</v>
      </c>
      <c r="D6" s="20">
        <v>8304</v>
      </c>
      <c r="E6" s="20">
        <v>95300</v>
      </c>
      <c r="F6" s="19">
        <f t="shared" si="0"/>
        <v>-1</v>
      </c>
      <c r="G6" s="19">
        <f t="shared" si="0"/>
        <v>-1</v>
      </c>
    </row>
    <row r="7" spans="1:7" ht="21.95" customHeight="1">
      <c r="A7" s="17" t="s">
        <v>41</v>
      </c>
      <c r="B7" s="21">
        <f>SUM(公式!D12)</f>
        <v>398271</v>
      </c>
      <c r="C7" s="21">
        <f>SUM(公式!E12)</f>
        <v>734600</v>
      </c>
      <c r="D7" s="21">
        <v>458057</v>
      </c>
      <c r="E7" s="21">
        <v>942500</v>
      </c>
      <c r="F7" s="19">
        <f t="shared" si="0"/>
        <v>-0.1305208740396937</v>
      </c>
      <c r="G7" s="19">
        <f t="shared" si="0"/>
        <v>-0.22058355437665778</v>
      </c>
    </row>
    <row r="8" spans="1:7" ht="21.95" customHeight="1">
      <c r="A8" s="17" t="s">
        <v>42</v>
      </c>
      <c r="B8" s="21">
        <f>SUM(公式!D14)</f>
        <v>54724</v>
      </c>
      <c r="C8" s="21">
        <f>SUM(公式!E14)</f>
        <v>101700</v>
      </c>
      <c r="D8" s="21">
        <v>45998</v>
      </c>
      <c r="E8" s="21">
        <v>118000</v>
      </c>
      <c r="F8" s="19">
        <f t="shared" si="0"/>
        <v>0.18970390016957261</v>
      </c>
      <c r="G8" s="19">
        <f t="shared" si="0"/>
        <v>-0.13813559322033897</v>
      </c>
    </row>
    <row r="9" spans="1:7" ht="23.45" customHeight="1">
      <c r="A9" s="22" t="s">
        <v>43</v>
      </c>
      <c r="B9" s="23">
        <f>SUM(B4:B8)</f>
        <v>1715114</v>
      </c>
      <c r="C9" s="23">
        <f>SUM(C4:C8)</f>
        <v>3082700</v>
      </c>
      <c r="D9" s="23">
        <v>2488966</v>
      </c>
      <c r="E9" s="23">
        <v>4759800</v>
      </c>
      <c r="F9" s="24">
        <f t="shared" si="0"/>
        <v>-0.3109130458190269</v>
      </c>
      <c r="G9" s="24">
        <f t="shared" si="0"/>
        <v>-0.35234673725786803</v>
      </c>
    </row>
    <row r="10" spans="1:7" ht="21.95" customHeight="1">
      <c r="A10" s="17" t="s">
        <v>44</v>
      </c>
      <c r="B10" s="21">
        <f>SUM(公式!D20)</f>
        <v>89232</v>
      </c>
      <c r="C10" s="21">
        <f>SUM(公式!E20)</f>
        <v>297900</v>
      </c>
      <c r="D10" s="21">
        <v>138568</v>
      </c>
      <c r="E10" s="21">
        <v>423800</v>
      </c>
      <c r="F10" s="19">
        <f t="shared" ref="F10:G14" si="1">SUM(B10/D10-1)</f>
        <v>-0.35604179897234567</v>
      </c>
      <c r="G10" s="19">
        <f t="shared" si="1"/>
        <v>-0.29707409155261921</v>
      </c>
    </row>
    <row r="11" spans="1:7" ht="21.95" customHeight="1">
      <c r="A11" s="17" t="s">
        <v>45</v>
      </c>
      <c r="B11" s="20">
        <f>SUM(公式!D23)</f>
        <v>6</v>
      </c>
      <c r="C11" s="20">
        <f>SUM(公式!E23)</f>
        <v>300</v>
      </c>
      <c r="D11" s="20">
        <v>565</v>
      </c>
      <c r="E11" s="20">
        <v>5900</v>
      </c>
      <c r="F11" s="19">
        <f t="shared" ref="F11" si="2">SUM(B11/D11-1)</f>
        <v>-0.98938053097345136</v>
      </c>
      <c r="G11" s="19">
        <f t="shared" ref="G11" si="3">SUM(C11/E11-1)</f>
        <v>-0.94915254237288138</v>
      </c>
    </row>
    <row r="12" spans="1:7" ht="21.95" customHeight="1">
      <c r="A12" s="17" t="s">
        <v>46</v>
      </c>
      <c r="B12" s="21">
        <f>SUM(公式!D25)</f>
        <v>24000</v>
      </c>
      <c r="C12" s="21">
        <f>SUM(公式!E25)</f>
        <v>27600</v>
      </c>
      <c r="D12" s="21">
        <v>0</v>
      </c>
      <c r="E12" s="21">
        <v>0</v>
      </c>
      <c r="F12" s="74">
        <v>0</v>
      </c>
      <c r="G12" s="74">
        <v>0</v>
      </c>
    </row>
    <row r="13" spans="1:7" ht="21.95" customHeight="1">
      <c r="A13" s="17" t="s">
        <v>47</v>
      </c>
      <c r="B13" s="21">
        <f>SUM(公式!D27)</f>
        <v>20544</v>
      </c>
      <c r="C13" s="21">
        <f>SUM(公式!E27)</f>
        <v>78600</v>
      </c>
      <c r="D13" s="21">
        <v>311</v>
      </c>
      <c r="E13" s="21">
        <v>8000</v>
      </c>
      <c r="F13" s="19">
        <f t="shared" si="1"/>
        <v>65.057877813504817</v>
      </c>
      <c r="G13" s="19">
        <f t="shared" si="1"/>
        <v>8.8249999999999993</v>
      </c>
    </row>
    <row r="14" spans="1:7" ht="21.95" customHeight="1">
      <c r="A14" s="22" t="s">
        <v>43</v>
      </c>
      <c r="B14" s="23">
        <f>SUM(B10:B13)</f>
        <v>133782</v>
      </c>
      <c r="C14" s="23">
        <f>SUM(C10:C13)</f>
        <v>404400</v>
      </c>
      <c r="D14" s="23">
        <v>139444</v>
      </c>
      <c r="E14" s="23">
        <v>437700</v>
      </c>
      <c r="F14" s="24">
        <f t="shared" si="1"/>
        <v>-4.0604113479246196E-2</v>
      </c>
      <c r="G14" s="24">
        <f t="shared" si="1"/>
        <v>-7.6079506511309125E-2</v>
      </c>
    </row>
    <row r="15" spans="1:7" ht="21.95" customHeight="1">
      <c r="A15" s="17" t="s">
        <v>48</v>
      </c>
      <c r="B15" s="21">
        <f>SUM(公式!D31)</f>
        <v>93891</v>
      </c>
      <c r="C15" s="21">
        <f>SUM(公式!E31)</f>
        <v>254100</v>
      </c>
      <c r="D15" s="21">
        <v>73517</v>
      </c>
      <c r="E15" s="21">
        <v>213800</v>
      </c>
      <c r="F15" s="19">
        <f>SUM(B15/D15-1)</f>
        <v>0.27713318008079768</v>
      </c>
      <c r="G15" s="19">
        <f>SUM(C15/E15-1)</f>
        <v>0.18849391955098227</v>
      </c>
    </row>
    <row r="16" spans="1:7" ht="21.95" customHeight="1">
      <c r="A16" s="17" t="s">
        <v>49</v>
      </c>
      <c r="B16" s="21">
        <f>SUM(公式!D34)</f>
        <v>7884</v>
      </c>
      <c r="C16" s="21">
        <f>SUM(公式!E34)</f>
        <v>42600</v>
      </c>
      <c r="D16" s="21">
        <v>9266</v>
      </c>
      <c r="E16" s="21">
        <v>33800</v>
      </c>
      <c r="F16" s="19">
        <f t="shared" ref="F16:F17" si="4">SUM(B16/D16-1)</f>
        <v>-0.14914742067774656</v>
      </c>
      <c r="G16" s="19">
        <f t="shared" ref="G16:G17" si="5">SUM(C16/E16-1)</f>
        <v>0.26035502958579881</v>
      </c>
    </row>
    <row r="17" spans="1:7" ht="21.95" customHeight="1">
      <c r="A17" s="17" t="s">
        <v>50</v>
      </c>
      <c r="B17" s="20">
        <f>SUM(公式!D38)</f>
        <v>2073</v>
      </c>
      <c r="C17" s="20">
        <f>SUM(公式!E38)</f>
        <v>68600</v>
      </c>
      <c r="D17" s="20">
        <v>4684</v>
      </c>
      <c r="E17" s="20">
        <v>139700</v>
      </c>
      <c r="F17" s="19">
        <f t="shared" si="4"/>
        <v>-0.55742954739538852</v>
      </c>
      <c r="G17" s="19">
        <f t="shared" si="5"/>
        <v>-0.50894774516821761</v>
      </c>
    </row>
    <row r="18" spans="1:7" ht="21.95" customHeight="1">
      <c r="A18" s="17" t="s">
        <v>51</v>
      </c>
      <c r="B18" s="21">
        <f>SUM(公式!D41)</f>
        <v>1198</v>
      </c>
      <c r="C18" s="21">
        <f>SUM(公式!E41)</f>
        <v>25300</v>
      </c>
      <c r="D18" s="21">
        <v>1125</v>
      </c>
      <c r="E18" s="21">
        <v>27700</v>
      </c>
      <c r="F18" s="19">
        <f t="shared" ref="F18:G19" si="6">SUM(B18/D18-1)</f>
        <v>6.4888888888888996E-2</v>
      </c>
      <c r="G18" s="19">
        <f t="shared" si="6"/>
        <v>-8.6642599277978349E-2</v>
      </c>
    </row>
    <row r="19" spans="1:7" ht="21.95" customHeight="1">
      <c r="A19" s="22" t="s">
        <v>43</v>
      </c>
      <c r="B19" s="23">
        <f>SUM(B15:B18)</f>
        <v>105046</v>
      </c>
      <c r="C19" s="23">
        <f>SUM(C15:C18)</f>
        <v>390600</v>
      </c>
      <c r="D19" s="23">
        <v>88592</v>
      </c>
      <c r="E19" s="23">
        <v>415000</v>
      </c>
      <c r="F19" s="24">
        <f t="shared" si="6"/>
        <v>0.18572783095539092</v>
      </c>
      <c r="G19" s="24">
        <f t="shared" si="6"/>
        <v>-5.8795180722891582E-2</v>
      </c>
    </row>
    <row r="20" spans="1:7" ht="21.95" customHeight="1">
      <c r="A20" s="17" t="s">
        <v>52</v>
      </c>
      <c r="B20" s="21">
        <f>SUM(公式!D46)</f>
        <v>336</v>
      </c>
      <c r="C20" s="21">
        <f>SUM(公式!E46)</f>
        <v>24600</v>
      </c>
      <c r="D20" s="21">
        <v>371</v>
      </c>
      <c r="E20" s="21">
        <v>19400</v>
      </c>
      <c r="F20" s="19">
        <f t="shared" ref="F20:G23" si="7">SUM(B20/D20-1)</f>
        <v>-9.4339622641509413E-2</v>
      </c>
      <c r="G20" s="19">
        <f t="shared" si="7"/>
        <v>0.268041237113402</v>
      </c>
    </row>
    <row r="21" spans="1:7" ht="21.95" customHeight="1">
      <c r="A21" s="17" t="s">
        <v>53</v>
      </c>
      <c r="B21" s="21">
        <f>SUM(公式!D50)</f>
        <v>18564</v>
      </c>
      <c r="C21" s="21">
        <f>SUM(公式!E50)</f>
        <v>635800</v>
      </c>
      <c r="D21" s="21">
        <v>28097</v>
      </c>
      <c r="E21" s="21">
        <v>500100</v>
      </c>
      <c r="F21" s="19">
        <f t="shared" si="7"/>
        <v>-0.33928889205253232</v>
      </c>
      <c r="G21" s="19">
        <f t="shared" si="7"/>
        <v>0.27134573085382918</v>
      </c>
    </row>
    <row r="22" spans="1:7" ht="21.95" customHeight="1">
      <c r="A22" s="17" t="s">
        <v>54</v>
      </c>
      <c r="B22" s="21">
        <f>SUM(公式!D55)</f>
        <v>19777</v>
      </c>
      <c r="C22" s="21">
        <f>SUM(公式!E55)</f>
        <v>32700</v>
      </c>
      <c r="D22" s="21">
        <v>522</v>
      </c>
      <c r="E22" s="21">
        <v>12000</v>
      </c>
      <c r="F22" s="19">
        <f t="shared" si="7"/>
        <v>36.88697318007663</v>
      </c>
      <c r="G22" s="19">
        <f t="shared" si="7"/>
        <v>1.7250000000000001</v>
      </c>
    </row>
    <row r="23" spans="1:7" ht="21.95" customHeight="1">
      <c r="A23" s="22" t="s">
        <v>43</v>
      </c>
      <c r="B23" s="23">
        <f>SUM(B20:B22)</f>
        <v>38677</v>
      </c>
      <c r="C23" s="23">
        <f>SUM(C20:C22)</f>
        <v>693100</v>
      </c>
      <c r="D23" s="23">
        <v>28990</v>
      </c>
      <c r="E23" s="23">
        <v>531500</v>
      </c>
      <c r="F23" s="24">
        <f t="shared" si="7"/>
        <v>0.33414970679544664</v>
      </c>
      <c r="G23" s="24">
        <f t="shared" si="7"/>
        <v>0.30404515522107234</v>
      </c>
    </row>
    <row r="24" spans="1:7" ht="27.75" customHeight="1">
      <c r="A24" s="26" t="s">
        <v>55</v>
      </c>
      <c r="B24" s="27">
        <f>SUM(B9+B14+B19+B23)</f>
        <v>1992619</v>
      </c>
      <c r="C24" s="27">
        <f>SUM(C9+C14+C19+C23)</f>
        <v>4570800</v>
      </c>
      <c r="D24" s="27">
        <v>2745992</v>
      </c>
      <c r="E24" s="27">
        <v>6144000</v>
      </c>
      <c r="F24" s="28">
        <f>SUM(B24/D24-1)</f>
        <v>-0.27435367619424966</v>
      </c>
      <c r="G24" s="28">
        <f>SUM(C24/E24-1)</f>
        <v>-0.25605468750000004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G27"/>
  <sheetViews>
    <sheetView tabSelected="1" workbookViewId="0">
      <selection activeCell="K22" sqref="K2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113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114</v>
      </c>
      <c r="C2" s="62"/>
      <c r="D2" s="62" t="s">
        <v>77</v>
      </c>
      <c r="E2" s="62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公式!F5</f>
        <v>1702498</v>
      </c>
      <c r="C4" s="18">
        <f>公式!G5</f>
        <v>2826500</v>
      </c>
      <c r="D4" s="18">
        <v>2126925</v>
      </c>
      <c r="E4" s="18">
        <v>3487600</v>
      </c>
      <c r="F4" s="19">
        <f t="shared" ref="F4:G9" si="0">SUM(B4/D4-1)</f>
        <v>-0.19954958449404658</v>
      </c>
      <c r="G4" s="19">
        <f t="shared" si="0"/>
        <v>-0.18955728867989452</v>
      </c>
    </row>
    <row r="5" spans="1:7" ht="21.95" customHeight="1">
      <c r="A5" s="17" t="s">
        <v>39</v>
      </c>
      <c r="B5" s="20">
        <f>公式!F8</f>
        <v>415629</v>
      </c>
      <c r="C5" s="20">
        <f>公式!G8</f>
        <v>1028000</v>
      </c>
      <c r="D5" s="20">
        <v>683029</v>
      </c>
      <c r="E5" s="20">
        <v>1637600</v>
      </c>
      <c r="F5" s="19">
        <f t="shared" si="0"/>
        <v>-0.39149143008569187</v>
      </c>
      <c r="G5" s="19">
        <f t="shared" si="0"/>
        <v>-0.37225207620908651</v>
      </c>
    </row>
    <row r="6" spans="1:7" ht="21.95" customHeight="1">
      <c r="A6" s="17" t="s">
        <v>40</v>
      </c>
      <c r="B6" s="20">
        <f>公式!F10</f>
        <v>17436</v>
      </c>
      <c r="C6" s="20">
        <f>公式!G10</f>
        <v>251500</v>
      </c>
      <c r="D6" s="20">
        <v>8304</v>
      </c>
      <c r="E6" s="20">
        <v>95300</v>
      </c>
      <c r="F6" s="19">
        <f t="shared" si="0"/>
        <v>1.0997109826589595</v>
      </c>
      <c r="G6" s="19">
        <f t="shared" si="0"/>
        <v>1.6390346274921299</v>
      </c>
    </row>
    <row r="7" spans="1:7" ht="21.95" customHeight="1">
      <c r="A7" s="17" t="s">
        <v>41</v>
      </c>
      <c r="B7" s="21">
        <f>公式!F12</f>
        <v>666349</v>
      </c>
      <c r="C7" s="21">
        <f>公式!G12</f>
        <v>1191300</v>
      </c>
      <c r="D7" s="21">
        <v>757115</v>
      </c>
      <c r="E7" s="21">
        <v>1516200</v>
      </c>
      <c r="F7" s="19">
        <f t="shared" si="0"/>
        <v>-0.11988403346915599</v>
      </c>
      <c r="G7" s="19">
        <f t="shared" si="0"/>
        <v>-0.2142857142857143</v>
      </c>
    </row>
    <row r="8" spans="1:7" ht="21.95" customHeight="1">
      <c r="A8" s="17" t="s">
        <v>42</v>
      </c>
      <c r="B8" s="21">
        <f>公式!F14</f>
        <v>98075</v>
      </c>
      <c r="C8" s="21">
        <f>公式!G14</f>
        <v>200100</v>
      </c>
      <c r="D8" s="21">
        <v>86330</v>
      </c>
      <c r="E8" s="21">
        <v>188600</v>
      </c>
      <c r="F8" s="19">
        <f t="shared" si="0"/>
        <v>0.1360477238503417</v>
      </c>
      <c r="G8" s="19">
        <f t="shared" si="0"/>
        <v>6.0975609756097615E-2</v>
      </c>
    </row>
    <row r="9" spans="1:7" ht="23.45" customHeight="1">
      <c r="A9" s="22" t="s">
        <v>43</v>
      </c>
      <c r="B9" s="23">
        <f>SUM(B4:B8)</f>
        <v>2899987</v>
      </c>
      <c r="C9" s="23">
        <f>SUM(C4:C8)</f>
        <v>5497400</v>
      </c>
      <c r="D9" s="23">
        <v>3661703</v>
      </c>
      <c r="E9" s="23">
        <v>6925300</v>
      </c>
      <c r="F9" s="24">
        <f t="shared" si="0"/>
        <v>-0.20802233277794513</v>
      </c>
      <c r="G9" s="24">
        <f t="shared" si="0"/>
        <v>-0.20618601360229882</v>
      </c>
    </row>
    <row r="10" spans="1:7" ht="21.95" customHeight="1">
      <c r="A10" s="17" t="s">
        <v>44</v>
      </c>
      <c r="B10" s="21">
        <f>公式!F20</f>
        <v>178866</v>
      </c>
      <c r="C10" s="21">
        <f>公式!G20</f>
        <v>592700</v>
      </c>
      <c r="D10" s="21">
        <v>250341</v>
      </c>
      <c r="E10" s="21">
        <v>801000</v>
      </c>
      <c r="F10" s="19">
        <f t="shared" ref="F10:G14" si="1">SUM(B10/D10-1)</f>
        <v>-0.28551056359126148</v>
      </c>
      <c r="G10" s="19">
        <f t="shared" si="1"/>
        <v>-0.26004993757802741</v>
      </c>
    </row>
    <row r="11" spans="1:7" ht="21.95" customHeight="1">
      <c r="A11" s="17" t="s">
        <v>45</v>
      </c>
      <c r="B11" s="20">
        <f>公式!F23</f>
        <v>6</v>
      </c>
      <c r="C11" s="20">
        <f>公式!G23</f>
        <v>300</v>
      </c>
      <c r="D11" s="20">
        <v>565</v>
      </c>
      <c r="E11" s="20">
        <v>5900</v>
      </c>
      <c r="F11" s="19">
        <f t="shared" ref="F11" si="2">SUM(B11/D11-1)</f>
        <v>-0.98938053097345136</v>
      </c>
      <c r="G11" s="19">
        <f t="shared" ref="G11" si="3">SUM(C11/E11-1)</f>
        <v>-0.94915254237288138</v>
      </c>
    </row>
    <row r="12" spans="1:7" ht="21.95" customHeight="1">
      <c r="A12" s="17" t="s">
        <v>46</v>
      </c>
      <c r="B12" s="21">
        <f>公式!F25</f>
        <v>24000</v>
      </c>
      <c r="C12" s="21">
        <f>公式!G25</f>
        <v>27600</v>
      </c>
      <c r="D12" s="20">
        <v>0</v>
      </c>
      <c r="E12" s="20">
        <v>0</v>
      </c>
      <c r="F12" s="74">
        <v>0</v>
      </c>
      <c r="G12" s="74">
        <v>0</v>
      </c>
    </row>
    <row r="13" spans="1:7" ht="21.95" customHeight="1">
      <c r="A13" s="17" t="s">
        <v>47</v>
      </c>
      <c r="B13" s="21">
        <f>公式!F27</f>
        <v>33081</v>
      </c>
      <c r="C13" s="21">
        <f>公式!G27</f>
        <v>116700</v>
      </c>
      <c r="D13" s="21">
        <v>8347</v>
      </c>
      <c r="E13" s="21">
        <v>37700</v>
      </c>
      <c r="F13" s="19">
        <f t="shared" si="1"/>
        <v>2.9632203186773691</v>
      </c>
      <c r="G13" s="19">
        <f t="shared" si="1"/>
        <v>2.0954907161803713</v>
      </c>
    </row>
    <row r="14" spans="1:7" ht="21.95" customHeight="1">
      <c r="A14" s="22" t="s">
        <v>43</v>
      </c>
      <c r="B14" s="23">
        <f>SUM(B10:B13)</f>
        <v>235953</v>
      </c>
      <c r="C14" s="23">
        <f>SUM(C10:C13)</f>
        <v>737300</v>
      </c>
      <c r="D14" s="23">
        <v>259253</v>
      </c>
      <c r="E14" s="23">
        <v>844600</v>
      </c>
      <c r="F14" s="24">
        <f t="shared" si="1"/>
        <v>-8.9873598376875141E-2</v>
      </c>
      <c r="G14" s="24">
        <f t="shared" si="1"/>
        <v>-0.12704238692872361</v>
      </c>
    </row>
    <row r="15" spans="1:7" ht="21.95" customHeight="1">
      <c r="A15" s="17" t="s">
        <v>48</v>
      </c>
      <c r="B15" s="21">
        <f>公式!F31</f>
        <v>250007</v>
      </c>
      <c r="C15" s="21">
        <f>公式!G31</f>
        <v>724700</v>
      </c>
      <c r="D15" s="21">
        <v>111310</v>
      </c>
      <c r="E15" s="21">
        <v>302600</v>
      </c>
      <c r="F15" s="19">
        <f t="shared" ref="F15:G19" si="4">SUM(B15/D15-1)</f>
        <v>1.2460425837750426</v>
      </c>
      <c r="G15" s="19">
        <f t="shared" si="4"/>
        <v>1.3949107732980832</v>
      </c>
    </row>
    <row r="16" spans="1:7" ht="21.95" customHeight="1">
      <c r="A16" s="17" t="s">
        <v>49</v>
      </c>
      <c r="B16" s="21">
        <f>公式!F34</f>
        <v>7884</v>
      </c>
      <c r="C16" s="21">
        <f>公式!G34</f>
        <v>42600</v>
      </c>
      <c r="D16" s="21">
        <v>16866</v>
      </c>
      <c r="E16" s="21">
        <v>57000</v>
      </c>
      <c r="F16" s="19">
        <f t="shared" si="4"/>
        <v>-0.53255069370330843</v>
      </c>
      <c r="G16" s="19">
        <f t="shared" si="4"/>
        <v>-0.25263157894736843</v>
      </c>
    </row>
    <row r="17" spans="1:7" ht="21.95" customHeight="1">
      <c r="A17" s="17" t="s">
        <v>50</v>
      </c>
      <c r="B17" s="20">
        <f>公式!F38</f>
        <v>40960</v>
      </c>
      <c r="C17" s="20">
        <f>公式!G38</f>
        <v>237400</v>
      </c>
      <c r="D17" s="20">
        <v>6771</v>
      </c>
      <c r="E17" s="20">
        <v>189800</v>
      </c>
      <c r="F17" s="25">
        <f t="shared" ref="F17" si="5">SUM(B17/D17-1)</f>
        <v>5.0493280165411312</v>
      </c>
      <c r="G17" s="25">
        <f t="shared" ref="G17" si="6">SUM(C17/E17-1)</f>
        <v>0.25079030558482618</v>
      </c>
    </row>
    <row r="18" spans="1:7" ht="21.95" customHeight="1">
      <c r="A18" s="17" t="s">
        <v>51</v>
      </c>
      <c r="B18" s="21">
        <f>公式!F41</f>
        <v>2065</v>
      </c>
      <c r="C18" s="21">
        <f>公式!G41</f>
        <v>50000</v>
      </c>
      <c r="D18" s="21">
        <v>2877</v>
      </c>
      <c r="E18" s="21">
        <v>46100</v>
      </c>
      <c r="F18" s="19">
        <f t="shared" si="4"/>
        <v>-0.28223844282238442</v>
      </c>
      <c r="G18" s="19">
        <f t="shared" si="4"/>
        <v>8.4598698481561874E-2</v>
      </c>
    </row>
    <row r="19" spans="1:7" ht="21.95" customHeight="1">
      <c r="A19" s="22" t="s">
        <v>43</v>
      </c>
      <c r="B19" s="23">
        <f>SUM(B15:B18)</f>
        <v>300916</v>
      </c>
      <c r="C19" s="23">
        <f>SUM(C15:C18)</f>
        <v>1054700</v>
      </c>
      <c r="D19" s="23">
        <v>137824</v>
      </c>
      <c r="E19" s="23">
        <v>595500</v>
      </c>
      <c r="F19" s="24">
        <f t="shared" si="4"/>
        <v>1.1833352681680984</v>
      </c>
      <c r="G19" s="24">
        <f t="shared" si="4"/>
        <v>0.7711167086481947</v>
      </c>
    </row>
    <row r="20" spans="1:7" ht="21.95" customHeight="1">
      <c r="A20" s="17" t="s">
        <v>52</v>
      </c>
      <c r="B20" s="21">
        <f>公式!F46</f>
        <v>1839</v>
      </c>
      <c r="C20" s="21">
        <f>公式!G46</f>
        <v>40600</v>
      </c>
      <c r="D20" s="21">
        <v>1611</v>
      </c>
      <c r="E20" s="21">
        <v>41300</v>
      </c>
      <c r="F20" s="19">
        <f t="shared" ref="F20:G23" si="7">SUM(B20/D20-1)</f>
        <v>0.14152700186219747</v>
      </c>
      <c r="G20" s="19">
        <f t="shared" si="7"/>
        <v>-1.6949152542372836E-2</v>
      </c>
    </row>
    <row r="21" spans="1:7" ht="21.95" customHeight="1">
      <c r="A21" s="17" t="s">
        <v>53</v>
      </c>
      <c r="B21" s="21">
        <f>公式!F50</f>
        <v>26244</v>
      </c>
      <c r="C21" s="21">
        <f>公式!G50</f>
        <v>854400</v>
      </c>
      <c r="D21" s="21">
        <v>58300</v>
      </c>
      <c r="E21" s="21">
        <v>1219300</v>
      </c>
      <c r="F21" s="19">
        <f t="shared" si="7"/>
        <v>-0.54984562607204124</v>
      </c>
      <c r="G21" s="19">
        <f t="shared" si="7"/>
        <v>-0.2992700729927007</v>
      </c>
    </row>
    <row r="22" spans="1:7" ht="21.95" customHeight="1">
      <c r="A22" s="17" t="s">
        <v>54</v>
      </c>
      <c r="B22" s="21">
        <f>公式!F55</f>
        <v>19777</v>
      </c>
      <c r="C22" s="21">
        <f>公式!G55</f>
        <v>32700</v>
      </c>
      <c r="D22" s="21">
        <v>40177</v>
      </c>
      <c r="E22" s="21">
        <v>62600</v>
      </c>
      <c r="F22" s="19">
        <f>SUM(B22/D22-1)</f>
        <v>-0.50775319212484749</v>
      </c>
      <c r="G22" s="19">
        <f t="shared" si="7"/>
        <v>-0.47763578274760388</v>
      </c>
    </row>
    <row r="23" spans="1:7" ht="21.95" customHeight="1">
      <c r="A23" s="22" t="s">
        <v>43</v>
      </c>
      <c r="B23" s="23">
        <f>SUM(B20:B22)</f>
        <v>47860</v>
      </c>
      <c r="C23" s="23">
        <f>SUM(C20:C22)</f>
        <v>927700</v>
      </c>
      <c r="D23" s="23">
        <v>100088</v>
      </c>
      <c r="E23" s="23">
        <v>1323200</v>
      </c>
      <c r="F23" s="24">
        <f t="shared" si="7"/>
        <v>-0.52182079769802581</v>
      </c>
      <c r="G23" s="24">
        <f t="shared" si="7"/>
        <v>-0.29889661426844016</v>
      </c>
    </row>
    <row r="24" spans="1:7" ht="27.75" customHeight="1">
      <c r="A24" s="26" t="s">
        <v>55</v>
      </c>
      <c r="B24" s="27">
        <f>SUM(B23,B19,B14,B9)</f>
        <v>3484716</v>
      </c>
      <c r="C24" s="27">
        <f>SUM(C23,C19,C14,C9)</f>
        <v>8217100</v>
      </c>
      <c r="D24" s="27">
        <v>4158868</v>
      </c>
      <c r="E24" s="27">
        <v>9688600</v>
      </c>
      <c r="F24" s="28">
        <f>SUM(B24/D24-1)</f>
        <v>-0.16209987910171708</v>
      </c>
      <c r="G24" s="28">
        <f>SUM(C24/E24-1)</f>
        <v>-0.1518795285180522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7"/>
  <sheetViews>
    <sheetView workbookViewId="0">
      <selection activeCell="K12" sqref="K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82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83</v>
      </c>
      <c r="C2" s="62"/>
      <c r="D2" s="62" t="s">
        <v>67</v>
      </c>
      <c r="E2" s="62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公式!H5</f>
        <v>2600926</v>
      </c>
      <c r="C4" s="18">
        <f>公式!I5</f>
        <v>4405100</v>
      </c>
      <c r="D4" s="18">
        <v>1189116</v>
      </c>
      <c r="E4" s="18">
        <v>2346000</v>
      </c>
      <c r="F4" s="19">
        <f t="shared" ref="F4:G9" si="0">SUM(B4/D4-1)</f>
        <v>1.1872769351350079</v>
      </c>
      <c r="G4" s="19">
        <f t="shared" si="0"/>
        <v>0.87770673486786022</v>
      </c>
    </row>
    <row r="5" spans="1:7" ht="21.95" customHeight="1">
      <c r="A5" s="17" t="s">
        <v>39</v>
      </c>
      <c r="B5" s="20">
        <f>公式!H8</f>
        <v>910449</v>
      </c>
      <c r="C5" s="20">
        <f>公式!I8</f>
        <v>2274600</v>
      </c>
      <c r="D5" s="20">
        <v>474585</v>
      </c>
      <c r="E5" s="20">
        <v>1454500</v>
      </c>
      <c r="F5" s="19">
        <f t="shared" si="0"/>
        <v>0.91841082208666514</v>
      </c>
      <c r="G5" s="19">
        <f t="shared" si="0"/>
        <v>0.56383636988655894</v>
      </c>
    </row>
    <row r="6" spans="1:7" ht="21.95" customHeight="1">
      <c r="A6" s="17" t="s">
        <v>40</v>
      </c>
      <c r="B6" s="20">
        <f>公式!H10</f>
        <v>8304</v>
      </c>
      <c r="C6" s="20">
        <f>公式!I10</f>
        <v>95300</v>
      </c>
      <c r="D6" s="20">
        <v>15826</v>
      </c>
      <c r="E6" s="20">
        <v>205400</v>
      </c>
      <c r="F6" s="19">
        <f t="shared" si="0"/>
        <v>-0.47529382029571587</v>
      </c>
      <c r="G6" s="19">
        <f t="shared" si="0"/>
        <v>-0.53602726387536515</v>
      </c>
    </row>
    <row r="7" spans="1:7" ht="21.95" customHeight="1">
      <c r="A7" s="17" t="s">
        <v>41</v>
      </c>
      <c r="B7" s="21">
        <f>公式!H12</f>
        <v>1120763</v>
      </c>
      <c r="C7" s="21">
        <f>公式!I12</f>
        <v>2184900</v>
      </c>
      <c r="D7" s="21">
        <v>738616</v>
      </c>
      <c r="E7" s="21">
        <v>1460600</v>
      </c>
      <c r="F7" s="19">
        <f t="shared" si="0"/>
        <v>0.51738250999166002</v>
      </c>
      <c r="G7" s="19">
        <f t="shared" si="0"/>
        <v>0.49589209913734078</v>
      </c>
    </row>
    <row r="8" spans="1:7" ht="21.95" customHeight="1">
      <c r="A8" s="17" t="s">
        <v>42</v>
      </c>
      <c r="B8" s="21">
        <f>公式!H14</f>
        <v>107027</v>
      </c>
      <c r="C8" s="21">
        <f>公式!I14</f>
        <v>217100</v>
      </c>
      <c r="D8" s="21">
        <v>38539</v>
      </c>
      <c r="E8" s="21">
        <v>145800</v>
      </c>
      <c r="F8" s="19">
        <f t="shared" si="0"/>
        <v>1.7771089026700224</v>
      </c>
      <c r="G8" s="19">
        <f t="shared" si="0"/>
        <v>0.48902606310013708</v>
      </c>
    </row>
    <row r="9" spans="1:7" ht="23.45" customHeight="1">
      <c r="A9" s="22" t="s">
        <v>43</v>
      </c>
      <c r="B9" s="23">
        <f>SUM(B4:B8)</f>
        <v>4747469</v>
      </c>
      <c r="C9" s="23">
        <f>SUM(C4:C8)</f>
        <v>9177000</v>
      </c>
      <c r="D9" s="23">
        <v>2456682</v>
      </c>
      <c r="E9" s="23">
        <v>5612300</v>
      </c>
      <c r="F9" s="24">
        <f t="shared" si="0"/>
        <v>0.93247192758362707</v>
      </c>
      <c r="G9" s="24">
        <f t="shared" si="0"/>
        <v>0.63515849117117762</v>
      </c>
    </row>
    <row r="10" spans="1:7" ht="21.95" customHeight="1">
      <c r="A10" s="17" t="s">
        <v>44</v>
      </c>
      <c r="B10" s="21">
        <f>公式!H20</f>
        <v>316834</v>
      </c>
      <c r="C10" s="21">
        <f>公式!I20</f>
        <v>1019100</v>
      </c>
      <c r="D10" s="21">
        <v>317705</v>
      </c>
      <c r="E10" s="21">
        <v>935500</v>
      </c>
      <c r="F10" s="19">
        <f t="shared" ref="F10:G14" si="1">SUM(B10/D10-1)</f>
        <v>-2.7415369603878137E-3</v>
      </c>
      <c r="G10" s="19">
        <f t="shared" si="1"/>
        <v>8.9363976483164187E-2</v>
      </c>
    </row>
    <row r="11" spans="1:7" ht="21.95" customHeight="1">
      <c r="A11" s="17" t="s">
        <v>45</v>
      </c>
      <c r="B11" s="20">
        <f>公式!H23</f>
        <v>565</v>
      </c>
      <c r="C11" s="20">
        <f>公式!I23</f>
        <v>5900</v>
      </c>
      <c r="D11" s="20">
        <v>1035</v>
      </c>
      <c r="E11" s="20">
        <v>10800</v>
      </c>
      <c r="F11" s="19">
        <f t="shared" ref="F11" si="2">SUM(B11/D11-1)</f>
        <v>-0.45410628019323673</v>
      </c>
      <c r="G11" s="19">
        <f t="shared" ref="G11" si="3">SUM(C11/E11-1)</f>
        <v>-0.45370370370370372</v>
      </c>
    </row>
    <row r="12" spans="1:7" ht="21.95" customHeight="1">
      <c r="A12" s="17" t="s">
        <v>46</v>
      </c>
      <c r="B12" s="21">
        <f>公式!H25</f>
        <v>11010</v>
      </c>
      <c r="C12" s="21">
        <f>公式!I25</f>
        <v>14400</v>
      </c>
      <c r="D12" s="20">
        <v>55397</v>
      </c>
      <c r="E12" s="20">
        <v>166100</v>
      </c>
      <c r="F12" s="19">
        <f t="shared" ref="F12" si="4">SUM(B12/D12-1)</f>
        <v>-0.80125277542105167</v>
      </c>
      <c r="G12" s="19">
        <f t="shared" ref="G12" si="5">SUM(C12/E12-1)</f>
        <v>-0.91330523780854911</v>
      </c>
    </row>
    <row r="13" spans="1:7" ht="21.95" customHeight="1">
      <c r="A13" s="17" t="s">
        <v>47</v>
      </c>
      <c r="B13" s="21">
        <f>公式!H27</f>
        <v>18331</v>
      </c>
      <c r="C13" s="21">
        <f>公式!I27</f>
        <v>56400</v>
      </c>
      <c r="D13" s="21">
        <v>20785</v>
      </c>
      <c r="E13" s="21">
        <v>58900</v>
      </c>
      <c r="F13" s="19">
        <f t="shared" ref="F13" si="6">SUM(B13/D13-1)</f>
        <v>-0.11806591291796964</v>
      </c>
      <c r="G13" s="19">
        <f t="shared" ref="G13" si="7">SUM(C13/E13-1)</f>
        <v>-4.2444821731748683E-2</v>
      </c>
    </row>
    <row r="14" spans="1:7" ht="21.95" customHeight="1">
      <c r="A14" s="22" t="s">
        <v>43</v>
      </c>
      <c r="B14" s="23">
        <f>SUM(B10:B13)</f>
        <v>346740</v>
      </c>
      <c r="C14" s="23">
        <f>SUM(C10:C13)</f>
        <v>1095800</v>
      </c>
      <c r="D14" s="23">
        <v>394922</v>
      </c>
      <c r="E14" s="23">
        <v>1171300</v>
      </c>
      <c r="F14" s="24">
        <f t="shared" si="1"/>
        <v>-0.12200383873271181</v>
      </c>
      <c r="G14" s="24">
        <f t="shared" si="1"/>
        <v>-6.4458294203022293E-2</v>
      </c>
    </row>
    <row r="15" spans="1:7" ht="21.95" customHeight="1">
      <c r="A15" s="17" t="s">
        <v>48</v>
      </c>
      <c r="B15" s="21">
        <f>公式!H31</f>
        <v>128904</v>
      </c>
      <c r="C15" s="21">
        <f>公式!I31</f>
        <v>392000</v>
      </c>
      <c r="D15" s="21">
        <v>250092</v>
      </c>
      <c r="E15" s="21">
        <v>722900</v>
      </c>
      <c r="F15" s="19">
        <f t="shared" ref="F15:G19" si="8">SUM(B15/D15-1)</f>
        <v>-0.48457367688690567</v>
      </c>
      <c r="G15" s="19">
        <f t="shared" si="8"/>
        <v>-0.45773965970397013</v>
      </c>
    </row>
    <row r="16" spans="1:7" ht="21.95" customHeight="1">
      <c r="A16" s="17" t="s">
        <v>49</v>
      </c>
      <c r="B16" s="21">
        <f>公式!H34</f>
        <v>16866</v>
      </c>
      <c r="C16" s="21">
        <f>公式!I34</f>
        <v>57000</v>
      </c>
      <c r="D16" s="21">
        <v>42787</v>
      </c>
      <c r="E16" s="21">
        <v>141300</v>
      </c>
      <c r="F16" s="19">
        <f t="shared" si="8"/>
        <v>-0.60581485030499915</v>
      </c>
      <c r="G16" s="19">
        <f t="shared" si="8"/>
        <v>-0.59660297239915072</v>
      </c>
    </row>
    <row r="17" spans="1:7" ht="21.95" customHeight="1">
      <c r="A17" s="17" t="s">
        <v>50</v>
      </c>
      <c r="B17" s="20">
        <f>公式!H38</f>
        <v>7863</v>
      </c>
      <c r="C17" s="20">
        <f>公式!I38</f>
        <v>237100</v>
      </c>
      <c r="D17" s="20">
        <v>3026</v>
      </c>
      <c r="E17" s="20">
        <v>109300</v>
      </c>
      <c r="F17" s="25">
        <f t="shared" si="8"/>
        <v>1.5984798413747523</v>
      </c>
      <c r="G17" s="25">
        <f t="shared" si="8"/>
        <v>1.1692589204025619</v>
      </c>
    </row>
    <row r="18" spans="1:7" ht="21.95" customHeight="1">
      <c r="A18" s="17" t="s">
        <v>51</v>
      </c>
      <c r="B18" s="21">
        <f>公式!H41</f>
        <v>3821</v>
      </c>
      <c r="C18" s="21">
        <f>公式!I41</f>
        <v>70800</v>
      </c>
      <c r="D18" s="21">
        <v>4448</v>
      </c>
      <c r="E18" s="21">
        <v>64300</v>
      </c>
      <c r="F18" s="19">
        <f t="shared" si="8"/>
        <v>-0.14096223021582732</v>
      </c>
      <c r="G18" s="19">
        <f t="shared" si="8"/>
        <v>0.10108864696734066</v>
      </c>
    </row>
    <row r="19" spans="1:7" ht="21.95" customHeight="1">
      <c r="A19" s="22" t="s">
        <v>43</v>
      </c>
      <c r="B19" s="23">
        <f>SUM(B15:B18)</f>
        <v>157454</v>
      </c>
      <c r="C19" s="23">
        <f>SUM(C15:C18)</f>
        <v>756900</v>
      </c>
      <c r="D19" s="23">
        <v>300353</v>
      </c>
      <c r="E19" s="23">
        <v>1037800</v>
      </c>
      <c r="F19" s="24">
        <f t="shared" si="8"/>
        <v>-0.47577017709162217</v>
      </c>
      <c r="G19" s="24">
        <f t="shared" si="8"/>
        <v>-0.2706687222971671</v>
      </c>
    </row>
    <row r="20" spans="1:7" ht="21.95" customHeight="1">
      <c r="A20" s="17" t="s">
        <v>52</v>
      </c>
      <c r="B20" s="21">
        <f>公式!H46</f>
        <v>2187</v>
      </c>
      <c r="C20" s="21">
        <f>公式!I46</f>
        <v>64300</v>
      </c>
      <c r="D20" s="21">
        <v>2643</v>
      </c>
      <c r="E20" s="21">
        <v>45600</v>
      </c>
      <c r="F20" s="19">
        <f t="shared" ref="F20:G23" si="9">SUM(B20/D20-1)</f>
        <v>-0.17253121452894438</v>
      </c>
      <c r="G20" s="19">
        <f t="shared" si="9"/>
        <v>0.41008771929824572</v>
      </c>
    </row>
    <row r="21" spans="1:7" ht="21.95" customHeight="1">
      <c r="A21" s="17" t="s">
        <v>53</v>
      </c>
      <c r="B21" s="21">
        <f>公式!H50</f>
        <v>85672</v>
      </c>
      <c r="C21" s="21">
        <f>公式!I50</f>
        <v>1763900</v>
      </c>
      <c r="D21" s="21">
        <v>118188</v>
      </c>
      <c r="E21" s="21">
        <v>1264500</v>
      </c>
      <c r="F21" s="19">
        <f t="shared" si="9"/>
        <v>-0.27512099367110032</v>
      </c>
      <c r="G21" s="19">
        <f t="shared" si="9"/>
        <v>0.39493871095294586</v>
      </c>
    </row>
    <row r="22" spans="1:7" ht="21.95" customHeight="1">
      <c r="A22" s="17" t="s">
        <v>54</v>
      </c>
      <c r="B22" s="21">
        <f>公式!H55</f>
        <v>41937</v>
      </c>
      <c r="C22" s="21">
        <f>公式!I55</f>
        <v>78200</v>
      </c>
      <c r="D22" s="21">
        <v>3847</v>
      </c>
      <c r="E22" s="21">
        <v>22300</v>
      </c>
      <c r="F22" s="19">
        <f t="shared" si="9"/>
        <v>9.9012217312191311</v>
      </c>
      <c r="G22" s="19">
        <f t="shared" si="9"/>
        <v>2.506726457399103</v>
      </c>
    </row>
    <row r="23" spans="1:7" ht="21.95" customHeight="1">
      <c r="A23" s="22" t="s">
        <v>43</v>
      </c>
      <c r="B23" s="23">
        <f>SUM(B20:B22)</f>
        <v>129796</v>
      </c>
      <c r="C23" s="23">
        <f>SUM(C20:C22)</f>
        <v>1906400</v>
      </c>
      <c r="D23" s="23">
        <v>124678</v>
      </c>
      <c r="E23" s="23">
        <v>1332400</v>
      </c>
      <c r="F23" s="24">
        <f t="shared" si="9"/>
        <v>4.1049744140907007E-2</v>
      </c>
      <c r="G23" s="24">
        <f t="shared" si="9"/>
        <v>0.43080156109276491</v>
      </c>
    </row>
    <row r="24" spans="1:7" ht="27.75" customHeight="1">
      <c r="A24" s="26" t="s">
        <v>55</v>
      </c>
      <c r="B24" s="27">
        <f>SUM(B9+B14+B19+B23)</f>
        <v>5381459</v>
      </c>
      <c r="C24" s="27">
        <f>SUM(C9+C14+C19+C23)</f>
        <v>12936100</v>
      </c>
      <c r="D24" s="27">
        <v>3276635</v>
      </c>
      <c r="E24" s="27">
        <v>9153800</v>
      </c>
      <c r="F24" s="28">
        <f>SUM(B24/D24-1)</f>
        <v>0.64237365467926688</v>
      </c>
      <c r="G24" s="28">
        <f>SUM(C24/E24-1)</f>
        <v>0.41319452030850568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6"/>
  <sheetViews>
    <sheetView zoomScale="140" zoomScaleNormal="140" workbookViewId="0">
      <selection activeCell="F11" sqref="F11:G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84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85</v>
      </c>
      <c r="C2" s="62"/>
      <c r="D2" s="62" t="s">
        <v>68</v>
      </c>
      <c r="E2" s="62"/>
      <c r="F2" s="58" t="s">
        <v>31</v>
      </c>
      <c r="G2" s="58"/>
    </row>
    <row r="3" spans="1:7" ht="25.15" customHeight="1">
      <c r="A3" s="61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SUM(公式!J5)</f>
        <v>2965937</v>
      </c>
      <c r="C4" s="18">
        <f>SUM(公式!K5)</f>
        <v>5055600</v>
      </c>
      <c r="D4" s="18">
        <v>1636972</v>
      </c>
      <c r="E4" s="18">
        <v>3104700</v>
      </c>
      <c r="F4" s="19">
        <f t="shared" ref="F4:G9" si="0">SUM(B4/D4-1)</f>
        <v>0.81184345242313238</v>
      </c>
      <c r="G4" s="19">
        <f t="shared" si="0"/>
        <v>0.62836989081070627</v>
      </c>
    </row>
    <row r="5" spans="1:7" ht="21.95" customHeight="1">
      <c r="A5" s="17" t="s">
        <v>39</v>
      </c>
      <c r="B5" s="20">
        <f>SUM(公式!J8)</f>
        <v>1169644</v>
      </c>
      <c r="C5" s="20">
        <f>SUM(公式!K8)</f>
        <v>3124000</v>
      </c>
      <c r="D5" s="20">
        <v>557031</v>
      </c>
      <c r="E5" s="20">
        <v>1696900</v>
      </c>
      <c r="F5" s="19">
        <f t="shared" si="0"/>
        <v>1.0997825973778839</v>
      </c>
      <c r="G5" s="19">
        <f t="shared" si="0"/>
        <v>0.84100418410041833</v>
      </c>
    </row>
    <row r="6" spans="1:7" ht="21.95" customHeight="1">
      <c r="A6" s="17" t="s">
        <v>40</v>
      </c>
      <c r="B6" s="20">
        <f>SUM(公式!J10)</f>
        <v>9572</v>
      </c>
      <c r="C6" s="20">
        <f>SUM(公式!K10)</f>
        <v>113100</v>
      </c>
      <c r="D6" s="20">
        <v>21869</v>
      </c>
      <c r="E6" s="20">
        <v>248100</v>
      </c>
      <c r="F6" s="19">
        <f t="shared" si="0"/>
        <v>-0.56230280305455205</v>
      </c>
      <c r="G6" s="19">
        <f t="shared" si="0"/>
        <v>-0.54413542926239422</v>
      </c>
    </row>
    <row r="7" spans="1:7" ht="21.95" customHeight="1">
      <c r="A7" s="17" t="s">
        <v>41</v>
      </c>
      <c r="B7" s="21">
        <f>SUM(公式!J12)</f>
        <v>1188616</v>
      </c>
      <c r="C7" s="21">
        <f>SUM(公式!K12)</f>
        <v>2324600</v>
      </c>
      <c r="D7" s="21">
        <v>857662</v>
      </c>
      <c r="E7" s="21">
        <v>1690500</v>
      </c>
      <c r="F7" s="19">
        <f t="shared" si="0"/>
        <v>0.38587928577924635</v>
      </c>
      <c r="G7" s="19">
        <f t="shared" si="0"/>
        <v>0.37509612540668447</v>
      </c>
    </row>
    <row r="8" spans="1:7" ht="21.95" customHeight="1">
      <c r="A8" s="17" t="s">
        <v>42</v>
      </c>
      <c r="B8" s="21">
        <f>SUM(公式!J14)</f>
        <v>127571</v>
      </c>
      <c r="C8" s="21">
        <f>SUM(公式!K14)</f>
        <v>277200</v>
      </c>
      <c r="D8" s="21">
        <v>52618</v>
      </c>
      <c r="E8" s="21">
        <v>182900</v>
      </c>
      <c r="F8" s="19">
        <f t="shared" si="0"/>
        <v>1.4244745144247215</v>
      </c>
      <c r="G8" s="19">
        <f t="shared" si="0"/>
        <v>0.51558228540185902</v>
      </c>
    </row>
    <row r="9" spans="1:7" ht="23.45" customHeight="1">
      <c r="A9" s="22" t="s">
        <v>43</v>
      </c>
      <c r="B9" s="23">
        <f>SUM(B4:B8)</f>
        <v>5461340</v>
      </c>
      <c r="C9" s="23">
        <f>SUM(C4:C8)</f>
        <v>10894500</v>
      </c>
      <c r="D9" s="23">
        <v>3126152</v>
      </c>
      <c r="E9" s="23">
        <v>6923100</v>
      </c>
      <c r="F9" s="24">
        <f t="shared" si="0"/>
        <v>0.74698479152645159</v>
      </c>
      <c r="G9" s="24">
        <f t="shared" si="0"/>
        <v>0.57364475451748498</v>
      </c>
    </row>
    <row r="10" spans="1:7" ht="21.95" customHeight="1">
      <c r="A10" s="17" t="s">
        <v>44</v>
      </c>
      <c r="B10" s="21">
        <f>SUM(公式!J20)</f>
        <v>363253</v>
      </c>
      <c r="C10" s="21">
        <f>SUM(公式!K20)</f>
        <v>1185100</v>
      </c>
      <c r="D10" s="21">
        <v>372138</v>
      </c>
      <c r="E10" s="21">
        <v>1076000</v>
      </c>
      <c r="F10" s="19">
        <f t="shared" ref="F10:G14" si="1">SUM(B10/D10-1)</f>
        <v>-2.3875551542707263E-2</v>
      </c>
      <c r="G10" s="19">
        <f t="shared" si="1"/>
        <v>0.10139405204460972</v>
      </c>
    </row>
    <row r="11" spans="1:7" ht="21.95" customHeight="1">
      <c r="A11" s="17" t="s">
        <v>45</v>
      </c>
      <c r="B11" s="20">
        <f>SUM(公式!J23)</f>
        <v>565</v>
      </c>
      <c r="C11" s="20">
        <f>SUM(公式!K23)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SUM(公式!J25)</f>
        <v>11010</v>
      </c>
      <c r="C12" s="21">
        <f>SUM(公式!K25)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SUM(公式!J27)</f>
        <v>18331</v>
      </c>
      <c r="C13" s="21">
        <f>SUM(公式!K27)</f>
        <v>56400</v>
      </c>
      <c r="D13" s="21">
        <v>39331</v>
      </c>
      <c r="E13" s="21">
        <v>103900</v>
      </c>
      <c r="F13" s="19">
        <f t="shared" si="1"/>
        <v>-0.53392997889705329</v>
      </c>
      <c r="G13" s="19">
        <f t="shared" si="1"/>
        <v>-0.4571703561116458</v>
      </c>
    </row>
    <row r="14" spans="1:7" ht="21.95" customHeight="1">
      <c r="A14" s="22" t="s">
        <v>43</v>
      </c>
      <c r="B14" s="23">
        <f>SUM(B10:B13)</f>
        <v>393159</v>
      </c>
      <c r="C14" s="23">
        <f>SUM(C10:C13)</f>
        <v>1261800</v>
      </c>
      <c r="D14" s="23">
        <v>471501</v>
      </c>
      <c r="E14" s="23">
        <v>1362500</v>
      </c>
      <c r="F14" s="24">
        <f t="shared" si="1"/>
        <v>-0.16615447263102301</v>
      </c>
      <c r="G14" s="24">
        <f t="shared" si="1"/>
        <v>-7.3908256880733991E-2</v>
      </c>
    </row>
    <row r="15" spans="1:7" ht="21.95" customHeight="1">
      <c r="A15" s="17" t="s">
        <v>48</v>
      </c>
      <c r="B15" s="21">
        <f>SUM(公式!J31)</f>
        <v>176175</v>
      </c>
      <c r="C15" s="21">
        <f>SUM(公式!K31)</f>
        <v>504200</v>
      </c>
      <c r="D15" s="21">
        <v>416425</v>
      </c>
      <c r="E15" s="21">
        <v>1254200</v>
      </c>
      <c r="F15" s="19">
        <f t="shared" ref="F15:G19" si="4">SUM(B15/D15-1)</f>
        <v>-0.57693462208080692</v>
      </c>
      <c r="G15" s="19">
        <f t="shared" si="4"/>
        <v>-0.59799075107638333</v>
      </c>
    </row>
    <row r="16" spans="1:7" ht="21.95" customHeight="1">
      <c r="A16" s="17" t="s">
        <v>49</v>
      </c>
      <c r="B16" s="21">
        <f>SUM(公式!J34)</f>
        <v>26830</v>
      </c>
      <c r="C16" s="21">
        <f>SUM(公式!K34)</f>
        <v>104600</v>
      </c>
      <c r="D16" s="21">
        <v>42787</v>
      </c>
      <c r="E16" s="21">
        <v>141300</v>
      </c>
      <c r="F16" s="19">
        <f t="shared" si="4"/>
        <v>-0.37294037908710587</v>
      </c>
      <c r="G16" s="19">
        <f t="shared" si="4"/>
        <v>-0.25973106864826612</v>
      </c>
    </row>
    <row r="17" spans="1:7" ht="21.95" customHeight="1">
      <c r="A17" s="17" t="s">
        <v>50</v>
      </c>
      <c r="B17" s="20">
        <f>SUM(公式!J38)</f>
        <v>11256</v>
      </c>
      <c r="C17" s="20">
        <f>SUM(公式!K38)</f>
        <v>368400</v>
      </c>
      <c r="D17" s="20">
        <v>4253</v>
      </c>
      <c r="E17" s="20">
        <v>162500</v>
      </c>
      <c r="F17" s="25">
        <f t="shared" si="4"/>
        <v>1.6466023983070772</v>
      </c>
      <c r="G17" s="25">
        <f t="shared" si="4"/>
        <v>1.2670769230769232</v>
      </c>
    </row>
    <row r="18" spans="1:7" ht="21.95" customHeight="1">
      <c r="A18" s="17" t="s">
        <v>51</v>
      </c>
      <c r="B18" s="21">
        <f>SUM(公式!J41)</f>
        <v>4521</v>
      </c>
      <c r="C18" s="21">
        <f>SUM(公式!K41)</f>
        <v>80700</v>
      </c>
      <c r="D18" s="21">
        <v>4910</v>
      </c>
      <c r="E18" s="21">
        <v>70700</v>
      </c>
      <c r="F18" s="19">
        <f t="shared" si="4"/>
        <v>-7.9226069246435826E-2</v>
      </c>
      <c r="G18" s="19">
        <f t="shared" si="4"/>
        <v>0.14144271570014144</v>
      </c>
    </row>
    <row r="19" spans="1:7" ht="21.95" customHeight="1">
      <c r="A19" s="22" t="s">
        <v>43</v>
      </c>
      <c r="B19" s="23">
        <f>SUM(B15:B18)</f>
        <v>218782</v>
      </c>
      <c r="C19" s="23">
        <f>SUM(C15:C18)</f>
        <v>1057900</v>
      </c>
      <c r="D19" s="23">
        <v>468375</v>
      </c>
      <c r="E19" s="23">
        <v>1628700</v>
      </c>
      <c r="F19" s="24">
        <f t="shared" si="4"/>
        <v>-0.53289137977048306</v>
      </c>
      <c r="G19" s="24">
        <f t="shared" si="4"/>
        <v>-0.35046355989439426</v>
      </c>
    </row>
    <row r="20" spans="1:7" ht="21.95" customHeight="1">
      <c r="A20" s="17" t="s">
        <v>52</v>
      </c>
      <c r="B20" s="21">
        <f>SUM(公式!J46)</f>
        <v>2298</v>
      </c>
      <c r="C20" s="21">
        <f>SUM(公式!K46)</f>
        <v>69200</v>
      </c>
      <c r="D20" s="21">
        <v>3081</v>
      </c>
      <c r="E20" s="21">
        <v>55700</v>
      </c>
      <c r="F20" s="19">
        <f t="shared" ref="F20:G23" si="5">SUM(B20/D20-1)</f>
        <v>-0.25413826679649465</v>
      </c>
      <c r="G20" s="19">
        <f t="shared" si="5"/>
        <v>0.24236983842010762</v>
      </c>
    </row>
    <row r="21" spans="1:7" ht="21.95" customHeight="1">
      <c r="A21" s="17" t="s">
        <v>53</v>
      </c>
      <c r="B21" s="21">
        <f>SUM(公式!J50)</f>
        <v>104765</v>
      </c>
      <c r="C21" s="21">
        <f>SUM(公式!K50)</f>
        <v>2029300</v>
      </c>
      <c r="D21" s="21">
        <v>129685</v>
      </c>
      <c r="E21" s="21">
        <v>1552200</v>
      </c>
      <c r="F21" s="19">
        <f t="shared" si="5"/>
        <v>-0.19215792111655161</v>
      </c>
      <c r="G21" s="19">
        <f t="shared" si="5"/>
        <v>0.30737018425460638</v>
      </c>
    </row>
    <row r="22" spans="1:7" ht="21.95" customHeight="1">
      <c r="A22" s="17" t="s">
        <v>54</v>
      </c>
      <c r="B22" s="21">
        <f>SUM(公式!J55)</f>
        <v>62823</v>
      </c>
      <c r="C22" s="21">
        <f>SUM(公式!K55)</f>
        <v>113000</v>
      </c>
      <c r="D22" s="21">
        <v>3847</v>
      </c>
      <c r="E22" s="21">
        <v>22300</v>
      </c>
      <c r="F22" s="19">
        <f t="shared" si="5"/>
        <v>15.330387314790745</v>
      </c>
      <c r="G22" s="19">
        <f t="shared" si="5"/>
        <v>4.0672645739910314</v>
      </c>
    </row>
    <row r="23" spans="1:7" ht="21.95" customHeight="1">
      <c r="A23" s="22" t="s">
        <v>43</v>
      </c>
      <c r="B23" s="23">
        <f>SUM(B20:B22)</f>
        <v>169886</v>
      </c>
      <c r="C23" s="23">
        <f>SUM(C20:C22)</f>
        <v>2211500</v>
      </c>
      <c r="D23" s="23">
        <v>136613</v>
      </c>
      <c r="E23" s="23">
        <v>1630200</v>
      </c>
      <c r="F23" s="24">
        <f t="shared" si="5"/>
        <v>0.24355661613462853</v>
      </c>
      <c r="G23" s="24">
        <f t="shared" si="5"/>
        <v>0.35658201447675131</v>
      </c>
    </row>
    <row r="24" spans="1:7" ht="27.75" customHeight="1">
      <c r="A24" s="26" t="s">
        <v>55</v>
      </c>
      <c r="B24" s="27">
        <f>SUM(B9+B14+B19+B23)</f>
        <v>6243167</v>
      </c>
      <c r="C24" s="27">
        <f>SUM(C9+C14+C19+C23)</f>
        <v>15425700</v>
      </c>
      <c r="D24" s="27">
        <v>4202641</v>
      </c>
      <c r="E24" s="27">
        <v>11544500</v>
      </c>
      <c r="F24" s="28">
        <f>SUM(B24/D24-1)</f>
        <v>0.48553421527082619</v>
      </c>
      <c r="G24" s="28">
        <f>SUM(C24/E24-1)</f>
        <v>0.33619472476070866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B2:C2"/>
    <mergeCell ref="A2:A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G26"/>
  <sheetViews>
    <sheetView zoomScaleNormal="136" workbookViewId="0">
      <selection activeCell="K14" sqref="K14"/>
    </sheetView>
  </sheetViews>
  <sheetFormatPr defaultColWidth="9" defaultRowHeight="15.75"/>
  <cols>
    <col min="1" max="1" width="20.25" style="14" bestFit="1" customWidth="1"/>
    <col min="2" max="2" width="12.75" style="14" bestFit="1" customWidth="1"/>
    <col min="3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86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87</v>
      </c>
      <c r="C2" s="62"/>
      <c r="D2" s="62" t="s">
        <v>66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SUM(公式!L5)</f>
        <v>3464243</v>
      </c>
      <c r="C4" s="18">
        <f>SUM(公式!M5)</f>
        <v>5996200</v>
      </c>
      <c r="D4" s="18">
        <v>1948635</v>
      </c>
      <c r="E4" s="18">
        <v>3722800</v>
      </c>
      <c r="F4" s="19">
        <f t="shared" ref="F4:G9" si="0">SUM(B4/D4-1)</f>
        <v>0.77777931731699379</v>
      </c>
      <c r="G4" s="19">
        <f t="shared" si="0"/>
        <v>0.61066938863221232</v>
      </c>
    </row>
    <row r="5" spans="1:7" ht="21.95" customHeight="1">
      <c r="A5" s="17" t="s">
        <v>39</v>
      </c>
      <c r="B5" s="20">
        <f>SUM(公式!L8)</f>
        <v>1379943</v>
      </c>
      <c r="C5" s="20">
        <f>SUM(公式!M8)</f>
        <v>3816800</v>
      </c>
      <c r="D5" s="20">
        <v>778950</v>
      </c>
      <c r="E5" s="20">
        <v>2378300</v>
      </c>
      <c r="F5" s="19">
        <f t="shared" si="0"/>
        <v>0.7715424610051993</v>
      </c>
      <c r="G5" s="19">
        <f t="shared" si="0"/>
        <v>0.60484379598873139</v>
      </c>
    </row>
    <row r="6" spans="1:7" ht="21.95" customHeight="1">
      <c r="A6" s="17" t="s">
        <v>40</v>
      </c>
      <c r="B6" s="20">
        <f>SUM(公式!L10)</f>
        <v>9572</v>
      </c>
      <c r="C6" s="20">
        <f>SUM(公式!M10)</f>
        <v>113100</v>
      </c>
      <c r="D6" s="20">
        <v>27498</v>
      </c>
      <c r="E6" s="20">
        <v>306600</v>
      </c>
      <c r="F6" s="19">
        <f t="shared" si="0"/>
        <v>-0.65190195650592764</v>
      </c>
      <c r="G6" s="19">
        <f t="shared" si="0"/>
        <v>-0.63111545988258322</v>
      </c>
    </row>
    <row r="7" spans="1:7" ht="21.95" customHeight="1">
      <c r="A7" s="17" t="s">
        <v>41</v>
      </c>
      <c r="B7" s="21">
        <f>SUM(公式!L12)</f>
        <v>1485051</v>
      </c>
      <c r="C7" s="21">
        <f>SUM(公式!M12)</f>
        <v>2855500</v>
      </c>
      <c r="D7" s="21">
        <v>986121</v>
      </c>
      <c r="E7" s="21">
        <v>1904600</v>
      </c>
      <c r="F7" s="19">
        <f t="shared" si="0"/>
        <v>0.5059521093253263</v>
      </c>
      <c r="G7" s="19">
        <f t="shared" si="0"/>
        <v>0.49926493751968914</v>
      </c>
    </row>
    <row r="8" spans="1:7" ht="21.95" customHeight="1">
      <c r="A8" s="17" t="s">
        <v>42</v>
      </c>
      <c r="B8" s="21">
        <f>SUM(公式!L14)</f>
        <v>176998</v>
      </c>
      <c r="C8" s="21">
        <f>SUM(公式!M14)</f>
        <v>362200</v>
      </c>
      <c r="D8" s="21">
        <v>69414</v>
      </c>
      <c r="E8" s="21">
        <v>226000</v>
      </c>
      <c r="F8" s="19">
        <f t="shared" si="0"/>
        <v>1.549889071368888</v>
      </c>
      <c r="G8" s="19">
        <f t="shared" si="0"/>
        <v>0.60265486725663719</v>
      </c>
    </row>
    <row r="9" spans="1:7" ht="23.45" customHeight="1">
      <c r="A9" s="22" t="s">
        <v>43</v>
      </c>
      <c r="B9" s="23">
        <f>SUM(B4:B8)</f>
        <v>6515807</v>
      </c>
      <c r="C9" s="23">
        <f>SUM(C4:C8)</f>
        <v>13143800</v>
      </c>
      <c r="D9" s="23">
        <v>3810618</v>
      </c>
      <c r="E9" s="23">
        <v>8538300</v>
      </c>
      <c r="F9" s="24">
        <f t="shared" si="0"/>
        <v>0.70990820911463715</v>
      </c>
      <c r="G9" s="24">
        <f t="shared" si="0"/>
        <v>0.53939308761697302</v>
      </c>
    </row>
    <row r="10" spans="1:7" ht="21.95" customHeight="1">
      <c r="A10" s="17" t="s">
        <v>44</v>
      </c>
      <c r="B10" s="21">
        <f>SUM(公式!L20)</f>
        <v>402414</v>
      </c>
      <c r="C10" s="21">
        <f>SUM(公式!M20)</f>
        <v>1353600</v>
      </c>
      <c r="D10" s="21">
        <v>372138</v>
      </c>
      <c r="E10" s="21">
        <v>1076000</v>
      </c>
      <c r="F10" s="19">
        <f t="shared" ref="F10:G14" si="1">SUM(B10/D10-1)</f>
        <v>8.1356915982780498E-2</v>
      </c>
      <c r="G10" s="19">
        <f t="shared" si="1"/>
        <v>0.25799256505576218</v>
      </c>
    </row>
    <row r="11" spans="1:7" ht="21.95" customHeight="1">
      <c r="A11" s="17" t="s">
        <v>45</v>
      </c>
      <c r="B11" s="20">
        <f>SUM(公式!L23)</f>
        <v>565</v>
      </c>
      <c r="C11" s="20">
        <f>SUM(公式!M23)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SUM(公式!L25)</f>
        <v>11010</v>
      </c>
      <c r="C12" s="21">
        <f>SUM(公式!M25)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SUM(公式!L27)</f>
        <v>43921</v>
      </c>
      <c r="C13" s="21">
        <f>SUM(公式!M27)</f>
        <v>135100</v>
      </c>
      <c r="D13" s="21">
        <v>50887</v>
      </c>
      <c r="E13" s="21">
        <v>156200</v>
      </c>
      <c r="F13" s="19">
        <f t="shared" si="1"/>
        <v>-0.1368915440092755</v>
      </c>
      <c r="G13" s="19">
        <f t="shared" si="1"/>
        <v>-0.13508322663252237</v>
      </c>
    </row>
    <row r="14" spans="1:7" ht="21.95" customHeight="1">
      <c r="A14" s="22" t="s">
        <v>43</v>
      </c>
      <c r="B14" s="23">
        <f>SUM(B10:B13)</f>
        <v>457910</v>
      </c>
      <c r="C14" s="23">
        <f>SUM(C10:C13)</f>
        <v>1509000</v>
      </c>
      <c r="D14" s="23">
        <v>483057</v>
      </c>
      <c r="E14" s="23">
        <v>1414800</v>
      </c>
      <c r="F14" s="24">
        <f t="shared" si="1"/>
        <v>-5.205803869936676E-2</v>
      </c>
      <c r="G14" s="24">
        <f t="shared" si="1"/>
        <v>6.6581849024597073E-2</v>
      </c>
    </row>
    <row r="15" spans="1:7" ht="21.95" customHeight="1">
      <c r="A15" s="17" t="s">
        <v>48</v>
      </c>
      <c r="B15" s="21">
        <f>SUM(公式!L31)</f>
        <v>321223</v>
      </c>
      <c r="C15" s="21">
        <f>SUM(公式!M31)</f>
        <v>914000</v>
      </c>
      <c r="D15" s="21">
        <v>475009</v>
      </c>
      <c r="E15" s="21">
        <v>1501100</v>
      </c>
      <c r="F15" s="19">
        <f t="shared" ref="F15:G19" si="4">SUM(B15/D15-1)</f>
        <v>-0.32375386571622855</v>
      </c>
      <c r="G15" s="19">
        <f t="shared" si="4"/>
        <v>-0.39111318366531211</v>
      </c>
    </row>
    <row r="16" spans="1:7" ht="21.95" customHeight="1">
      <c r="A16" s="17" t="s">
        <v>49</v>
      </c>
      <c r="B16" s="21">
        <f>SUM(公式!L34)</f>
        <v>27177</v>
      </c>
      <c r="C16" s="21">
        <f>SUM(公式!M34)</f>
        <v>106300</v>
      </c>
      <c r="D16" s="21">
        <v>45893</v>
      </c>
      <c r="E16" s="21">
        <v>156400</v>
      </c>
      <c r="F16" s="19">
        <f t="shared" si="4"/>
        <v>-0.40781818577996642</v>
      </c>
      <c r="G16" s="19">
        <f t="shared" si="4"/>
        <v>-0.32033248081841437</v>
      </c>
    </row>
    <row r="17" spans="1:7" ht="21.95" customHeight="1">
      <c r="A17" s="17" t="s">
        <v>50</v>
      </c>
      <c r="B17" s="20">
        <f>SUM(公式!L38)</f>
        <v>11256</v>
      </c>
      <c r="C17" s="20">
        <f>SUM(公式!M38)</f>
        <v>368400</v>
      </c>
      <c r="D17" s="20">
        <v>5003</v>
      </c>
      <c r="E17" s="20">
        <v>195200</v>
      </c>
      <c r="F17" s="25">
        <f t="shared" si="4"/>
        <v>1.2498500899460323</v>
      </c>
      <c r="G17" s="25">
        <f t="shared" si="4"/>
        <v>0.88729508196721318</v>
      </c>
    </row>
    <row r="18" spans="1:7" ht="21.95" customHeight="1">
      <c r="A18" s="17" t="s">
        <v>51</v>
      </c>
      <c r="B18" s="21">
        <f>SUM(公式!L41)</f>
        <v>6473</v>
      </c>
      <c r="C18" s="21">
        <f>SUM(公式!M41)</f>
        <v>100600</v>
      </c>
      <c r="D18" s="21">
        <v>6418</v>
      </c>
      <c r="E18" s="21">
        <v>87200</v>
      </c>
      <c r="F18" s="19">
        <f t="shared" si="4"/>
        <v>8.5696478653787267E-3</v>
      </c>
      <c r="G18" s="19">
        <f t="shared" si="4"/>
        <v>0.15366972477064222</v>
      </c>
    </row>
    <row r="19" spans="1:7" ht="21.95" customHeight="1">
      <c r="A19" s="22" t="s">
        <v>43</v>
      </c>
      <c r="B19" s="23">
        <f>SUM(B15:B18)</f>
        <v>366129</v>
      </c>
      <c r="C19" s="23">
        <f>SUM(C15:C18)</f>
        <v>1489300</v>
      </c>
      <c r="D19" s="23">
        <v>532323</v>
      </c>
      <c r="E19" s="23">
        <v>1939900</v>
      </c>
      <c r="F19" s="24">
        <f t="shared" si="4"/>
        <v>-0.31220518369486194</v>
      </c>
      <c r="G19" s="24">
        <f t="shared" si="4"/>
        <v>-0.23228001443373369</v>
      </c>
    </row>
    <row r="20" spans="1:7" ht="21.95" customHeight="1">
      <c r="A20" s="17" t="s">
        <v>52</v>
      </c>
      <c r="B20" s="21">
        <f>SUM(公式!L46)</f>
        <v>2901</v>
      </c>
      <c r="C20" s="21">
        <f>SUM(公式!M46)</f>
        <v>76400</v>
      </c>
      <c r="D20" s="21">
        <v>3457</v>
      </c>
      <c r="E20" s="21">
        <v>62500</v>
      </c>
      <c r="F20" s="19">
        <f t="shared" ref="F20:G23" si="5">SUM(B20/D20-1)</f>
        <v>-0.1608330922765403</v>
      </c>
      <c r="G20" s="19">
        <f t="shared" si="5"/>
        <v>0.22239999999999993</v>
      </c>
    </row>
    <row r="21" spans="1:7" ht="21.95" customHeight="1">
      <c r="A21" s="17" t="s">
        <v>53</v>
      </c>
      <c r="B21" s="21">
        <f>SUM(公式!L50)</f>
        <v>106946</v>
      </c>
      <c r="C21" s="21">
        <f>SUM(公式!M50)</f>
        <v>2341100</v>
      </c>
      <c r="D21" s="21">
        <v>144293</v>
      </c>
      <c r="E21" s="21">
        <v>1854000</v>
      </c>
      <c r="F21" s="19">
        <f t="shared" si="5"/>
        <v>-0.25882752455074054</v>
      </c>
      <c r="G21" s="19">
        <f t="shared" si="5"/>
        <v>0.2627292340884575</v>
      </c>
    </row>
    <row r="22" spans="1:7" ht="21.95" customHeight="1">
      <c r="A22" s="17" t="s">
        <v>54</v>
      </c>
      <c r="B22" s="21">
        <f>SUM(公式!L55)</f>
        <v>86289</v>
      </c>
      <c r="C22" s="21">
        <f>SUM(公式!M55)</f>
        <v>162500</v>
      </c>
      <c r="D22" s="21">
        <v>3847</v>
      </c>
      <c r="E22" s="21">
        <v>22300</v>
      </c>
      <c r="F22" s="19">
        <f t="shared" si="5"/>
        <v>21.43020535482194</v>
      </c>
      <c r="G22" s="19">
        <f t="shared" si="5"/>
        <v>6.2869955156950672</v>
      </c>
    </row>
    <row r="23" spans="1:7" ht="21.95" customHeight="1">
      <c r="A23" s="22" t="s">
        <v>43</v>
      </c>
      <c r="B23" s="23">
        <f>SUM(B20:B22)</f>
        <v>196136</v>
      </c>
      <c r="C23" s="23">
        <f>SUM(C20:C22)</f>
        <v>2580000</v>
      </c>
      <c r="D23" s="23">
        <v>151597</v>
      </c>
      <c r="E23" s="23">
        <v>1938800</v>
      </c>
      <c r="F23" s="24">
        <f t="shared" si="5"/>
        <v>0.29379868994769032</v>
      </c>
      <c r="G23" s="24">
        <f t="shared" si="5"/>
        <v>0.33072003301010944</v>
      </c>
    </row>
    <row r="24" spans="1:7" ht="27.75" customHeight="1">
      <c r="A24" s="26" t="s">
        <v>55</v>
      </c>
      <c r="B24" s="27">
        <f>SUM(B9+B14+B19+B23)</f>
        <v>7535982</v>
      </c>
      <c r="C24" s="27">
        <f>SUM(C9+C14+C19+C23)</f>
        <v>18722100</v>
      </c>
      <c r="D24" s="27">
        <v>4977595</v>
      </c>
      <c r="E24" s="27">
        <v>13831800</v>
      </c>
      <c r="F24" s="28">
        <f>SUM(B24/D24-1)</f>
        <v>0.51398054683034688</v>
      </c>
      <c r="G24" s="28">
        <f>SUM(C24/E24-1)</f>
        <v>0.35355485186309799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B2:C2"/>
    <mergeCell ref="D2:E2"/>
    <mergeCell ref="A2:A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6"/>
  <sheetViews>
    <sheetView zoomScaleNormal="100" workbookViewId="0">
      <selection activeCell="J16" sqref="J16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93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94</v>
      </c>
      <c r="C2" s="62"/>
      <c r="D2" s="62" t="s">
        <v>69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SUM(公式!N5)</f>
        <v>4161182</v>
      </c>
      <c r="C4" s="18">
        <f>SUM(公式!O5)</f>
        <v>7133800</v>
      </c>
      <c r="D4" s="18">
        <v>2339066</v>
      </c>
      <c r="E4" s="18">
        <v>4352900</v>
      </c>
      <c r="F4" s="19">
        <f t="shared" ref="F4:G9" si="0">SUM(B4/D4-1)</f>
        <v>0.77899298266915085</v>
      </c>
      <c r="G4" s="19">
        <f t="shared" si="0"/>
        <v>0.63886144868937955</v>
      </c>
    </row>
    <row r="5" spans="1:7" ht="21.95" customHeight="1">
      <c r="A5" s="17" t="s">
        <v>39</v>
      </c>
      <c r="B5" s="20">
        <f>SUM(公式!N8)</f>
        <v>1525183</v>
      </c>
      <c r="C5" s="20">
        <f>SUM(公式!O8)</f>
        <v>4177800</v>
      </c>
      <c r="D5" s="20">
        <v>1028597</v>
      </c>
      <c r="E5" s="20">
        <v>3217900</v>
      </c>
      <c r="F5" s="19">
        <f t="shared" si="0"/>
        <v>0.48277994199866425</v>
      </c>
      <c r="G5" s="19">
        <f t="shared" si="0"/>
        <v>0.29830013362752106</v>
      </c>
    </row>
    <row r="6" spans="1:7" ht="21.95" customHeight="1">
      <c r="A6" s="17" t="s">
        <v>40</v>
      </c>
      <c r="B6" s="20">
        <f>SUM(公式!N10)</f>
        <v>18109</v>
      </c>
      <c r="C6" s="20">
        <f>SUM(公式!O10)</f>
        <v>207700</v>
      </c>
      <c r="D6" s="20">
        <v>27498</v>
      </c>
      <c r="E6" s="20">
        <v>306600</v>
      </c>
      <c r="F6" s="19">
        <f t="shared" si="0"/>
        <v>-0.34144301403738453</v>
      </c>
      <c r="G6" s="19">
        <f t="shared" si="0"/>
        <v>-0.32257012393998696</v>
      </c>
    </row>
    <row r="7" spans="1:7" ht="21.95" customHeight="1">
      <c r="A7" s="17" t="s">
        <v>41</v>
      </c>
      <c r="B7" s="21">
        <f>SUM(公式!N12)</f>
        <v>1573230</v>
      </c>
      <c r="C7" s="21">
        <f>SUM(公式!O12)</f>
        <v>2985600</v>
      </c>
      <c r="D7" s="21">
        <v>1115014</v>
      </c>
      <c r="E7" s="21">
        <v>2150800</v>
      </c>
      <c r="F7" s="19">
        <f t="shared" si="0"/>
        <v>0.41095089389012163</v>
      </c>
      <c r="G7" s="19">
        <f t="shared" si="0"/>
        <v>0.38813464757299609</v>
      </c>
    </row>
    <row r="8" spans="1:7" ht="21.95" customHeight="1">
      <c r="A8" s="17" t="s">
        <v>42</v>
      </c>
      <c r="B8" s="21">
        <f>SUM(公式!N14)</f>
        <v>218708</v>
      </c>
      <c r="C8" s="21">
        <f>SUM(公式!O14)</f>
        <v>443800</v>
      </c>
      <c r="D8" s="21">
        <v>97860</v>
      </c>
      <c r="E8" s="21">
        <v>292000</v>
      </c>
      <c r="F8" s="19">
        <f t="shared" si="0"/>
        <v>1.234907010014306</v>
      </c>
      <c r="G8" s="19">
        <f t="shared" si="0"/>
        <v>0.51986301369863019</v>
      </c>
    </row>
    <row r="9" spans="1:7" ht="23.45" customHeight="1">
      <c r="A9" s="22" t="s">
        <v>43</v>
      </c>
      <c r="B9" s="23">
        <f>SUM(B4:B8)</f>
        <v>7496412</v>
      </c>
      <c r="C9" s="23">
        <f>SUM(C4:C8)</f>
        <v>14948700</v>
      </c>
      <c r="D9" s="23">
        <v>4608035</v>
      </c>
      <c r="E9" s="23">
        <v>10320200</v>
      </c>
      <c r="F9" s="24">
        <f t="shared" si="0"/>
        <v>0.62681316439653778</v>
      </c>
      <c r="G9" s="24">
        <f t="shared" si="0"/>
        <v>0.44848937036103953</v>
      </c>
    </row>
    <row r="10" spans="1:7" ht="21.95" customHeight="1">
      <c r="A10" s="17" t="s">
        <v>44</v>
      </c>
      <c r="B10" s="21">
        <f>SUM(公式!N20)</f>
        <v>444425</v>
      </c>
      <c r="C10" s="21">
        <f>SUM(公式!O20)</f>
        <v>1487500</v>
      </c>
      <c r="D10" s="21">
        <v>429884</v>
      </c>
      <c r="E10" s="21">
        <v>1215900</v>
      </c>
      <c r="F10" s="19">
        <f t="shared" ref="F10:G14" si="1">SUM(B10/D10-1)</f>
        <v>3.3825404062491238E-2</v>
      </c>
      <c r="G10" s="19">
        <f t="shared" si="1"/>
        <v>0.2233736327000575</v>
      </c>
    </row>
    <row r="11" spans="1:7" ht="21.95" customHeight="1">
      <c r="A11" s="17" t="s">
        <v>45</v>
      </c>
      <c r="B11" s="20">
        <f>SUM(公式!N23)</f>
        <v>565</v>
      </c>
      <c r="C11" s="20">
        <f>SUM(公式!O23)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SUM(公式!N25)</f>
        <v>11010</v>
      </c>
      <c r="C12" s="21">
        <f>SUM(公式!O25)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SUM(公式!N27)</f>
        <v>43921</v>
      </c>
      <c r="C13" s="21">
        <f>SUM(公式!O27)</f>
        <v>135100</v>
      </c>
      <c r="D13" s="21">
        <v>59914</v>
      </c>
      <c r="E13" s="21">
        <v>179300</v>
      </c>
      <c r="F13" s="19">
        <f t="shared" si="1"/>
        <v>-0.26693260339820413</v>
      </c>
      <c r="G13" s="19">
        <f t="shared" si="1"/>
        <v>-0.24651422197434469</v>
      </c>
    </row>
    <row r="14" spans="1:7" ht="21.95" customHeight="1">
      <c r="A14" s="22" t="s">
        <v>43</v>
      </c>
      <c r="B14" s="23">
        <f>SUM(B10:B13)</f>
        <v>499921</v>
      </c>
      <c r="C14" s="23">
        <f>SUM(C10:C13)</f>
        <v>1642900</v>
      </c>
      <c r="D14" s="23">
        <v>549830</v>
      </c>
      <c r="E14" s="23">
        <v>1577800</v>
      </c>
      <c r="F14" s="24">
        <f t="shared" si="1"/>
        <v>-9.0771693068766757E-2</v>
      </c>
      <c r="G14" s="24">
        <f t="shared" si="1"/>
        <v>4.1259982253771144E-2</v>
      </c>
    </row>
    <row r="15" spans="1:7" ht="21.95" customHeight="1">
      <c r="A15" s="17" t="s">
        <v>48</v>
      </c>
      <c r="B15" s="21">
        <f>SUM(公式!N31)</f>
        <v>369718</v>
      </c>
      <c r="C15" s="21">
        <f>SUM(公式!O31)</f>
        <v>1089400</v>
      </c>
      <c r="D15" s="21">
        <v>514916</v>
      </c>
      <c r="E15" s="21">
        <v>1637800</v>
      </c>
      <c r="F15" s="19">
        <f t="shared" ref="F15:G19" si="2">SUM(B15/D15-1)</f>
        <v>-0.28198385756123334</v>
      </c>
      <c r="G15" s="19">
        <f t="shared" si="2"/>
        <v>-0.33483941873244594</v>
      </c>
    </row>
    <row r="16" spans="1:7" ht="21.95" customHeight="1">
      <c r="A16" s="17" t="s">
        <v>49</v>
      </c>
      <c r="B16" s="21">
        <f>SUM(公式!N34)</f>
        <v>27177</v>
      </c>
      <c r="C16" s="21">
        <f>SUM(公式!O34)</f>
        <v>106300</v>
      </c>
      <c r="D16" s="21">
        <v>45894</v>
      </c>
      <c r="E16" s="21">
        <v>156500</v>
      </c>
      <c r="F16" s="19">
        <f t="shared" si="2"/>
        <v>-0.40783108903124587</v>
      </c>
      <c r="G16" s="19">
        <f t="shared" si="2"/>
        <v>-0.32076677316293933</v>
      </c>
    </row>
    <row r="17" spans="1:7" ht="21.95" customHeight="1">
      <c r="A17" s="17" t="s">
        <v>50</v>
      </c>
      <c r="B17" s="20">
        <f>SUM(公式!N38)</f>
        <v>11513</v>
      </c>
      <c r="C17" s="20">
        <f>SUM(公式!O38)</f>
        <v>375500</v>
      </c>
      <c r="D17" s="20">
        <v>6127</v>
      </c>
      <c r="E17" s="20">
        <v>244300</v>
      </c>
      <c r="F17" s="25">
        <f t="shared" si="2"/>
        <v>0.87905989880855229</v>
      </c>
      <c r="G17" s="25">
        <f t="shared" si="2"/>
        <v>0.53704461727384367</v>
      </c>
    </row>
    <row r="18" spans="1:7" ht="21.95" customHeight="1">
      <c r="A18" s="17" t="s">
        <v>51</v>
      </c>
      <c r="B18" s="21">
        <f>SUM(公式!N41)</f>
        <v>7587</v>
      </c>
      <c r="C18" s="21">
        <f>SUM(公式!O41)</f>
        <v>128300</v>
      </c>
      <c r="D18" s="21">
        <v>7333</v>
      </c>
      <c r="E18" s="21">
        <v>101500</v>
      </c>
      <c r="F18" s="19">
        <f t="shared" si="2"/>
        <v>3.4637938088095011E-2</v>
      </c>
      <c r="G18" s="19">
        <f t="shared" si="2"/>
        <v>0.26403940886699506</v>
      </c>
    </row>
    <row r="19" spans="1:7" ht="21.95" customHeight="1">
      <c r="A19" s="22" t="s">
        <v>43</v>
      </c>
      <c r="B19" s="23">
        <f>SUM(B15:B18)</f>
        <v>415995</v>
      </c>
      <c r="C19" s="23">
        <f>SUM(C15:C18)</f>
        <v>1699500</v>
      </c>
      <c r="D19" s="23">
        <v>574270</v>
      </c>
      <c r="E19" s="23">
        <v>2140100</v>
      </c>
      <c r="F19" s="24">
        <f t="shared" si="2"/>
        <v>-0.27561077541922785</v>
      </c>
      <c r="G19" s="24">
        <f t="shared" si="2"/>
        <v>-0.20587822998925287</v>
      </c>
    </row>
    <row r="20" spans="1:7" ht="21.95" customHeight="1">
      <c r="A20" s="17" t="s">
        <v>52</v>
      </c>
      <c r="B20" s="21">
        <f>SUM(公式!N46)</f>
        <v>4604</v>
      </c>
      <c r="C20" s="21">
        <f>SUM(公式!O46)</f>
        <v>97800</v>
      </c>
      <c r="D20" s="21">
        <v>4047</v>
      </c>
      <c r="E20" s="21">
        <v>78600</v>
      </c>
      <c r="F20" s="19">
        <f t="shared" ref="F20:G23" si="3">SUM(B20/D20-1)</f>
        <v>0.1376328144304424</v>
      </c>
      <c r="G20" s="19">
        <f t="shared" si="3"/>
        <v>0.24427480916030531</v>
      </c>
    </row>
    <row r="21" spans="1:7" ht="21.95" customHeight="1">
      <c r="A21" s="17" t="s">
        <v>53</v>
      </c>
      <c r="B21" s="21">
        <f>SUM(公式!N50)</f>
        <v>120106</v>
      </c>
      <c r="C21" s="21">
        <f>SUM(公式!O50)</f>
        <v>2806800</v>
      </c>
      <c r="D21" s="21">
        <v>154514</v>
      </c>
      <c r="E21" s="21">
        <v>2022200</v>
      </c>
      <c r="F21" s="19">
        <f t="shared" si="3"/>
        <v>-0.22268532301280142</v>
      </c>
      <c r="G21" s="19">
        <f t="shared" si="3"/>
        <v>0.3879932746513699</v>
      </c>
    </row>
    <row r="22" spans="1:7" ht="21.95" customHeight="1">
      <c r="A22" s="17" t="s">
        <v>54</v>
      </c>
      <c r="B22" s="21">
        <f>SUM(公式!N55)</f>
        <v>86323</v>
      </c>
      <c r="C22" s="21">
        <f>SUM(公式!O55)</f>
        <v>164400</v>
      </c>
      <c r="D22" s="21">
        <v>7447</v>
      </c>
      <c r="E22" s="21">
        <v>41200</v>
      </c>
      <c r="F22" s="19">
        <f t="shared" si="3"/>
        <v>10.591647643346313</v>
      </c>
      <c r="G22" s="19">
        <f t="shared" si="3"/>
        <v>2.9902912621359223</v>
      </c>
    </row>
    <row r="23" spans="1:7" ht="21.95" customHeight="1">
      <c r="A23" s="22" t="s">
        <v>43</v>
      </c>
      <c r="B23" s="23">
        <f>SUM(B20:B22)</f>
        <v>211033</v>
      </c>
      <c r="C23" s="23">
        <f>SUM(C20:C22)</f>
        <v>3069000</v>
      </c>
      <c r="D23" s="23">
        <v>166008</v>
      </c>
      <c r="E23" s="23">
        <v>2142000</v>
      </c>
      <c r="F23" s="24">
        <f t="shared" si="3"/>
        <v>0.27122186882559873</v>
      </c>
      <c r="G23" s="24">
        <f t="shared" si="3"/>
        <v>0.4327731092436975</v>
      </c>
    </row>
    <row r="24" spans="1:7" ht="27.75" customHeight="1">
      <c r="A24" s="26" t="s">
        <v>58</v>
      </c>
      <c r="B24" s="27">
        <f>SUM(B9+B14+B19+B23)</f>
        <v>8623361</v>
      </c>
      <c r="C24" s="27">
        <f>SUM(C9+C14+C19+C23)</f>
        <v>21360100</v>
      </c>
      <c r="D24" s="27">
        <v>5898143</v>
      </c>
      <c r="E24" s="27">
        <v>16180100</v>
      </c>
      <c r="F24" s="28">
        <f>SUM(B24/D24-1)</f>
        <v>0.46204678319938997</v>
      </c>
      <c r="G24" s="28">
        <f>SUM(C24/E24-1)</f>
        <v>0.3201463526183399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7"/>
  <sheetViews>
    <sheetView zoomScaleNormal="100" workbookViewId="0">
      <selection activeCell="J11" sqref="J11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95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96</v>
      </c>
      <c r="C2" s="62"/>
      <c r="D2" s="62" t="s">
        <v>70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SUM(公式!P5)</f>
        <v>4661382</v>
      </c>
      <c r="C4" s="18">
        <f>SUM(公式!Q5)</f>
        <v>8019700</v>
      </c>
      <c r="D4" s="18">
        <v>2890471</v>
      </c>
      <c r="E4" s="18">
        <v>5440000</v>
      </c>
      <c r="F4" s="19">
        <f t="shared" ref="F4:G9" si="0">SUM(B4/D4-1)</f>
        <v>0.6126721216023272</v>
      </c>
      <c r="G4" s="19">
        <f t="shared" si="0"/>
        <v>0.47420955882352933</v>
      </c>
    </row>
    <row r="5" spans="1:7" ht="21.95" customHeight="1">
      <c r="A5" s="17" t="s">
        <v>39</v>
      </c>
      <c r="B5" s="20">
        <f>SUM(公式!P8)</f>
        <v>1666399</v>
      </c>
      <c r="C5" s="20">
        <f>SUM(公式!Q8)</f>
        <v>4513500</v>
      </c>
      <c r="D5" s="20">
        <v>1175984</v>
      </c>
      <c r="E5" s="20">
        <v>3704600</v>
      </c>
      <c r="F5" s="19">
        <f t="shared" si="0"/>
        <v>0.41702523163580452</v>
      </c>
      <c r="G5" s="19">
        <f t="shared" si="0"/>
        <v>0.21835015926145873</v>
      </c>
    </row>
    <row r="6" spans="1:7" ht="21.95" customHeight="1">
      <c r="A6" s="17" t="s">
        <v>40</v>
      </c>
      <c r="B6" s="20">
        <f>SUM(公式!P10)</f>
        <v>21186</v>
      </c>
      <c r="C6" s="20">
        <f>SUM(公式!Q10)</f>
        <v>261600</v>
      </c>
      <c r="D6" s="20">
        <v>27498</v>
      </c>
      <c r="E6" s="20">
        <v>306600</v>
      </c>
      <c r="F6" s="19">
        <f t="shared" si="0"/>
        <v>-0.22954396683395151</v>
      </c>
      <c r="G6" s="19">
        <f t="shared" si="0"/>
        <v>-0.14677103718199613</v>
      </c>
    </row>
    <row r="7" spans="1:7" ht="21.95" customHeight="1">
      <c r="A7" s="17" t="s">
        <v>41</v>
      </c>
      <c r="B7" s="21">
        <f>SUM(公式!P12)</f>
        <v>1702922</v>
      </c>
      <c r="C7" s="21">
        <f>SUM(公式!Q12)</f>
        <v>3226100</v>
      </c>
      <c r="D7" s="21">
        <v>1281778</v>
      </c>
      <c r="E7" s="21">
        <v>2428800</v>
      </c>
      <c r="F7" s="19">
        <f t="shared" si="0"/>
        <v>0.32856235635188002</v>
      </c>
      <c r="G7" s="19">
        <f t="shared" si="0"/>
        <v>0.32826910408432153</v>
      </c>
    </row>
    <row r="8" spans="1:7" ht="21.95" customHeight="1">
      <c r="A8" s="17" t="s">
        <v>42</v>
      </c>
      <c r="B8" s="21">
        <f>SUM(公式!P14)</f>
        <v>311590</v>
      </c>
      <c r="C8" s="21">
        <f>SUM(公式!Q14)</f>
        <v>604000</v>
      </c>
      <c r="D8" s="21">
        <v>98756</v>
      </c>
      <c r="E8" s="21">
        <v>302100</v>
      </c>
      <c r="F8" s="19">
        <f t="shared" si="0"/>
        <v>2.1551500668313825</v>
      </c>
      <c r="G8" s="19">
        <f t="shared" si="0"/>
        <v>0.99933796756041038</v>
      </c>
    </row>
    <row r="9" spans="1:7" ht="23.45" customHeight="1">
      <c r="A9" s="22" t="s">
        <v>43</v>
      </c>
      <c r="B9" s="23">
        <f>SUM(B4:B8)</f>
        <v>8363479</v>
      </c>
      <c r="C9" s="23">
        <f>SUM(C4:C8)</f>
        <v>16624900</v>
      </c>
      <c r="D9" s="23">
        <v>5474487</v>
      </c>
      <c r="E9" s="23">
        <v>12182100</v>
      </c>
      <c r="F9" s="24">
        <f t="shared" si="0"/>
        <v>0.52771921825734536</v>
      </c>
      <c r="G9" s="24">
        <f t="shared" si="0"/>
        <v>0.36469902561955658</v>
      </c>
    </row>
    <row r="10" spans="1:7" ht="21.95" customHeight="1">
      <c r="A10" s="17" t="s">
        <v>44</v>
      </c>
      <c r="B10" s="21">
        <f>SUM(公式!P20)</f>
        <v>514238</v>
      </c>
      <c r="C10" s="21">
        <f>SUM(公式!Q20)</f>
        <v>1700100</v>
      </c>
      <c r="D10" s="21">
        <v>478750</v>
      </c>
      <c r="E10" s="21">
        <v>1344700</v>
      </c>
      <c r="F10" s="19">
        <f t="shared" ref="F10:G14" si="1">SUM(B10/D10-1)</f>
        <v>7.4126370757180204E-2</v>
      </c>
      <c r="G10" s="19">
        <f t="shared" si="1"/>
        <v>0.26429686919015394</v>
      </c>
    </row>
    <row r="11" spans="1:7" ht="21.95" customHeight="1">
      <c r="A11" s="17" t="s">
        <v>45</v>
      </c>
      <c r="B11" s="20">
        <f>SUM(公式!P23)</f>
        <v>565</v>
      </c>
      <c r="C11" s="20">
        <f>SUM(公式!Q23)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SUM(公式!P25)</f>
        <v>11010</v>
      </c>
      <c r="C12" s="21">
        <f>SUM(公式!Q25)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SUM(公式!P27)</f>
        <v>59383</v>
      </c>
      <c r="C13" s="21">
        <f>SUM(公式!Q27)</f>
        <v>194900</v>
      </c>
      <c r="D13" s="21">
        <v>59914</v>
      </c>
      <c r="E13" s="21">
        <v>179300</v>
      </c>
      <c r="F13" s="19">
        <f t="shared" si="1"/>
        <v>-8.8627032079313661E-3</v>
      </c>
      <c r="G13" s="19">
        <f t="shared" si="1"/>
        <v>8.7005019520356885E-2</v>
      </c>
    </row>
    <row r="14" spans="1:7" ht="21.95" customHeight="1">
      <c r="A14" s="22" t="s">
        <v>43</v>
      </c>
      <c r="B14" s="23">
        <f>SUM(B10:B13)</f>
        <v>585196</v>
      </c>
      <c r="C14" s="23">
        <f>SUM(C10:C13)</f>
        <v>1915300</v>
      </c>
      <c r="D14" s="23">
        <v>598696</v>
      </c>
      <c r="E14" s="23">
        <v>1706600</v>
      </c>
      <c r="F14" s="24">
        <f t="shared" si="1"/>
        <v>-2.2549006507476266E-2</v>
      </c>
      <c r="G14" s="24">
        <f t="shared" si="1"/>
        <v>0.12228993320051562</v>
      </c>
    </row>
    <row r="15" spans="1:7" ht="21.95" customHeight="1">
      <c r="A15" s="17" t="s">
        <v>48</v>
      </c>
      <c r="B15" s="21">
        <f>SUM(公式!P31)</f>
        <v>408554</v>
      </c>
      <c r="C15" s="21">
        <f>SUM(公式!Q31)</f>
        <v>1288800</v>
      </c>
      <c r="D15" s="21">
        <v>578481</v>
      </c>
      <c r="E15" s="21">
        <v>1824200</v>
      </c>
      <c r="F15" s="19">
        <f t="shared" ref="F15:G19" si="2">SUM(B15/D15-1)</f>
        <v>-0.29374689920671548</v>
      </c>
      <c r="G15" s="19">
        <f t="shared" si="2"/>
        <v>-0.29349851989913389</v>
      </c>
    </row>
    <row r="16" spans="1:7" ht="21.95" customHeight="1">
      <c r="A16" s="17" t="s">
        <v>49</v>
      </c>
      <c r="B16" s="21">
        <f>SUM(公式!P34)</f>
        <v>27177</v>
      </c>
      <c r="C16" s="21">
        <f>SUM(公式!Q34)</f>
        <v>106300</v>
      </c>
      <c r="D16" s="21">
        <v>52653</v>
      </c>
      <c r="E16" s="21">
        <v>189400</v>
      </c>
      <c r="F16" s="19">
        <f t="shared" si="2"/>
        <v>-0.48384707424078399</v>
      </c>
      <c r="G16" s="19">
        <f t="shared" si="2"/>
        <v>-0.43875395987328403</v>
      </c>
    </row>
    <row r="17" spans="1:7" ht="21.95" customHeight="1">
      <c r="A17" s="17" t="s">
        <v>50</v>
      </c>
      <c r="B17" s="20">
        <f>SUM(公式!P38)</f>
        <v>13116</v>
      </c>
      <c r="C17" s="20">
        <f>SUM(公式!Q38)</f>
        <v>409200</v>
      </c>
      <c r="D17" s="20">
        <v>6378</v>
      </c>
      <c r="E17" s="20">
        <v>251400</v>
      </c>
      <c r="F17" s="25">
        <f t="shared" si="2"/>
        <v>1.0564440263405457</v>
      </c>
      <c r="G17" s="25">
        <f t="shared" si="2"/>
        <v>0.62768496420047737</v>
      </c>
    </row>
    <row r="18" spans="1:7" ht="21.95" customHeight="1">
      <c r="A18" s="17" t="s">
        <v>51</v>
      </c>
      <c r="B18" s="21">
        <f>SUM(公式!P41)</f>
        <v>9756</v>
      </c>
      <c r="C18" s="21">
        <f>SUM(公式!Q41)</f>
        <v>182000</v>
      </c>
      <c r="D18" s="21">
        <v>8061</v>
      </c>
      <c r="E18" s="21">
        <v>107900</v>
      </c>
      <c r="F18" s="19">
        <f t="shared" si="2"/>
        <v>0.21027167845180506</v>
      </c>
      <c r="G18" s="19">
        <f t="shared" si="2"/>
        <v>0.68674698795180733</v>
      </c>
    </row>
    <row r="19" spans="1:7" ht="21.95" customHeight="1">
      <c r="A19" s="22" t="s">
        <v>43</v>
      </c>
      <c r="B19" s="23">
        <f>SUM(B15:B18)</f>
        <v>458603</v>
      </c>
      <c r="C19" s="23">
        <f>SUM(C15:C18)</f>
        <v>1986300</v>
      </c>
      <c r="D19" s="23">
        <v>645573</v>
      </c>
      <c r="E19" s="23">
        <v>2372900</v>
      </c>
      <c r="F19" s="24">
        <f t="shared" si="2"/>
        <v>-0.28961867983946044</v>
      </c>
      <c r="G19" s="24">
        <f t="shared" si="2"/>
        <v>-0.16292300560495598</v>
      </c>
    </row>
    <row r="20" spans="1:7" ht="21.95" customHeight="1">
      <c r="A20" s="17" t="s">
        <v>52</v>
      </c>
      <c r="B20" s="21">
        <f>SUM(公式!P46)</f>
        <v>5819</v>
      </c>
      <c r="C20" s="21">
        <f>SUM(公式!Q46)</f>
        <v>124800</v>
      </c>
      <c r="D20" s="21">
        <v>4833</v>
      </c>
      <c r="E20" s="21">
        <v>102000</v>
      </c>
      <c r="F20" s="19">
        <f t="shared" ref="F20:G23" si="3">SUM(B20/D20-1)</f>
        <v>0.20401406993585769</v>
      </c>
      <c r="G20" s="19">
        <f t="shared" si="3"/>
        <v>0.22352941176470598</v>
      </c>
    </row>
    <row r="21" spans="1:7" ht="21.95" customHeight="1">
      <c r="A21" s="17" t="s">
        <v>53</v>
      </c>
      <c r="B21" s="21">
        <f>SUM(公式!P50)</f>
        <v>127006</v>
      </c>
      <c r="C21" s="21">
        <f>SUM(公式!Q50)</f>
        <v>2939400</v>
      </c>
      <c r="D21" s="21">
        <v>167241</v>
      </c>
      <c r="E21" s="21">
        <v>2206700</v>
      </c>
      <c r="F21" s="19">
        <f t="shared" si="3"/>
        <v>-0.24058095801866763</v>
      </c>
      <c r="G21" s="19">
        <f t="shared" si="3"/>
        <v>0.3320342593012191</v>
      </c>
    </row>
    <row r="22" spans="1:7" ht="21.95" customHeight="1">
      <c r="A22" s="17" t="s">
        <v>54</v>
      </c>
      <c r="B22" s="21">
        <f>SUM(公式!P55)</f>
        <v>129389</v>
      </c>
      <c r="C22" s="21">
        <f>SUM(公式!Q55)</f>
        <v>220000</v>
      </c>
      <c r="D22" s="21">
        <v>7447</v>
      </c>
      <c r="E22" s="21">
        <v>41200</v>
      </c>
      <c r="F22" s="19">
        <f t="shared" si="3"/>
        <v>16.374647509064051</v>
      </c>
      <c r="G22" s="19">
        <f t="shared" si="3"/>
        <v>4.3398058252427187</v>
      </c>
    </row>
    <row r="23" spans="1:7" ht="21.95" customHeight="1">
      <c r="A23" s="22" t="s">
        <v>43</v>
      </c>
      <c r="B23" s="23">
        <f>SUM(B20:B22)</f>
        <v>262214</v>
      </c>
      <c r="C23" s="23">
        <f>SUM(C20:C22)</f>
        <v>3284200</v>
      </c>
      <c r="D23" s="23">
        <v>179521</v>
      </c>
      <c r="E23" s="23">
        <v>2349900</v>
      </c>
      <c r="F23" s="24">
        <f t="shared" si="3"/>
        <v>0.46063134675051942</v>
      </c>
      <c r="G23" s="24">
        <f t="shared" si="3"/>
        <v>0.39759138686752626</v>
      </c>
    </row>
    <row r="24" spans="1:7" ht="27.75" customHeight="1">
      <c r="A24" s="26" t="s">
        <v>55</v>
      </c>
      <c r="B24" s="27">
        <f>SUM(B9+B14+B19+B23)</f>
        <v>9669492</v>
      </c>
      <c r="C24" s="27">
        <f>SUM(C9+C14+C19+C23)</f>
        <v>23810700</v>
      </c>
      <c r="D24" s="27">
        <v>6898277</v>
      </c>
      <c r="E24" s="27">
        <v>18611500</v>
      </c>
      <c r="F24" s="28">
        <f>SUM(B24/D24-1)</f>
        <v>0.40172567729593922</v>
      </c>
      <c r="G24" s="28">
        <f>SUM(C24/E24-1)</f>
        <v>0.27935416274883806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G27"/>
  <sheetViews>
    <sheetView topLeftCell="A8" workbookViewId="0">
      <selection activeCell="J22" sqref="J22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9" t="s">
        <v>91</v>
      </c>
      <c r="B1" s="59"/>
      <c r="C1" s="59"/>
      <c r="D1" s="59"/>
      <c r="E1" s="59"/>
      <c r="F1" s="59"/>
      <c r="G1" s="59"/>
    </row>
    <row r="2" spans="1:7" ht="25.5" customHeight="1">
      <c r="A2" s="60" t="s">
        <v>30</v>
      </c>
      <c r="B2" s="62" t="s">
        <v>92</v>
      </c>
      <c r="C2" s="62"/>
      <c r="D2" s="62" t="s">
        <v>71</v>
      </c>
      <c r="E2" s="62"/>
      <c r="F2" s="58" t="s">
        <v>31</v>
      </c>
      <c r="G2" s="58"/>
    </row>
    <row r="3" spans="1:7" ht="25.15" customHeight="1">
      <c r="A3" s="61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SUM(公式!R5)</f>
        <v>5158971</v>
      </c>
      <c r="C4" s="18">
        <f>SUM(公式!S5)</f>
        <v>8844900</v>
      </c>
      <c r="D4" s="18">
        <v>3258434</v>
      </c>
      <c r="E4" s="18">
        <v>6033400</v>
      </c>
      <c r="F4" s="19">
        <f t="shared" ref="F4:G9" si="0">SUM(B4/D4-1)</f>
        <v>0.58326699267194004</v>
      </c>
      <c r="G4" s="19">
        <f t="shared" si="0"/>
        <v>0.46598932608479471</v>
      </c>
    </row>
    <row r="5" spans="1:7" ht="21.95" customHeight="1">
      <c r="A5" s="17" t="s">
        <v>39</v>
      </c>
      <c r="B5" s="20">
        <f>SUM(公式!R8)</f>
        <v>1913876</v>
      </c>
      <c r="C5" s="20">
        <f>SUM(公式!S8)</f>
        <v>5190200</v>
      </c>
      <c r="D5" s="20">
        <v>1309711</v>
      </c>
      <c r="E5" s="20">
        <v>4166600</v>
      </c>
      <c r="F5" s="19">
        <f t="shared" si="0"/>
        <v>0.46129642340943922</v>
      </c>
      <c r="G5" s="19">
        <f t="shared" si="0"/>
        <v>0.24566793068689097</v>
      </c>
    </row>
    <row r="6" spans="1:7" ht="21.95" customHeight="1">
      <c r="A6" s="17" t="s">
        <v>40</v>
      </c>
      <c r="B6" s="20">
        <f>SUM(公式!R10)</f>
        <v>27445</v>
      </c>
      <c r="C6" s="20">
        <f>SUM(公式!S10)</f>
        <v>309800</v>
      </c>
      <c r="D6" s="20">
        <v>29528</v>
      </c>
      <c r="E6" s="20">
        <v>332600</v>
      </c>
      <c r="F6" s="19">
        <f t="shared" si="0"/>
        <v>-7.0543213221349266E-2</v>
      </c>
      <c r="G6" s="19">
        <f t="shared" si="0"/>
        <v>-6.8550811785929033E-2</v>
      </c>
    </row>
    <row r="7" spans="1:7" ht="21.95" customHeight="1">
      <c r="A7" s="17" t="s">
        <v>41</v>
      </c>
      <c r="B7" s="21">
        <f>SUM(公式!R12)</f>
        <v>1922515</v>
      </c>
      <c r="C7" s="21">
        <f>SUM(公式!S12)</f>
        <v>3574200</v>
      </c>
      <c r="D7" s="21">
        <v>1427253</v>
      </c>
      <c r="E7" s="21">
        <v>2718500</v>
      </c>
      <c r="F7" s="19">
        <f t="shared" si="0"/>
        <v>0.3470036496682789</v>
      </c>
      <c r="G7" s="19">
        <f t="shared" si="0"/>
        <v>0.31476917417693584</v>
      </c>
    </row>
    <row r="8" spans="1:7" ht="21.95" customHeight="1">
      <c r="A8" s="17" t="s">
        <v>42</v>
      </c>
      <c r="B8" s="21">
        <f>SUM(公式!R14)</f>
        <v>359851</v>
      </c>
      <c r="C8" s="21">
        <f>SUM(公式!S14)</f>
        <v>682000</v>
      </c>
      <c r="D8" s="21">
        <v>113343</v>
      </c>
      <c r="E8" s="21">
        <v>352800</v>
      </c>
      <c r="F8" s="19">
        <f t="shared" si="0"/>
        <v>2.1748850833311275</v>
      </c>
      <c r="G8" s="19">
        <f t="shared" si="0"/>
        <v>0.93310657596371893</v>
      </c>
    </row>
    <row r="9" spans="1:7" ht="23.45" customHeight="1">
      <c r="A9" s="22" t="s">
        <v>43</v>
      </c>
      <c r="B9" s="23">
        <f>SUM(B4:B8)</f>
        <v>9382658</v>
      </c>
      <c r="C9" s="23">
        <f>SUM(C4:C8)</f>
        <v>18601100</v>
      </c>
      <c r="D9" s="23">
        <v>6138269</v>
      </c>
      <c r="E9" s="23">
        <v>13603900</v>
      </c>
      <c r="F9" s="24">
        <f t="shared" si="0"/>
        <v>0.52855112736180176</v>
      </c>
      <c r="G9" s="24">
        <f t="shared" si="0"/>
        <v>0.36733583751718246</v>
      </c>
    </row>
    <row r="10" spans="1:7" ht="21.95" customHeight="1">
      <c r="A10" s="17" t="s">
        <v>44</v>
      </c>
      <c r="B10" s="21">
        <f>SUM(公式!R20)</f>
        <v>536738</v>
      </c>
      <c r="C10" s="21">
        <f>SUM(公式!S20)</f>
        <v>1767000</v>
      </c>
      <c r="D10" s="21">
        <v>478807</v>
      </c>
      <c r="E10" s="21">
        <v>1347100</v>
      </c>
      <c r="F10" s="19">
        <f t="shared" ref="F10:G14" si="1">SUM(B10/D10-1)</f>
        <v>0.12099029462810695</v>
      </c>
      <c r="G10" s="19">
        <f t="shared" si="1"/>
        <v>0.31170662905500701</v>
      </c>
    </row>
    <row r="11" spans="1:7" ht="21.95" customHeight="1">
      <c r="A11" s="17" t="s">
        <v>45</v>
      </c>
      <c r="B11" s="20">
        <f>SUM(公式!R23)</f>
        <v>565</v>
      </c>
      <c r="C11" s="20">
        <f>SUM(公式!S23)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SUM(公式!R25)</f>
        <v>11010</v>
      </c>
      <c r="C12" s="21">
        <f>SUM(公式!S25)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SUM(公式!R27)</f>
        <v>67387</v>
      </c>
      <c r="C13" s="21">
        <f>SUM(公式!S27)</f>
        <v>217600</v>
      </c>
      <c r="D13" s="21">
        <v>59914</v>
      </c>
      <c r="E13" s="21">
        <v>179300</v>
      </c>
      <c r="F13" s="19">
        <f t="shared" si="1"/>
        <v>0.12472877791501147</v>
      </c>
      <c r="G13" s="19">
        <f t="shared" si="1"/>
        <v>0.21360847741215849</v>
      </c>
    </row>
    <row r="14" spans="1:7" ht="21.95" customHeight="1">
      <c r="A14" s="22" t="s">
        <v>43</v>
      </c>
      <c r="B14" s="23">
        <f>SUM(B10:B13)</f>
        <v>615700</v>
      </c>
      <c r="C14" s="23">
        <f>SUM(C10:C13)</f>
        <v>2004900</v>
      </c>
      <c r="D14" s="23">
        <v>598758</v>
      </c>
      <c r="E14" s="23">
        <v>1709200</v>
      </c>
      <c r="F14" s="24">
        <f t="shared" si="1"/>
        <v>2.8295237808931173E-2</v>
      </c>
      <c r="G14" s="24">
        <f t="shared" si="1"/>
        <v>0.1730049145799204</v>
      </c>
    </row>
    <row r="15" spans="1:7" ht="21.95" customHeight="1">
      <c r="A15" s="17" t="s">
        <v>48</v>
      </c>
      <c r="B15" s="21">
        <f>SUM(公式!R31)</f>
        <v>433358</v>
      </c>
      <c r="C15" s="21">
        <f>SUM(公式!S31)</f>
        <v>1348200</v>
      </c>
      <c r="D15" s="21">
        <v>674448</v>
      </c>
      <c r="E15" s="21">
        <v>2117700</v>
      </c>
      <c r="F15" s="19">
        <f t="shared" ref="F15:G19" si="2">SUM(B15/D15-1)</f>
        <v>-0.35746269541906861</v>
      </c>
      <c r="G15" s="19">
        <f t="shared" si="2"/>
        <v>-0.36336591585210365</v>
      </c>
    </row>
    <row r="16" spans="1:7" ht="21.95" customHeight="1">
      <c r="A16" s="17" t="s">
        <v>49</v>
      </c>
      <c r="B16" s="21">
        <f>SUM(公式!R34)</f>
        <v>27177</v>
      </c>
      <c r="C16" s="21">
        <f>SUM(公式!S34)</f>
        <v>106300</v>
      </c>
      <c r="D16" s="21">
        <v>52653</v>
      </c>
      <c r="E16" s="21">
        <v>189400</v>
      </c>
      <c r="F16" s="19">
        <f t="shared" si="2"/>
        <v>-0.48384707424078399</v>
      </c>
      <c r="G16" s="19">
        <f t="shared" si="2"/>
        <v>-0.43875395987328403</v>
      </c>
    </row>
    <row r="17" spans="1:7" ht="21.95" customHeight="1">
      <c r="A17" s="17" t="s">
        <v>50</v>
      </c>
      <c r="B17" s="20">
        <f>SUM(公式!R38)</f>
        <v>14153</v>
      </c>
      <c r="C17" s="20">
        <f>SUM(公式!S38)</f>
        <v>435700</v>
      </c>
      <c r="D17" s="20">
        <v>8489</v>
      </c>
      <c r="E17" s="20">
        <v>325800</v>
      </c>
      <c r="F17" s="25">
        <f t="shared" si="2"/>
        <v>0.66721639769112961</v>
      </c>
      <c r="G17" s="25">
        <f t="shared" si="2"/>
        <v>0.33732351135666061</v>
      </c>
    </row>
    <row r="18" spans="1:7" ht="21.95" customHeight="1">
      <c r="A18" s="17" t="s">
        <v>51</v>
      </c>
      <c r="B18" s="21">
        <f>SUM(公式!R41)</f>
        <v>10814</v>
      </c>
      <c r="C18" s="21">
        <f>SUM(公式!S41)</f>
        <v>200700</v>
      </c>
      <c r="D18" s="21">
        <v>10572</v>
      </c>
      <c r="E18" s="21">
        <v>143800</v>
      </c>
      <c r="F18" s="19">
        <f t="shared" si="2"/>
        <v>2.2890654559212908E-2</v>
      </c>
      <c r="G18" s="19">
        <f t="shared" si="2"/>
        <v>0.39568845618915161</v>
      </c>
    </row>
    <row r="19" spans="1:7" ht="21.95" customHeight="1">
      <c r="A19" s="22" t="s">
        <v>43</v>
      </c>
      <c r="B19" s="23">
        <f>SUM(B15:B18)</f>
        <v>485502</v>
      </c>
      <c r="C19" s="23">
        <f>SUM(C15:C18)</f>
        <v>2090900</v>
      </c>
      <c r="D19" s="23">
        <v>746162</v>
      </c>
      <c r="E19" s="23">
        <v>2776700</v>
      </c>
      <c r="F19" s="24">
        <f t="shared" si="2"/>
        <v>-0.34933432686199517</v>
      </c>
      <c r="G19" s="24">
        <f t="shared" si="2"/>
        <v>-0.24698382972593369</v>
      </c>
    </row>
    <row r="20" spans="1:7" ht="21.95" customHeight="1">
      <c r="A20" s="17" t="s">
        <v>52</v>
      </c>
      <c r="B20" s="21">
        <f>SUM(公式!R46)</f>
        <v>12475</v>
      </c>
      <c r="C20" s="21">
        <f>SUM(公式!S46)</f>
        <v>183100</v>
      </c>
      <c r="D20" s="21">
        <v>5648</v>
      </c>
      <c r="E20" s="21">
        <v>142000</v>
      </c>
      <c r="F20" s="19">
        <f t="shared" ref="F20:G23" si="3">SUM(B20/D20-1)</f>
        <v>1.2087464589235126</v>
      </c>
      <c r="G20" s="19">
        <f t="shared" si="3"/>
        <v>0.28943661971830981</v>
      </c>
    </row>
    <row r="21" spans="1:7" ht="21.95" customHeight="1">
      <c r="A21" s="17" t="s">
        <v>53</v>
      </c>
      <c r="B21" s="21">
        <f>SUM(公式!R50)</f>
        <v>139349</v>
      </c>
      <c r="C21" s="21">
        <f>SUM(公式!S50)</f>
        <v>3177700</v>
      </c>
      <c r="D21" s="21">
        <v>174176</v>
      </c>
      <c r="E21" s="21">
        <v>2392800</v>
      </c>
      <c r="F21" s="19">
        <f t="shared" si="3"/>
        <v>-0.1999529211831711</v>
      </c>
      <c r="G21" s="19">
        <f t="shared" si="3"/>
        <v>0.32802574389836181</v>
      </c>
    </row>
    <row r="22" spans="1:7" ht="21.95" customHeight="1">
      <c r="A22" s="17" t="s">
        <v>54</v>
      </c>
      <c r="B22" s="21">
        <f>SUM(公式!R55)</f>
        <v>130309</v>
      </c>
      <c r="C22" s="21">
        <f>SUM(公式!S55)</f>
        <v>245800</v>
      </c>
      <c r="D22" s="21">
        <v>7449</v>
      </c>
      <c r="E22" s="21">
        <v>41300</v>
      </c>
      <c r="F22" s="19">
        <f t="shared" si="3"/>
        <v>16.493489058934085</v>
      </c>
      <c r="G22" s="19">
        <f t="shared" si="3"/>
        <v>4.951573849878935</v>
      </c>
    </row>
    <row r="23" spans="1:7" ht="21.95" customHeight="1">
      <c r="A23" s="22" t="s">
        <v>43</v>
      </c>
      <c r="B23" s="23">
        <f>SUM(B20:B22)</f>
        <v>282133</v>
      </c>
      <c r="C23" s="23">
        <f>SUM(C20:C22)</f>
        <v>3606600</v>
      </c>
      <c r="D23" s="23">
        <v>187273</v>
      </c>
      <c r="E23" s="23">
        <v>2576100</v>
      </c>
      <c r="F23" s="24">
        <f t="shared" si="3"/>
        <v>0.50653324291275315</v>
      </c>
      <c r="G23" s="24">
        <f t="shared" si="3"/>
        <v>0.40002329102131129</v>
      </c>
    </row>
    <row r="24" spans="1:7" ht="27.75" customHeight="1">
      <c r="A24" s="26" t="s">
        <v>55</v>
      </c>
      <c r="B24" s="27">
        <f>SUM(B9+B14+B19+B23)</f>
        <v>10765993</v>
      </c>
      <c r="C24" s="27">
        <f>SUM(C9+C14+C19+C23)</f>
        <v>26303500</v>
      </c>
      <c r="D24" s="27">
        <f>SUM(D9+D14+D19+D23)</f>
        <v>7670462</v>
      </c>
      <c r="E24" s="27">
        <f>SUM(E9+E14+E19+E23)</f>
        <v>20665900</v>
      </c>
      <c r="F24" s="28">
        <f>SUM(B24/D24-1)</f>
        <v>0.40356513075744327</v>
      </c>
      <c r="G24" s="28">
        <f>SUM(C24/E24-1)</f>
        <v>0.27279721667094092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115.01</vt:lpstr>
      <vt:lpstr>115.02</vt:lpstr>
      <vt:lpstr>115.03</vt:lpstr>
      <vt:lpstr>114.04</vt:lpstr>
      <vt:lpstr>114.05</vt:lpstr>
      <vt:lpstr>114.06</vt:lpstr>
      <vt:lpstr>114.07</vt:lpstr>
      <vt:lpstr>114.08 </vt:lpstr>
      <vt:lpstr>114.09</vt:lpstr>
      <vt:lpstr>114.10</vt:lpstr>
      <vt:lpstr>114.11</vt:lpstr>
      <vt:lpstr>114.12</vt:lpstr>
      <vt:lpstr>公式</vt:lpstr>
      <vt:lpstr>各種人纖紗稅號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2016-03-04T06:10:53Z</cp:lastPrinted>
  <dcterms:created xsi:type="dcterms:W3CDTF">2000-07-19T08:32:38Z</dcterms:created>
  <dcterms:modified xsi:type="dcterms:W3CDTF">2026-06-26T11:45:19Z</dcterms:modified>
</cp:coreProperties>
</file>