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宏一\進出口統計資料\114年\"/>
    </mc:Choice>
  </mc:AlternateContent>
  <xr:revisionPtr revIDLastSave="0" documentId="8_{02118BC6-D9E8-4457-BECE-B88728314598}" xr6:coauthVersionLast="47" xr6:coauthVersionMax="47" xr10:uidLastSave="{00000000-0000-0000-0000-000000000000}"/>
  <bookViews>
    <workbookView xWindow="-120" yWindow="-120" windowWidth="29040" windowHeight="15720" tabRatio="749" activeTab="11" xr2:uid="{00000000-000D-0000-FFFF-FFFF00000000}"/>
  </bookViews>
  <sheets>
    <sheet name="114.01" sheetId="13" r:id="rId1"/>
    <sheet name="114.02" sheetId="1" r:id="rId2"/>
    <sheet name="114.03" sheetId="4" r:id="rId3"/>
    <sheet name="114.04" sheetId="2" r:id="rId4"/>
    <sheet name="114.05" sheetId="5" r:id="rId5"/>
    <sheet name="114.06" sheetId="15" r:id="rId6"/>
    <sheet name="114.07" sheetId="14" r:id="rId7"/>
    <sheet name="114.08" sheetId="20" r:id="rId8"/>
    <sheet name="114.09" sheetId="21" r:id="rId9"/>
    <sheet name="114.10" sheetId="22" r:id="rId10"/>
    <sheet name="114.11" sheetId="10" r:id="rId11"/>
    <sheet name="114.12" sheetId="12" r:id="rId12"/>
  </sheet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2" i="12" l="1"/>
  <c r="J32" i="12" s="1"/>
  <c r="C32" i="12"/>
  <c r="D5" i="12" s="1"/>
  <c r="I20" i="12"/>
  <c r="J20" i="12"/>
  <c r="I28" i="12"/>
  <c r="J28" i="12"/>
  <c r="I29" i="12"/>
  <c r="J29" i="12"/>
  <c r="I30" i="12"/>
  <c r="J30" i="12"/>
  <c r="I31" i="12"/>
  <c r="J31" i="12"/>
  <c r="I27" i="12"/>
  <c r="J27" i="12"/>
  <c r="I7" i="12"/>
  <c r="J7" i="12"/>
  <c r="G5" i="10"/>
  <c r="G6" i="10"/>
  <c r="G7" i="10"/>
  <c r="G8" i="10"/>
  <c r="G9" i="10"/>
  <c r="G10" i="10"/>
  <c r="G11" i="10"/>
  <c r="G12" i="10"/>
  <c r="G13" i="10"/>
  <c r="G14" i="10"/>
  <c r="G15" i="10"/>
  <c r="G16" i="10"/>
  <c r="G17" i="10"/>
  <c r="G18" i="10"/>
  <c r="G19" i="10"/>
  <c r="G20" i="10"/>
  <c r="G21" i="10"/>
  <c r="G22" i="10"/>
  <c r="G23" i="10"/>
  <c r="G24" i="10"/>
  <c r="G25" i="10"/>
  <c r="G26" i="10"/>
  <c r="G27" i="10"/>
  <c r="G28" i="10"/>
  <c r="G29" i="10"/>
  <c r="G30" i="10"/>
  <c r="G31" i="10"/>
  <c r="G32" i="10"/>
  <c r="G4" i="10"/>
  <c r="D5" i="10"/>
  <c r="D6" i="10"/>
  <c r="D7" i="10"/>
  <c r="D8" i="10"/>
  <c r="D9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22" i="10"/>
  <c r="D23" i="10"/>
  <c r="D24" i="10"/>
  <c r="D25" i="10"/>
  <c r="D26" i="10"/>
  <c r="D27" i="10"/>
  <c r="D28" i="10"/>
  <c r="D29" i="10"/>
  <c r="D30" i="10"/>
  <c r="D31" i="10"/>
  <c r="D32" i="10"/>
  <c r="D4" i="10"/>
  <c r="I10" i="10"/>
  <c r="J10" i="10"/>
  <c r="I11" i="10"/>
  <c r="J11" i="10"/>
  <c r="I12" i="10"/>
  <c r="J12" i="10"/>
  <c r="I13" i="10"/>
  <c r="J13" i="10"/>
  <c r="I14" i="10"/>
  <c r="J14" i="10"/>
  <c r="I15" i="10"/>
  <c r="J15" i="10"/>
  <c r="I17" i="10"/>
  <c r="J17" i="10"/>
  <c r="I21" i="10"/>
  <c r="J21" i="10"/>
  <c r="I22" i="10"/>
  <c r="J22" i="10"/>
  <c r="I23" i="10"/>
  <c r="J23" i="10"/>
  <c r="I24" i="10"/>
  <c r="J24" i="10"/>
  <c r="I25" i="10"/>
  <c r="J25" i="10"/>
  <c r="I26" i="10"/>
  <c r="J26" i="10"/>
  <c r="I27" i="10"/>
  <c r="J27" i="10"/>
  <c r="I28" i="10"/>
  <c r="J28" i="10"/>
  <c r="I29" i="10"/>
  <c r="J29" i="10"/>
  <c r="I30" i="10"/>
  <c r="J30" i="10"/>
  <c r="I31" i="10"/>
  <c r="J31" i="10"/>
  <c r="E32" i="10"/>
  <c r="F32" i="10"/>
  <c r="H32" i="10"/>
  <c r="J32" i="10" s="1"/>
  <c r="C32" i="10"/>
  <c r="I4" i="10"/>
  <c r="I5" i="10"/>
  <c r="I6" i="10"/>
  <c r="I7" i="10"/>
  <c r="I8" i="10"/>
  <c r="I9" i="10"/>
  <c r="G5" i="22"/>
  <c r="G6" i="22"/>
  <c r="G7" i="22"/>
  <c r="G8" i="22"/>
  <c r="G9" i="22"/>
  <c r="G10" i="22"/>
  <c r="G11" i="22"/>
  <c r="G12" i="22"/>
  <c r="G13" i="22"/>
  <c r="G14" i="22"/>
  <c r="G15" i="22"/>
  <c r="G16" i="22"/>
  <c r="G17" i="22"/>
  <c r="G18" i="22"/>
  <c r="G19" i="22"/>
  <c r="G20" i="22"/>
  <c r="G21" i="22"/>
  <c r="G22" i="22"/>
  <c r="G23" i="22"/>
  <c r="G24" i="22"/>
  <c r="G25" i="22"/>
  <c r="G26" i="22"/>
  <c r="G27" i="22"/>
  <c r="G28" i="22"/>
  <c r="G29" i="22"/>
  <c r="G30" i="22"/>
  <c r="G31" i="22"/>
  <c r="G32" i="22"/>
  <c r="G4" i="22"/>
  <c r="D5" i="22"/>
  <c r="D6" i="22"/>
  <c r="D7" i="22"/>
  <c r="D8" i="22"/>
  <c r="D9" i="22"/>
  <c r="D10" i="22"/>
  <c r="D11" i="22"/>
  <c r="D12" i="22"/>
  <c r="D13" i="22"/>
  <c r="D14" i="22"/>
  <c r="D15" i="22"/>
  <c r="D16" i="22"/>
  <c r="D17" i="22"/>
  <c r="D18" i="22"/>
  <c r="D19" i="22"/>
  <c r="D20" i="22"/>
  <c r="D21" i="22"/>
  <c r="D22" i="22"/>
  <c r="D23" i="22"/>
  <c r="D24" i="22"/>
  <c r="D25" i="22"/>
  <c r="D26" i="22"/>
  <c r="D27" i="22"/>
  <c r="D28" i="22"/>
  <c r="D29" i="22"/>
  <c r="D30" i="22"/>
  <c r="D31" i="22"/>
  <c r="D32" i="22"/>
  <c r="D4" i="22"/>
  <c r="E32" i="22"/>
  <c r="F32" i="22"/>
  <c r="H32" i="22"/>
  <c r="C32" i="22"/>
  <c r="I5" i="22"/>
  <c r="J5" i="22"/>
  <c r="I6" i="22"/>
  <c r="J6" i="22"/>
  <c r="I8" i="22"/>
  <c r="J8" i="22"/>
  <c r="I9" i="22"/>
  <c r="J9" i="22"/>
  <c r="I10" i="22"/>
  <c r="J10" i="22"/>
  <c r="I11" i="22"/>
  <c r="J11" i="22"/>
  <c r="I12" i="22"/>
  <c r="J12" i="22"/>
  <c r="I13" i="22"/>
  <c r="J13" i="22"/>
  <c r="I14" i="22"/>
  <c r="J14" i="22"/>
  <c r="I15" i="22"/>
  <c r="J15" i="22"/>
  <c r="I17" i="22"/>
  <c r="J17" i="22"/>
  <c r="I21" i="22"/>
  <c r="J21" i="22"/>
  <c r="I22" i="22"/>
  <c r="J22" i="22"/>
  <c r="I23" i="22"/>
  <c r="J23" i="22"/>
  <c r="I24" i="22"/>
  <c r="J24" i="22"/>
  <c r="I25" i="22"/>
  <c r="J25" i="22"/>
  <c r="I26" i="22"/>
  <c r="J26" i="22"/>
  <c r="I27" i="22"/>
  <c r="J27" i="22"/>
  <c r="I28" i="22"/>
  <c r="J28" i="22"/>
  <c r="I29" i="22"/>
  <c r="J29" i="22"/>
  <c r="I30" i="22"/>
  <c r="J30" i="22"/>
  <c r="I31" i="22"/>
  <c r="J31" i="22"/>
  <c r="G5" i="14"/>
  <c r="G6" i="14"/>
  <c r="G7" i="14"/>
  <c r="G8" i="14"/>
  <c r="G9" i="14"/>
  <c r="G10" i="14"/>
  <c r="G11" i="14"/>
  <c r="G12" i="14"/>
  <c r="G13" i="14"/>
  <c r="G14" i="14"/>
  <c r="G15" i="14"/>
  <c r="G16" i="14"/>
  <c r="G17" i="14"/>
  <c r="G18" i="14"/>
  <c r="G19" i="14"/>
  <c r="G20" i="14"/>
  <c r="G21" i="14"/>
  <c r="G22" i="14"/>
  <c r="G23" i="14"/>
  <c r="G24" i="14"/>
  <c r="G25" i="14"/>
  <c r="G26" i="14"/>
  <c r="G27" i="14"/>
  <c r="G28" i="14"/>
  <c r="G29" i="14"/>
  <c r="G30" i="14"/>
  <c r="G31" i="14"/>
  <c r="G32" i="14"/>
  <c r="G4" i="14"/>
  <c r="D5" i="14"/>
  <c r="D6" i="14"/>
  <c r="D7" i="14"/>
  <c r="D8" i="14"/>
  <c r="D9" i="14"/>
  <c r="D10" i="14"/>
  <c r="D11" i="14"/>
  <c r="D12" i="14"/>
  <c r="D13" i="14"/>
  <c r="D14" i="14"/>
  <c r="D15" i="14"/>
  <c r="D16" i="14"/>
  <c r="D17" i="14"/>
  <c r="D18" i="14"/>
  <c r="D19" i="14"/>
  <c r="D20" i="14"/>
  <c r="D21" i="14"/>
  <c r="D22" i="14"/>
  <c r="D23" i="14"/>
  <c r="D24" i="14"/>
  <c r="D25" i="14"/>
  <c r="D26" i="14"/>
  <c r="D27" i="14"/>
  <c r="D28" i="14"/>
  <c r="D29" i="14"/>
  <c r="D30" i="14"/>
  <c r="D31" i="14"/>
  <c r="D32" i="14"/>
  <c r="D4" i="14"/>
  <c r="E32" i="14"/>
  <c r="F32" i="14"/>
  <c r="H32" i="14"/>
  <c r="C32" i="14"/>
  <c r="I5" i="14"/>
  <c r="J5" i="14"/>
  <c r="I6" i="14"/>
  <c r="J6" i="14"/>
  <c r="I8" i="14"/>
  <c r="J8" i="14"/>
  <c r="I9" i="14"/>
  <c r="J9" i="14"/>
  <c r="I11" i="14"/>
  <c r="J11" i="14"/>
  <c r="I12" i="14"/>
  <c r="J12" i="14"/>
  <c r="I13" i="14"/>
  <c r="J13" i="14"/>
  <c r="I14" i="14"/>
  <c r="J14" i="14"/>
  <c r="I15" i="14"/>
  <c r="J15" i="14"/>
  <c r="I18" i="14"/>
  <c r="J18" i="14"/>
  <c r="I21" i="14"/>
  <c r="J21" i="14"/>
  <c r="I22" i="14"/>
  <c r="J22" i="14"/>
  <c r="I23" i="14"/>
  <c r="J23" i="14"/>
  <c r="I24" i="14"/>
  <c r="J24" i="14"/>
  <c r="I25" i="14"/>
  <c r="J25" i="14"/>
  <c r="I26" i="14"/>
  <c r="J26" i="14"/>
  <c r="I27" i="14"/>
  <c r="J27" i="14"/>
  <c r="I28" i="14"/>
  <c r="J28" i="14"/>
  <c r="I29" i="14"/>
  <c r="J29" i="14"/>
  <c r="I30" i="14"/>
  <c r="J30" i="14"/>
  <c r="I31" i="14"/>
  <c r="J31" i="14"/>
  <c r="I32" i="14"/>
  <c r="I5" i="20"/>
  <c r="J5" i="20"/>
  <c r="I6" i="20"/>
  <c r="J6" i="20"/>
  <c r="I8" i="20"/>
  <c r="J8" i="20"/>
  <c r="I9" i="20"/>
  <c r="J9" i="20"/>
  <c r="I10" i="20"/>
  <c r="J10" i="20"/>
  <c r="I11" i="20"/>
  <c r="J11" i="20"/>
  <c r="I12" i="20"/>
  <c r="J12" i="20"/>
  <c r="I13" i="20"/>
  <c r="J13" i="20"/>
  <c r="I14" i="20"/>
  <c r="J14" i="20"/>
  <c r="I15" i="20"/>
  <c r="J15" i="20"/>
  <c r="I18" i="20"/>
  <c r="J18" i="20"/>
  <c r="I21" i="20"/>
  <c r="J21" i="20"/>
  <c r="I22" i="20"/>
  <c r="J22" i="20"/>
  <c r="I23" i="20"/>
  <c r="J23" i="20"/>
  <c r="I24" i="20"/>
  <c r="J24" i="20"/>
  <c r="I25" i="20"/>
  <c r="J25" i="20"/>
  <c r="I26" i="20"/>
  <c r="J26" i="20"/>
  <c r="I27" i="20"/>
  <c r="J27" i="20"/>
  <c r="I28" i="20"/>
  <c r="J28" i="20"/>
  <c r="I29" i="20"/>
  <c r="J29" i="20"/>
  <c r="I30" i="20"/>
  <c r="J30" i="20"/>
  <c r="I31" i="20"/>
  <c r="J31" i="20"/>
  <c r="I32" i="20"/>
  <c r="J32" i="20"/>
  <c r="G5" i="20"/>
  <c r="G6" i="20"/>
  <c r="G7" i="20"/>
  <c r="G8" i="20"/>
  <c r="G9" i="20"/>
  <c r="G10" i="20"/>
  <c r="G11" i="20"/>
  <c r="G12" i="20"/>
  <c r="G13" i="20"/>
  <c r="G14" i="20"/>
  <c r="G15" i="20"/>
  <c r="G16" i="20"/>
  <c r="G17" i="20"/>
  <c r="G18" i="20"/>
  <c r="G19" i="20"/>
  <c r="G20" i="20"/>
  <c r="G21" i="20"/>
  <c r="G22" i="20"/>
  <c r="G23" i="20"/>
  <c r="G24" i="20"/>
  <c r="G25" i="20"/>
  <c r="G26" i="20"/>
  <c r="G27" i="20"/>
  <c r="G28" i="20"/>
  <c r="G29" i="20"/>
  <c r="G30" i="20"/>
  <c r="G31" i="20"/>
  <c r="G32" i="20"/>
  <c r="G4" i="20"/>
  <c r="D5" i="20"/>
  <c r="D6" i="20"/>
  <c r="D7" i="20"/>
  <c r="D8" i="20"/>
  <c r="D9" i="20"/>
  <c r="D10" i="20"/>
  <c r="D11" i="20"/>
  <c r="D12" i="20"/>
  <c r="D13" i="20"/>
  <c r="D14" i="20"/>
  <c r="D15" i="20"/>
  <c r="D16" i="20"/>
  <c r="D17" i="20"/>
  <c r="D18" i="20"/>
  <c r="D19" i="20"/>
  <c r="D20" i="20"/>
  <c r="D21" i="20"/>
  <c r="D22" i="20"/>
  <c r="D23" i="20"/>
  <c r="D24" i="20"/>
  <c r="D25" i="20"/>
  <c r="D26" i="20"/>
  <c r="D27" i="20"/>
  <c r="D28" i="20"/>
  <c r="D29" i="20"/>
  <c r="D30" i="20"/>
  <c r="D31" i="20"/>
  <c r="D32" i="20"/>
  <c r="D4" i="20"/>
  <c r="H32" i="20"/>
  <c r="F32" i="20"/>
  <c r="D5" i="21"/>
  <c r="D6" i="21"/>
  <c r="D7" i="21"/>
  <c r="D8" i="21"/>
  <c r="D9" i="21"/>
  <c r="D10" i="21"/>
  <c r="D11" i="21"/>
  <c r="D12" i="21"/>
  <c r="D13" i="21"/>
  <c r="D14" i="21"/>
  <c r="D15" i="21"/>
  <c r="D16" i="21"/>
  <c r="D17" i="21"/>
  <c r="D18" i="21"/>
  <c r="D19" i="21"/>
  <c r="D20" i="21"/>
  <c r="D21" i="21"/>
  <c r="D22" i="21"/>
  <c r="D23" i="21"/>
  <c r="D24" i="21"/>
  <c r="D25" i="21"/>
  <c r="D26" i="21"/>
  <c r="D27" i="21"/>
  <c r="D28" i="21"/>
  <c r="D29" i="21"/>
  <c r="D30" i="21"/>
  <c r="D31" i="21"/>
  <c r="D32" i="21"/>
  <c r="G5" i="21"/>
  <c r="G6" i="21"/>
  <c r="G7" i="21"/>
  <c r="G8" i="21"/>
  <c r="G9" i="21"/>
  <c r="G10" i="21"/>
  <c r="G11" i="21"/>
  <c r="G12" i="21"/>
  <c r="G13" i="21"/>
  <c r="G14" i="21"/>
  <c r="G15" i="21"/>
  <c r="G16" i="21"/>
  <c r="G17" i="21"/>
  <c r="G18" i="21"/>
  <c r="G19" i="21"/>
  <c r="G20" i="21"/>
  <c r="G21" i="21"/>
  <c r="G22" i="21"/>
  <c r="G23" i="21"/>
  <c r="G24" i="21"/>
  <c r="G25" i="21"/>
  <c r="G26" i="21"/>
  <c r="G27" i="21"/>
  <c r="G28" i="21"/>
  <c r="G29" i="21"/>
  <c r="G30" i="21"/>
  <c r="G31" i="21"/>
  <c r="G32" i="21"/>
  <c r="G4" i="21"/>
  <c r="D4" i="21"/>
  <c r="I6" i="21"/>
  <c r="J6" i="21"/>
  <c r="I8" i="21"/>
  <c r="J8" i="21"/>
  <c r="I9" i="21"/>
  <c r="J9" i="21"/>
  <c r="I10" i="21"/>
  <c r="J10" i="21"/>
  <c r="I11" i="21"/>
  <c r="J11" i="21"/>
  <c r="I12" i="21"/>
  <c r="J12" i="21"/>
  <c r="I13" i="21"/>
  <c r="J13" i="21"/>
  <c r="I14" i="21"/>
  <c r="J14" i="21"/>
  <c r="I15" i="21"/>
  <c r="J15" i="21"/>
  <c r="I18" i="21"/>
  <c r="J18" i="21"/>
  <c r="I21" i="21"/>
  <c r="J21" i="21"/>
  <c r="I22" i="21"/>
  <c r="J22" i="21"/>
  <c r="I23" i="21"/>
  <c r="J23" i="21"/>
  <c r="I24" i="21"/>
  <c r="J24" i="21"/>
  <c r="I25" i="21"/>
  <c r="J25" i="21"/>
  <c r="I26" i="21"/>
  <c r="J26" i="21"/>
  <c r="I27" i="21"/>
  <c r="J27" i="21"/>
  <c r="I28" i="21"/>
  <c r="J28" i="21"/>
  <c r="I29" i="21"/>
  <c r="J29" i="21"/>
  <c r="I30" i="21"/>
  <c r="J30" i="21"/>
  <c r="I31" i="21"/>
  <c r="J31" i="21"/>
  <c r="D5" i="15"/>
  <c r="D6" i="15"/>
  <c r="D7" i="15"/>
  <c r="D8" i="15"/>
  <c r="D9" i="15"/>
  <c r="D10" i="15"/>
  <c r="D11" i="15"/>
  <c r="D12" i="15"/>
  <c r="D13" i="15"/>
  <c r="D14" i="15"/>
  <c r="D15" i="15"/>
  <c r="D16" i="15"/>
  <c r="D17" i="15"/>
  <c r="D18" i="15"/>
  <c r="D19" i="15"/>
  <c r="D20" i="15"/>
  <c r="D21" i="15"/>
  <c r="D22" i="15"/>
  <c r="D23" i="15"/>
  <c r="D24" i="15"/>
  <c r="D25" i="15"/>
  <c r="D26" i="15"/>
  <c r="D27" i="15"/>
  <c r="D28" i="15"/>
  <c r="D29" i="15"/>
  <c r="D30" i="15"/>
  <c r="G8" i="15"/>
  <c r="D4" i="15"/>
  <c r="I6" i="15"/>
  <c r="J6" i="15"/>
  <c r="I8" i="15"/>
  <c r="J8" i="15"/>
  <c r="I9" i="15"/>
  <c r="J9" i="15"/>
  <c r="I11" i="15"/>
  <c r="J11" i="15"/>
  <c r="I12" i="15"/>
  <c r="J12" i="15"/>
  <c r="I13" i="15"/>
  <c r="J13" i="15"/>
  <c r="I14" i="15"/>
  <c r="J14" i="15"/>
  <c r="I15" i="15"/>
  <c r="J15" i="15"/>
  <c r="I17" i="15"/>
  <c r="J17" i="15"/>
  <c r="I20" i="15"/>
  <c r="J20" i="15"/>
  <c r="I21" i="15"/>
  <c r="J21" i="15"/>
  <c r="I22" i="15"/>
  <c r="J22" i="15"/>
  <c r="I23" i="15"/>
  <c r="J23" i="15"/>
  <c r="I24" i="15"/>
  <c r="J24" i="15"/>
  <c r="I25" i="15"/>
  <c r="J25" i="15"/>
  <c r="I26" i="15"/>
  <c r="J26" i="15"/>
  <c r="I27" i="15"/>
  <c r="J27" i="15"/>
  <c r="I28" i="15"/>
  <c r="J28" i="15"/>
  <c r="I29" i="15"/>
  <c r="J29" i="15"/>
  <c r="D28" i="5"/>
  <c r="D5" i="5"/>
  <c r="D6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4" i="5"/>
  <c r="I6" i="5"/>
  <c r="J6" i="5"/>
  <c r="I8" i="5"/>
  <c r="J8" i="5"/>
  <c r="I9" i="5"/>
  <c r="J9" i="5"/>
  <c r="I10" i="5"/>
  <c r="J10" i="5"/>
  <c r="I11" i="5"/>
  <c r="J11" i="5"/>
  <c r="I12" i="5"/>
  <c r="J12" i="5"/>
  <c r="I13" i="5"/>
  <c r="J13" i="5"/>
  <c r="I14" i="5"/>
  <c r="J14" i="5"/>
  <c r="I15" i="5"/>
  <c r="J15" i="5"/>
  <c r="I19" i="5"/>
  <c r="J19" i="5"/>
  <c r="I23" i="5"/>
  <c r="J23" i="5"/>
  <c r="I24" i="5"/>
  <c r="J24" i="5"/>
  <c r="I25" i="5"/>
  <c r="J25" i="5"/>
  <c r="I26" i="5"/>
  <c r="J26" i="5"/>
  <c r="I27" i="5"/>
  <c r="J27" i="5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4" i="2"/>
  <c r="I14" i="2"/>
  <c r="J14" i="2"/>
  <c r="I18" i="2"/>
  <c r="J18" i="2"/>
  <c r="I19" i="2"/>
  <c r="J19" i="2"/>
  <c r="I23" i="2"/>
  <c r="J23" i="2"/>
  <c r="I24" i="2"/>
  <c r="J24" i="2"/>
  <c r="I25" i="2"/>
  <c r="J25" i="2"/>
  <c r="I26" i="2"/>
  <c r="J26" i="2"/>
  <c r="I4" i="4"/>
  <c r="J4" i="4"/>
  <c r="I6" i="4"/>
  <c r="J6" i="4"/>
  <c r="I8" i="4"/>
  <c r="J8" i="4"/>
  <c r="I9" i="4"/>
  <c r="J9" i="4"/>
  <c r="I12" i="4"/>
  <c r="J12" i="4"/>
  <c r="I21" i="4"/>
  <c r="J21" i="4"/>
  <c r="I13" i="4"/>
  <c r="J13" i="4"/>
  <c r="I10" i="4"/>
  <c r="J10" i="4"/>
  <c r="I11" i="4"/>
  <c r="J11" i="4"/>
  <c r="I14" i="4"/>
  <c r="J14" i="4"/>
  <c r="I16" i="4"/>
  <c r="J16" i="4"/>
  <c r="I22" i="4"/>
  <c r="J22" i="4"/>
  <c r="I23" i="4"/>
  <c r="J23" i="4"/>
  <c r="I24" i="4"/>
  <c r="J24" i="4"/>
  <c r="I11" i="1"/>
  <c r="J11" i="1"/>
  <c r="I13" i="1"/>
  <c r="J13" i="1"/>
  <c r="I10" i="1"/>
  <c r="J10" i="1"/>
  <c r="I12" i="1"/>
  <c r="J12" i="1"/>
  <c r="I14" i="1"/>
  <c r="J14" i="1"/>
  <c r="I15" i="1"/>
  <c r="J15" i="1"/>
  <c r="I21" i="1"/>
  <c r="J21" i="1"/>
  <c r="D5" i="13"/>
  <c r="D6" i="13"/>
  <c r="D7" i="13"/>
  <c r="D8" i="13"/>
  <c r="D9" i="13"/>
  <c r="D10" i="13"/>
  <c r="D11" i="13"/>
  <c r="D12" i="13"/>
  <c r="D13" i="13"/>
  <c r="D14" i="13"/>
  <c r="D15" i="13"/>
  <c r="D16" i="13"/>
  <c r="D17" i="13"/>
  <c r="D18" i="13"/>
  <c r="D19" i="13"/>
  <c r="D20" i="13"/>
  <c r="D21" i="13"/>
  <c r="D4" i="13"/>
  <c r="I5" i="13"/>
  <c r="J5" i="13"/>
  <c r="I6" i="13"/>
  <c r="J6" i="13"/>
  <c r="I8" i="13"/>
  <c r="J8" i="13"/>
  <c r="I17" i="13"/>
  <c r="J17" i="13"/>
  <c r="I18" i="13"/>
  <c r="J18" i="13"/>
  <c r="I19" i="13"/>
  <c r="J19" i="13"/>
  <c r="I13" i="13"/>
  <c r="J13" i="13"/>
  <c r="I9" i="13"/>
  <c r="J9" i="13"/>
  <c r="I20" i="13"/>
  <c r="J20" i="13"/>
  <c r="C21" i="13"/>
  <c r="E21" i="13"/>
  <c r="F21" i="13"/>
  <c r="G21" i="13" s="1"/>
  <c r="I5" i="12"/>
  <c r="J5" i="12"/>
  <c r="I6" i="12"/>
  <c r="J6" i="12"/>
  <c r="I9" i="12"/>
  <c r="J9" i="12"/>
  <c r="I8" i="12"/>
  <c r="J8" i="12"/>
  <c r="I13" i="12"/>
  <c r="J13" i="12"/>
  <c r="I10" i="12"/>
  <c r="J10" i="12"/>
  <c r="I11" i="12"/>
  <c r="J11" i="12"/>
  <c r="I15" i="12"/>
  <c r="J15" i="12"/>
  <c r="I18" i="12"/>
  <c r="J18" i="12"/>
  <c r="I12" i="12"/>
  <c r="J12" i="12"/>
  <c r="I16" i="12"/>
  <c r="J16" i="12"/>
  <c r="I14" i="12"/>
  <c r="J14" i="12"/>
  <c r="I24" i="12"/>
  <c r="J24" i="12"/>
  <c r="I23" i="12"/>
  <c r="J23" i="12"/>
  <c r="I21" i="12"/>
  <c r="J21" i="12"/>
  <c r="I26" i="12"/>
  <c r="J26" i="12"/>
  <c r="I25" i="12"/>
  <c r="J25" i="12"/>
  <c r="I5" i="21"/>
  <c r="J5" i="21"/>
  <c r="E32" i="21"/>
  <c r="F32" i="21"/>
  <c r="H32" i="21"/>
  <c r="C32" i="21"/>
  <c r="J4" i="20"/>
  <c r="I4" i="20"/>
  <c r="I13" i="2"/>
  <c r="J13" i="2"/>
  <c r="E30" i="15"/>
  <c r="F30" i="15"/>
  <c r="G11" i="15" s="1"/>
  <c r="H30" i="15"/>
  <c r="J30" i="15" s="1"/>
  <c r="C30" i="15"/>
  <c r="I4" i="1"/>
  <c r="J4" i="1"/>
  <c r="I6" i="1"/>
  <c r="J6" i="1"/>
  <c r="I9" i="1"/>
  <c r="J9" i="1"/>
  <c r="I8" i="1"/>
  <c r="J8" i="1"/>
  <c r="I20" i="1"/>
  <c r="J20" i="1"/>
  <c r="H21" i="13"/>
  <c r="J4" i="13"/>
  <c r="I4" i="13"/>
  <c r="F25" i="4"/>
  <c r="C25" i="4"/>
  <c r="D4" i="4" s="1"/>
  <c r="J4" i="21"/>
  <c r="I4" i="21"/>
  <c r="I5" i="15"/>
  <c r="J5" i="15"/>
  <c r="H28" i="5"/>
  <c r="F28" i="5"/>
  <c r="G13" i="5" s="1"/>
  <c r="E28" i="5"/>
  <c r="C28" i="5"/>
  <c r="I6" i="2"/>
  <c r="J6" i="2"/>
  <c r="I8" i="2"/>
  <c r="J8" i="2"/>
  <c r="I10" i="2"/>
  <c r="J10" i="2"/>
  <c r="I11" i="2"/>
  <c r="J11" i="2"/>
  <c r="I12" i="2"/>
  <c r="J12" i="2"/>
  <c r="I9" i="2"/>
  <c r="J9" i="2"/>
  <c r="H27" i="2"/>
  <c r="F27" i="2"/>
  <c r="E27" i="2"/>
  <c r="C27" i="2"/>
  <c r="H22" i="1"/>
  <c r="F22" i="1"/>
  <c r="G22" i="1" s="1"/>
  <c r="E22" i="1"/>
  <c r="C22" i="1"/>
  <c r="D4" i="1" s="1"/>
  <c r="J5" i="10"/>
  <c r="J9" i="10"/>
  <c r="J6" i="10"/>
  <c r="J7" i="10"/>
  <c r="J8" i="10"/>
  <c r="J4" i="22"/>
  <c r="I4" i="22"/>
  <c r="I5" i="5"/>
  <c r="J5" i="5"/>
  <c r="I4" i="2"/>
  <c r="J4" i="2"/>
  <c r="D23" i="12" l="1"/>
  <c r="D32" i="12"/>
  <c r="D14" i="12"/>
  <c r="D22" i="12"/>
  <c r="D13" i="12"/>
  <c r="D19" i="12"/>
  <c r="D12" i="12"/>
  <c r="D16" i="12"/>
  <c r="D31" i="12"/>
  <c r="D17" i="12"/>
  <c r="D15" i="12"/>
  <c r="D27" i="12"/>
  <c r="D11" i="12"/>
  <c r="D7" i="12"/>
  <c r="I32" i="12"/>
  <c r="D28" i="12"/>
  <c r="D10" i="12"/>
  <c r="D8" i="12"/>
  <c r="D9" i="12"/>
  <c r="D24" i="12"/>
  <c r="D4" i="12"/>
  <c r="D30" i="12"/>
  <c r="D20" i="12"/>
  <c r="D26" i="12"/>
  <c r="D6" i="12"/>
  <c r="D18" i="12"/>
  <c r="D29" i="12"/>
  <c r="D25" i="12"/>
  <c r="D21" i="12"/>
  <c r="I32" i="10"/>
  <c r="I32" i="22"/>
  <c r="J32" i="22"/>
  <c r="J32" i="14"/>
  <c r="G9" i="15"/>
  <c r="G6" i="15"/>
  <c r="G7" i="15"/>
  <c r="G10" i="15"/>
  <c r="G5" i="15"/>
  <c r="G25" i="15"/>
  <c r="G24" i="15"/>
  <c r="G23" i="15"/>
  <c r="G22" i="15"/>
  <c r="G21" i="15"/>
  <c r="G26" i="15"/>
  <c r="G20" i="15"/>
  <c r="G19" i="15"/>
  <c r="G18" i="15"/>
  <c r="G17" i="15"/>
  <c r="I30" i="15"/>
  <c r="G16" i="15"/>
  <c r="G4" i="15"/>
  <c r="G14" i="15"/>
  <c r="G29" i="15"/>
  <c r="G13" i="15"/>
  <c r="G15" i="15"/>
  <c r="G30" i="15"/>
  <c r="G28" i="15"/>
  <c r="G12" i="15"/>
  <c r="G27" i="15"/>
  <c r="G4" i="5"/>
  <c r="G26" i="5"/>
  <c r="G25" i="5"/>
  <c r="G9" i="5"/>
  <c r="G12" i="5"/>
  <c r="G11" i="5"/>
  <c r="G10" i="5"/>
  <c r="G24" i="5"/>
  <c r="G8" i="5"/>
  <c r="G28" i="5"/>
  <c r="G27" i="5"/>
  <c r="G23" i="5"/>
  <c r="G7" i="5"/>
  <c r="G22" i="5"/>
  <c r="G21" i="5"/>
  <c r="G5" i="5"/>
  <c r="G20" i="5"/>
  <c r="G6" i="5"/>
  <c r="G19" i="5"/>
  <c r="G18" i="5"/>
  <c r="G17" i="5"/>
  <c r="G16" i="5"/>
  <c r="G15" i="5"/>
  <c r="G14" i="5"/>
  <c r="D17" i="4"/>
  <c r="D15" i="4"/>
  <c r="D23" i="4"/>
  <c r="D10" i="4"/>
  <c r="D13" i="4"/>
  <c r="D25" i="4"/>
  <c r="D7" i="4"/>
  <c r="D22" i="4"/>
  <c r="D16" i="4"/>
  <c r="D11" i="4"/>
  <c r="D21" i="4"/>
  <c r="D5" i="4"/>
  <c r="D9" i="4"/>
  <c r="D18" i="4"/>
  <c r="D20" i="4"/>
  <c r="D6" i="4"/>
  <c r="D14" i="4"/>
  <c r="D12" i="4"/>
  <c r="D24" i="4"/>
  <c r="D8" i="4"/>
  <c r="D19" i="4"/>
  <c r="E25" i="4"/>
  <c r="H25" i="4"/>
  <c r="D19" i="1"/>
  <c r="D18" i="1"/>
  <c r="D7" i="1"/>
  <c r="D16" i="1"/>
  <c r="D21" i="1"/>
  <c r="D15" i="1"/>
  <c r="D12" i="1"/>
  <c r="D14" i="1"/>
  <c r="D10" i="1"/>
  <c r="D8" i="1"/>
  <c r="D5" i="1"/>
  <c r="D9" i="1"/>
  <c r="D13" i="1"/>
  <c r="D11" i="1"/>
  <c r="D20" i="1"/>
  <c r="D22" i="1"/>
  <c r="D6" i="1"/>
  <c r="D17" i="1"/>
  <c r="J21" i="13"/>
  <c r="I21" i="13"/>
  <c r="G25" i="4"/>
  <c r="I32" i="21"/>
  <c r="J32" i="21"/>
  <c r="J27" i="2"/>
  <c r="I28" i="5"/>
  <c r="J28" i="5"/>
  <c r="I25" i="4"/>
  <c r="I22" i="1"/>
  <c r="J22" i="1"/>
  <c r="I27" i="2"/>
  <c r="J25" i="4" l="1"/>
  <c r="I4" i="12"/>
  <c r="J4" i="12"/>
  <c r="J4" i="10"/>
  <c r="J4" i="14" l="1"/>
  <c r="I4" i="14"/>
  <c r="J4" i="15" l="1"/>
  <c r="I4" i="15"/>
  <c r="J5" i="4" l="1"/>
  <c r="I5" i="4"/>
  <c r="I5" i="1"/>
  <c r="J5" i="1"/>
  <c r="E32" i="20" l="1"/>
  <c r="C32" i="20"/>
  <c r="I4" i="5" l="1"/>
  <c r="J4" i="5"/>
  <c r="I5" i="2" l="1"/>
  <c r="J5" i="2"/>
</calcChain>
</file>

<file path=xl/sharedStrings.xml><?xml version="1.0" encoding="utf-8"?>
<sst xmlns="http://schemas.openxmlformats.org/spreadsheetml/2006/main" count="476" uniqueCount="158">
  <si>
    <t>總計</t>
    <phoneticPr fontId="2" type="noConversion"/>
  </si>
  <si>
    <t>印度</t>
    <phoneticPr fontId="2" type="noConversion"/>
  </si>
  <si>
    <t>巴基斯坦</t>
    <phoneticPr fontId="2" type="noConversion"/>
  </si>
  <si>
    <t>法國</t>
    <phoneticPr fontId="2" type="noConversion"/>
  </si>
  <si>
    <t>義大利</t>
    <phoneticPr fontId="2" type="noConversion"/>
  </si>
  <si>
    <t>土耳其</t>
    <phoneticPr fontId="2" type="noConversion"/>
  </si>
  <si>
    <t>德國</t>
    <phoneticPr fontId="2" type="noConversion"/>
  </si>
  <si>
    <t>南韓</t>
    <phoneticPr fontId="2" type="noConversion"/>
  </si>
  <si>
    <t>中國大陸</t>
    <phoneticPr fontId="2" type="noConversion"/>
  </si>
  <si>
    <t>印尼</t>
    <phoneticPr fontId="2" type="noConversion"/>
  </si>
  <si>
    <t>日本</t>
    <phoneticPr fontId="2" type="noConversion"/>
  </si>
  <si>
    <r>
      <rPr>
        <b/>
        <sz val="13"/>
        <rFont val="微軟正黑體"/>
        <family val="2"/>
        <charset val="136"/>
      </rPr>
      <t>總計</t>
    </r>
    <phoneticPr fontId="2" type="noConversion"/>
  </si>
  <si>
    <t>總計</t>
  </si>
  <si>
    <r>
      <rPr>
        <b/>
        <sz val="13"/>
        <rFont val="Malgun Gothic Semilight"/>
        <family val="2"/>
        <charset val="136"/>
      </rPr>
      <t>總</t>
    </r>
    <r>
      <rPr>
        <b/>
        <sz val="13"/>
        <rFont val="Times New Roman"/>
        <family val="1"/>
      </rPr>
      <t xml:space="preserve">  </t>
    </r>
    <r>
      <rPr>
        <b/>
        <sz val="13"/>
        <rFont val="Malgun Gothic Semilight"/>
        <family val="2"/>
        <charset val="136"/>
      </rPr>
      <t>計</t>
    </r>
    <phoneticPr fontId="2" type="noConversion"/>
  </si>
  <si>
    <r>
      <rPr>
        <sz val="12.5"/>
        <rFont val="微軟正黑體"/>
        <family val="2"/>
        <charset val="136"/>
      </rPr>
      <t>越南</t>
    </r>
  </si>
  <si>
    <r>
      <rPr>
        <sz val="12.5"/>
        <rFont val="微軟正黑體"/>
        <family val="2"/>
        <charset val="136"/>
      </rPr>
      <t>印度</t>
    </r>
    <phoneticPr fontId="2" type="noConversion"/>
  </si>
  <si>
    <r>
      <rPr>
        <sz val="12.5"/>
        <rFont val="微軟正黑體"/>
        <family val="2"/>
        <charset val="136"/>
      </rPr>
      <t>中國大陸</t>
    </r>
  </si>
  <si>
    <r>
      <rPr>
        <sz val="12.5"/>
        <rFont val="微軟正黑體"/>
        <family val="2"/>
        <charset val="136"/>
      </rPr>
      <t>巴基斯坦</t>
    </r>
    <phoneticPr fontId="2" type="noConversion"/>
  </si>
  <si>
    <r>
      <rPr>
        <sz val="12.5"/>
        <rFont val="微軟正黑體"/>
        <family val="2"/>
        <charset val="136"/>
      </rPr>
      <t>印尼</t>
    </r>
  </si>
  <si>
    <r>
      <rPr>
        <sz val="12.5"/>
        <rFont val="微軟正黑體"/>
        <family val="2"/>
        <charset val="136"/>
      </rPr>
      <t>南韓</t>
    </r>
    <phoneticPr fontId="2" type="noConversion"/>
  </si>
  <si>
    <r>
      <rPr>
        <sz val="12.5"/>
        <rFont val="微軟正黑體"/>
        <family val="2"/>
        <charset val="136"/>
      </rPr>
      <t>日本</t>
    </r>
  </si>
  <si>
    <r>
      <rPr>
        <sz val="12.5"/>
        <rFont val="微軟正黑體"/>
        <family val="2"/>
        <charset val="136"/>
      </rPr>
      <t>土耳其</t>
    </r>
    <phoneticPr fontId="2" type="noConversion"/>
  </si>
  <si>
    <r>
      <rPr>
        <sz val="12.5"/>
        <rFont val="微軟正黑體"/>
        <family val="2"/>
        <charset val="136"/>
      </rPr>
      <t>義大利</t>
    </r>
    <phoneticPr fontId="2" type="noConversion"/>
  </si>
  <si>
    <r>
      <rPr>
        <sz val="12.5"/>
        <rFont val="微軟正黑體"/>
        <family val="2"/>
        <charset val="136"/>
      </rPr>
      <t>法國</t>
    </r>
    <phoneticPr fontId="2" type="noConversion"/>
  </si>
  <si>
    <r>
      <rPr>
        <b/>
        <sz val="12.5"/>
        <rFont val="微軟正黑體"/>
        <family val="2"/>
        <charset val="136"/>
      </rPr>
      <t>國</t>
    </r>
    <r>
      <rPr>
        <b/>
        <sz val="12.5"/>
        <rFont val="Times New Roman"/>
        <family val="1"/>
      </rPr>
      <t xml:space="preserve">     </t>
    </r>
    <r>
      <rPr>
        <b/>
        <sz val="12.5"/>
        <rFont val="微軟正黑體"/>
        <family val="2"/>
        <charset val="136"/>
      </rPr>
      <t>名</t>
    </r>
    <phoneticPr fontId="2" type="noConversion"/>
  </si>
  <si>
    <r>
      <rPr>
        <b/>
        <sz val="12.5"/>
        <rFont val="微軟正黑體"/>
        <family val="2"/>
        <charset val="136"/>
      </rPr>
      <t>與去年同期比較</t>
    </r>
    <phoneticPr fontId="2" type="noConversion"/>
  </si>
  <si>
    <r>
      <rPr>
        <b/>
        <sz val="12.5"/>
        <rFont val="微軟正黑體"/>
        <family val="2"/>
        <charset val="136"/>
      </rPr>
      <t>數量</t>
    </r>
    <r>
      <rPr>
        <b/>
        <sz val="12.5"/>
        <rFont val="Times New Roman"/>
        <family val="1"/>
      </rPr>
      <t>(KG)</t>
    </r>
    <phoneticPr fontId="2" type="noConversion"/>
  </si>
  <si>
    <r>
      <rPr>
        <b/>
        <sz val="12.5"/>
        <rFont val="微軟正黑體"/>
        <family val="2"/>
        <charset val="136"/>
      </rPr>
      <t>數量占
比重</t>
    </r>
    <r>
      <rPr>
        <b/>
        <sz val="12.5"/>
        <rFont val="Times New Roman"/>
        <family val="1"/>
      </rPr>
      <t>%</t>
    </r>
    <phoneticPr fontId="2" type="noConversion"/>
  </si>
  <si>
    <r>
      <rPr>
        <b/>
        <sz val="12.5"/>
        <rFont val="微軟正黑體"/>
        <family val="2"/>
        <charset val="136"/>
      </rPr>
      <t>金額</t>
    </r>
    <r>
      <rPr>
        <b/>
        <sz val="12.5"/>
        <rFont val="Times New Roman"/>
        <family val="1"/>
      </rPr>
      <t>(US$)</t>
    </r>
    <phoneticPr fontId="2" type="noConversion"/>
  </si>
  <si>
    <r>
      <rPr>
        <b/>
        <sz val="12.5"/>
        <rFont val="微軟正黑體"/>
        <family val="2"/>
        <charset val="136"/>
      </rPr>
      <t>數量</t>
    </r>
    <r>
      <rPr>
        <b/>
        <sz val="12.5"/>
        <rFont val="Times New Roman"/>
        <family val="1"/>
      </rPr>
      <t>(%)</t>
    </r>
    <phoneticPr fontId="2" type="noConversion"/>
  </si>
  <si>
    <r>
      <rPr>
        <b/>
        <sz val="12.5"/>
        <rFont val="微軟正黑體"/>
        <family val="2"/>
        <charset val="136"/>
      </rPr>
      <t>金額</t>
    </r>
    <r>
      <rPr>
        <b/>
        <sz val="12.5"/>
        <rFont val="Times New Roman"/>
        <family val="1"/>
      </rPr>
      <t>(%)</t>
    </r>
    <phoneticPr fontId="2" type="noConversion"/>
  </si>
  <si>
    <r>
      <rPr>
        <b/>
        <sz val="12.5"/>
        <rFont val="微軟正黑體"/>
        <family val="2"/>
        <charset val="136"/>
      </rPr>
      <t>總計</t>
    </r>
    <phoneticPr fontId="2" type="noConversion"/>
  </si>
  <si>
    <t>葡萄牙</t>
    <phoneticPr fontId="2" type="noConversion"/>
  </si>
  <si>
    <r>
      <rPr>
        <sz val="12"/>
        <rFont val="微軟正黑體"/>
        <family val="2"/>
        <charset val="136"/>
      </rPr>
      <t>排序</t>
    </r>
    <phoneticPr fontId="2" type="noConversion"/>
  </si>
  <si>
    <r>
      <rPr>
        <sz val="12"/>
        <rFont val="微軟正黑體"/>
        <family val="2"/>
        <charset val="136"/>
      </rPr>
      <t>國</t>
    </r>
    <r>
      <rPr>
        <sz val="12"/>
        <rFont val="Times New Roman"/>
        <family val="1"/>
      </rPr>
      <t xml:space="preserve">      </t>
    </r>
    <r>
      <rPr>
        <sz val="12"/>
        <rFont val="微軟正黑體"/>
        <family val="2"/>
        <charset val="136"/>
      </rPr>
      <t>名</t>
    </r>
    <phoneticPr fontId="2" type="noConversion"/>
  </si>
  <si>
    <r>
      <rPr>
        <sz val="12"/>
        <rFont val="微軟正黑體"/>
        <family val="2"/>
        <charset val="136"/>
      </rPr>
      <t>與去年同期比較</t>
    </r>
    <phoneticPr fontId="2" type="noConversion"/>
  </si>
  <si>
    <r>
      <rPr>
        <sz val="12"/>
        <rFont val="微軟正黑體"/>
        <family val="2"/>
        <charset val="136"/>
      </rPr>
      <t>數量</t>
    </r>
    <r>
      <rPr>
        <sz val="12"/>
        <rFont val="Times New Roman"/>
        <family val="1"/>
      </rPr>
      <t>(KG)</t>
    </r>
    <phoneticPr fontId="2" type="noConversion"/>
  </si>
  <si>
    <r>
      <rPr>
        <sz val="11"/>
        <rFont val="微軟正黑體"/>
        <family val="2"/>
        <charset val="136"/>
      </rPr>
      <t>數量占
比重</t>
    </r>
    <r>
      <rPr>
        <sz val="11"/>
        <rFont val="Times New Roman"/>
        <family val="1"/>
      </rPr>
      <t>%</t>
    </r>
    <phoneticPr fontId="2" type="noConversion"/>
  </si>
  <si>
    <r>
      <rPr>
        <sz val="12"/>
        <rFont val="微軟正黑體"/>
        <family val="2"/>
        <charset val="136"/>
      </rPr>
      <t>金額</t>
    </r>
    <r>
      <rPr>
        <sz val="12"/>
        <rFont val="Times New Roman"/>
        <family val="1"/>
      </rPr>
      <t>(US$)</t>
    </r>
    <phoneticPr fontId="2" type="noConversion"/>
  </si>
  <si>
    <r>
      <rPr>
        <sz val="12"/>
        <rFont val="微軟正黑體"/>
        <family val="2"/>
        <charset val="136"/>
      </rPr>
      <t>數量</t>
    </r>
    <r>
      <rPr>
        <sz val="12"/>
        <rFont val="Times New Roman"/>
        <family val="1"/>
      </rPr>
      <t>(%)</t>
    </r>
    <phoneticPr fontId="2" type="noConversion"/>
  </si>
  <si>
    <r>
      <rPr>
        <sz val="12"/>
        <rFont val="微軟正黑體"/>
        <family val="2"/>
        <charset val="136"/>
      </rPr>
      <t>金額</t>
    </r>
    <r>
      <rPr>
        <sz val="12"/>
        <rFont val="Times New Roman"/>
        <family val="1"/>
      </rPr>
      <t>(%)</t>
    </r>
    <phoneticPr fontId="2" type="noConversion"/>
  </si>
  <si>
    <r>
      <rPr>
        <b/>
        <sz val="12"/>
        <rFont val="Malgun Gothic Semilight"/>
        <family val="2"/>
        <charset val="136"/>
      </rPr>
      <t>國</t>
    </r>
    <r>
      <rPr>
        <b/>
        <sz val="12"/>
        <rFont val="Times New Roman"/>
        <family val="1"/>
      </rPr>
      <t xml:space="preserve">        </t>
    </r>
    <r>
      <rPr>
        <b/>
        <sz val="12"/>
        <rFont val="Malgun Gothic Semilight"/>
        <family val="2"/>
        <charset val="136"/>
      </rPr>
      <t>名</t>
    </r>
    <phoneticPr fontId="2" type="noConversion"/>
  </si>
  <si>
    <r>
      <rPr>
        <b/>
        <sz val="12"/>
        <rFont val="Malgun Gothic Semilight"/>
        <family val="2"/>
        <charset val="136"/>
      </rPr>
      <t>與去年同期比較</t>
    </r>
    <phoneticPr fontId="2" type="noConversion"/>
  </si>
  <si>
    <r>
      <rPr>
        <b/>
        <sz val="12"/>
        <rFont val="Malgun Gothic Semilight"/>
        <family val="2"/>
        <charset val="136"/>
      </rPr>
      <t>數量</t>
    </r>
    <r>
      <rPr>
        <b/>
        <sz val="12"/>
        <rFont val="Times New Roman"/>
        <family val="1"/>
      </rPr>
      <t>(KG)</t>
    </r>
    <phoneticPr fontId="2" type="noConversion"/>
  </si>
  <si>
    <r>
      <rPr>
        <b/>
        <sz val="12"/>
        <rFont val="Malgun Gothic Semilight"/>
        <family val="2"/>
        <charset val="136"/>
      </rPr>
      <t>金額</t>
    </r>
    <r>
      <rPr>
        <b/>
        <sz val="12"/>
        <rFont val="Times New Roman"/>
        <family val="1"/>
      </rPr>
      <t>(US$)</t>
    </r>
    <phoneticPr fontId="2" type="noConversion"/>
  </si>
  <si>
    <r>
      <rPr>
        <b/>
        <sz val="12"/>
        <rFont val="Malgun Gothic Semilight"/>
        <family val="2"/>
        <charset val="136"/>
      </rPr>
      <t>數量</t>
    </r>
    <r>
      <rPr>
        <b/>
        <sz val="12"/>
        <rFont val="Times New Roman"/>
        <family val="1"/>
      </rPr>
      <t>(%)</t>
    </r>
    <phoneticPr fontId="2" type="noConversion"/>
  </si>
  <si>
    <r>
      <rPr>
        <b/>
        <sz val="12"/>
        <rFont val="Malgun Gothic Semilight"/>
        <family val="2"/>
        <charset val="136"/>
      </rPr>
      <t>金額</t>
    </r>
    <r>
      <rPr>
        <b/>
        <sz val="12"/>
        <rFont val="Times New Roman"/>
        <family val="1"/>
      </rPr>
      <t>(%)</t>
    </r>
    <phoneticPr fontId="2" type="noConversion"/>
  </si>
  <si>
    <r>
      <rPr>
        <b/>
        <sz val="12"/>
        <rFont val="新細明體"/>
        <family val="1"/>
        <charset val="136"/>
      </rPr>
      <t>排序</t>
    </r>
    <phoneticPr fontId="2" type="noConversion"/>
  </si>
  <si>
    <r>
      <rPr>
        <b/>
        <sz val="12"/>
        <rFont val="Malgun Gothic Semilight"/>
        <family val="2"/>
        <charset val="136"/>
      </rPr>
      <t>數量占
比重</t>
    </r>
    <r>
      <rPr>
        <b/>
        <sz val="12"/>
        <rFont val="Times New Roman"/>
        <family val="1"/>
      </rPr>
      <t>%</t>
    </r>
    <phoneticPr fontId="2" type="noConversion"/>
  </si>
  <si>
    <r>
      <rPr>
        <b/>
        <sz val="12"/>
        <rFont val="Malgun Gothic Semilight"/>
        <family val="2"/>
        <charset val="136"/>
      </rPr>
      <t>總</t>
    </r>
    <r>
      <rPr>
        <b/>
        <sz val="12"/>
        <rFont val="Times New Roman"/>
        <family val="1"/>
      </rPr>
      <t xml:space="preserve"> </t>
    </r>
    <r>
      <rPr>
        <b/>
        <sz val="12"/>
        <rFont val="Malgun Gothic Semilight"/>
        <family val="2"/>
        <charset val="136"/>
      </rPr>
      <t>計</t>
    </r>
    <phoneticPr fontId="2" type="noConversion"/>
  </si>
  <si>
    <r>
      <rPr>
        <b/>
        <sz val="11"/>
        <rFont val="Malgun Gothic Semilight"/>
        <family val="2"/>
        <charset val="136"/>
      </rPr>
      <t>數量占
比重</t>
    </r>
    <r>
      <rPr>
        <b/>
        <sz val="11"/>
        <rFont val="Times New Roman"/>
        <family val="1"/>
      </rPr>
      <t>%</t>
    </r>
    <phoneticPr fontId="2" type="noConversion"/>
  </si>
  <si>
    <r>
      <rPr>
        <sz val="12.5"/>
        <rFont val="微軟正黑體"/>
        <family val="2"/>
        <charset val="136"/>
      </rPr>
      <t>匈牙利</t>
    </r>
    <phoneticPr fontId="2" type="noConversion"/>
  </si>
  <si>
    <r>
      <rPr>
        <b/>
        <sz val="12.5"/>
        <rFont val="Malgun Gothic Semilight"/>
        <family val="2"/>
        <charset val="136"/>
      </rPr>
      <t>總</t>
    </r>
    <r>
      <rPr>
        <b/>
        <sz val="12.5"/>
        <rFont val="Times New Roman"/>
        <family val="1"/>
      </rPr>
      <t xml:space="preserve">  </t>
    </r>
    <r>
      <rPr>
        <b/>
        <sz val="12.5"/>
        <rFont val="Malgun Gothic Semilight"/>
        <family val="2"/>
        <charset val="136"/>
      </rPr>
      <t>計</t>
    </r>
    <phoneticPr fontId="2" type="noConversion"/>
  </si>
  <si>
    <t>匈牙利</t>
    <phoneticPr fontId="2" type="noConversion"/>
  </si>
  <si>
    <t>秘魯</t>
    <phoneticPr fontId="2" type="noConversion"/>
  </si>
  <si>
    <t>瑞士</t>
    <phoneticPr fontId="2" type="noConversion"/>
  </si>
  <si>
    <r>
      <rPr>
        <b/>
        <sz val="13"/>
        <rFont val="微軟正黑體"/>
        <family val="2"/>
        <charset val="136"/>
      </rPr>
      <t>與去年同期比較</t>
    </r>
    <phoneticPr fontId="2" type="noConversion"/>
  </si>
  <si>
    <r>
      <rPr>
        <b/>
        <sz val="13"/>
        <rFont val="微軟正黑體"/>
        <family val="2"/>
        <charset val="136"/>
      </rPr>
      <t>數量</t>
    </r>
    <r>
      <rPr>
        <b/>
        <sz val="13"/>
        <rFont val="Times New Roman"/>
        <family val="1"/>
      </rPr>
      <t>(KG)</t>
    </r>
    <phoneticPr fontId="2" type="noConversion"/>
  </si>
  <si>
    <r>
      <rPr>
        <b/>
        <sz val="13"/>
        <rFont val="微軟正黑體"/>
        <family val="2"/>
        <charset val="136"/>
      </rPr>
      <t>數量占
比重</t>
    </r>
    <r>
      <rPr>
        <b/>
        <sz val="13"/>
        <rFont val="Times New Roman"/>
        <family val="1"/>
      </rPr>
      <t>%</t>
    </r>
    <phoneticPr fontId="2" type="noConversion"/>
  </si>
  <si>
    <r>
      <rPr>
        <b/>
        <sz val="13"/>
        <rFont val="微軟正黑體"/>
        <family val="2"/>
        <charset val="136"/>
      </rPr>
      <t>金額</t>
    </r>
    <r>
      <rPr>
        <b/>
        <sz val="13"/>
        <rFont val="Times New Roman"/>
        <family val="1"/>
      </rPr>
      <t>(US$)</t>
    </r>
    <phoneticPr fontId="2" type="noConversion"/>
  </si>
  <si>
    <r>
      <rPr>
        <b/>
        <sz val="13"/>
        <rFont val="微軟正黑體"/>
        <family val="2"/>
        <charset val="136"/>
      </rPr>
      <t>數量</t>
    </r>
    <r>
      <rPr>
        <b/>
        <sz val="13"/>
        <rFont val="Times New Roman"/>
        <family val="1"/>
      </rPr>
      <t>(%)</t>
    </r>
    <phoneticPr fontId="2" type="noConversion"/>
  </si>
  <si>
    <r>
      <rPr>
        <b/>
        <sz val="13"/>
        <rFont val="微軟正黑體"/>
        <family val="2"/>
        <charset val="136"/>
      </rPr>
      <t>金額</t>
    </r>
    <r>
      <rPr>
        <b/>
        <sz val="13"/>
        <rFont val="Times New Roman"/>
        <family val="1"/>
      </rPr>
      <t>(%)</t>
    </r>
    <phoneticPr fontId="2" type="noConversion"/>
  </si>
  <si>
    <r>
      <rPr>
        <sz val="12.5"/>
        <rFont val="微軟正黑體"/>
        <family val="2"/>
        <charset val="136"/>
      </rPr>
      <t>越南</t>
    </r>
    <phoneticPr fontId="2" type="noConversion"/>
  </si>
  <si>
    <r>
      <rPr>
        <sz val="12.5"/>
        <rFont val="微軟正黑體"/>
        <family val="2"/>
        <charset val="136"/>
      </rPr>
      <t>印尼</t>
    </r>
    <phoneticPr fontId="2" type="noConversion"/>
  </si>
  <si>
    <r>
      <rPr>
        <sz val="12.5"/>
        <rFont val="微軟正黑體"/>
        <family val="2"/>
        <charset val="136"/>
      </rPr>
      <t>中國大陸</t>
    </r>
    <phoneticPr fontId="2" type="noConversion"/>
  </si>
  <si>
    <r>
      <rPr>
        <sz val="12.5"/>
        <rFont val="微軟正黑體"/>
        <family val="2"/>
        <charset val="136"/>
      </rPr>
      <t>日本</t>
    </r>
    <phoneticPr fontId="2" type="noConversion"/>
  </si>
  <si>
    <t>埃及</t>
    <phoneticPr fontId="2" type="noConversion"/>
  </si>
  <si>
    <r>
      <rPr>
        <b/>
        <sz val="12.5"/>
        <rFont val="Microsoft JhengHei Light"/>
        <family val="2"/>
        <charset val="136"/>
      </rPr>
      <t>國</t>
    </r>
    <r>
      <rPr>
        <b/>
        <sz val="12.5"/>
        <rFont val="Times New Roman"/>
        <family val="1"/>
      </rPr>
      <t xml:space="preserve">        </t>
    </r>
    <r>
      <rPr>
        <b/>
        <sz val="12.5"/>
        <rFont val="Microsoft JhengHei Light"/>
        <family val="2"/>
        <charset val="136"/>
      </rPr>
      <t>名</t>
    </r>
    <phoneticPr fontId="2" type="noConversion"/>
  </si>
  <si>
    <r>
      <rPr>
        <b/>
        <sz val="12.5"/>
        <rFont val="Microsoft JhengHei Light"/>
        <family val="2"/>
        <charset val="136"/>
      </rPr>
      <t>與去年同期比較</t>
    </r>
    <phoneticPr fontId="2" type="noConversion"/>
  </si>
  <si>
    <r>
      <rPr>
        <b/>
        <sz val="12.5"/>
        <rFont val="Microsoft JhengHei Light"/>
        <family val="2"/>
        <charset val="136"/>
      </rPr>
      <t>數量</t>
    </r>
    <r>
      <rPr>
        <b/>
        <sz val="12.5"/>
        <rFont val="Times New Roman"/>
        <family val="1"/>
      </rPr>
      <t>(KG)</t>
    </r>
    <phoneticPr fontId="2" type="noConversion"/>
  </si>
  <si>
    <r>
      <rPr>
        <b/>
        <sz val="12.5"/>
        <rFont val="Microsoft JhengHei Light"/>
        <family val="2"/>
        <charset val="136"/>
      </rPr>
      <t>金額</t>
    </r>
    <r>
      <rPr>
        <b/>
        <sz val="12.5"/>
        <rFont val="Times New Roman"/>
        <family val="1"/>
      </rPr>
      <t>(US$)</t>
    </r>
    <phoneticPr fontId="2" type="noConversion"/>
  </si>
  <si>
    <r>
      <rPr>
        <b/>
        <sz val="12.5"/>
        <rFont val="Microsoft JhengHei Light"/>
        <family val="2"/>
        <charset val="136"/>
      </rPr>
      <t>數量</t>
    </r>
    <r>
      <rPr>
        <b/>
        <sz val="12.5"/>
        <rFont val="Times New Roman"/>
        <family val="1"/>
      </rPr>
      <t>(%)</t>
    </r>
    <phoneticPr fontId="2" type="noConversion"/>
  </si>
  <si>
    <r>
      <rPr>
        <b/>
        <sz val="12.5"/>
        <rFont val="Microsoft JhengHei Light"/>
        <family val="2"/>
        <charset val="136"/>
      </rPr>
      <t>金額</t>
    </r>
    <r>
      <rPr>
        <b/>
        <sz val="12.5"/>
        <rFont val="Times New Roman"/>
        <family val="1"/>
      </rPr>
      <t>(%)</t>
    </r>
    <phoneticPr fontId="2" type="noConversion"/>
  </si>
  <si>
    <r>
      <rPr>
        <b/>
        <sz val="12.5"/>
        <rFont val="Microsoft JhengHei Light"/>
        <family val="2"/>
        <charset val="136"/>
      </rPr>
      <t>總計</t>
    </r>
    <phoneticPr fontId="2" type="noConversion"/>
  </si>
  <si>
    <t>紐西蘭</t>
    <phoneticPr fontId="2" type="noConversion"/>
  </si>
  <si>
    <t>西班牙</t>
    <phoneticPr fontId="2" type="noConversion"/>
  </si>
  <si>
    <t>越南</t>
  </si>
  <si>
    <t>祕魯</t>
    <phoneticPr fontId="2" type="noConversion"/>
  </si>
  <si>
    <t>美國</t>
    <phoneticPr fontId="2" type="noConversion"/>
  </si>
  <si>
    <t>丹麥</t>
    <phoneticPr fontId="2" type="noConversion"/>
  </si>
  <si>
    <t>台灣復運進口</t>
    <phoneticPr fontId="2" type="noConversion"/>
  </si>
  <si>
    <t>保加利亞</t>
    <phoneticPr fontId="2" type="noConversion"/>
  </si>
  <si>
    <t>馬來西亞</t>
    <phoneticPr fontId="2" type="noConversion"/>
  </si>
  <si>
    <t>瑞士　　　</t>
    <phoneticPr fontId="2" type="noConversion"/>
  </si>
  <si>
    <r>
      <rPr>
        <sz val="12.5"/>
        <rFont val="微軟正黑體"/>
        <family val="2"/>
        <charset val="136"/>
      </rPr>
      <t>馬來西亞</t>
    </r>
  </si>
  <si>
    <r>
      <rPr>
        <sz val="12.5"/>
        <rFont val="微軟正黑體"/>
        <family val="2"/>
        <charset val="136"/>
      </rPr>
      <t>土耳其</t>
    </r>
  </si>
  <si>
    <r>
      <rPr>
        <sz val="12.5"/>
        <rFont val="微軟正黑體"/>
        <family val="2"/>
        <charset val="136"/>
      </rPr>
      <t>德國</t>
    </r>
    <phoneticPr fontId="2" type="noConversion"/>
  </si>
  <si>
    <r>
      <rPr>
        <sz val="12.5"/>
        <rFont val="微軟正黑體"/>
        <family val="2"/>
        <charset val="136"/>
      </rPr>
      <t>瑞士</t>
    </r>
    <phoneticPr fontId="2" type="noConversion"/>
  </si>
  <si>
    <r>
      <rPr>
        <sz val="12.5"/>
        <rFont val="微軟正黑體"/>
        <family val="2"/>
        <charset val="136"/>
      </rPr>
      <t>美國</t>
    </r>
    <phoneticPr fontId="2" type="noConversion"/>
  </si>
  <si>
    <r>
      <rPr>
        <sz val="12.5"/>
        <rFont val="微軟正黑體"/>
        <family val="2"/>
        <charset val="136"/>
      </rPr>
      <t>秘魯</t>
    </r>
    <phoneticPr fontId="2" type="noConversion"/>
  </si>
  <si>
    <r>
      <rPr>
        <b/>
        <sz val="12"/>
        <rFont val="微軟正黑體"/>
        <family val="2"/>
        <charset val="136"/>
      </rPr>
      <t>國</t>
    </r>
    <r>
      <rPr>
        <b/>
        <sz val="12"/>
        <rFont val="Times New Roman"/>
        <family val="1"/>
      </rPr>
      <t xml:space="preserve">        </t>
    </r>
    <r>
      <rPr>
        <b/>
        <sz val="12"/>
        <rFont val="微軟正黑體"/>
        <family val="2"/>
        <charset val="136"/>
      </rPr>
      <t>名</t>
    </r>
    <phoneticPr fontId="2" type="noConversion"/>
  </si>
  <si>
    <r>
      <rPr>
        <b/>
        <sz val="12"/>
        <rFont val="微軟正黑體"/>
        <family val="2"/>
        <charset val="136"/>
      </rPr>
      <t>與去年同期比較</t>
    </r>
    <phoneticPr fontId="2" type="noConversion"/>
  </si>
  <si>
    <r>
      <rPr>
        <b/>
        <sz val="12"/>
        <rFont val="微軟正黑體"/>
        <family val="2"/>
        <charset val="136"/>
      </rPr>
      <t>數量</t>
    </r>
    <r>
      <rPr>
        <b/>
        <sz val="12"/>
        <rFont val="Times New Roman"/>
        <family val="1"/>
      </rPr>
      <t>(KG)</t>
    </r>
    <phoneticPr fontId="2" type="noConversion"/>
  </si>
  <si>
    <r>
      <rPr>
        <b/>
        <sz val="11"/>
        <rFont val="微軟正黑體"/>
        <family val="2"/>
        <charset val="136"/>
      </rPr>
      <t>數量占
比重</t>
    </r>
    <r>
      <rPr>
        <b/>
        <sz val="11"/>
        <rFont val="Times New Roman"/>
        <family val="1"/>
      </rPr>
      <t>%</t>
    </r>
    <phoneticPr fontId="2" type="noConversion"/>
  </si>
  <si>
    <r>
      <rPr>
        <b/>
        <sz val="12"/>
        <rFont val="微軟正黑體"/>
        <family val="2"/>
        <charset val="136"/>
      </rPr>
      <t>金額</t>
    </r>
    <r>
      <rPr>
        <b/>
        <sz val="12"/>
        <rFont val="Times New Roman"/>
        <family val="1"/>
      </rPr>
      <t>(US$)</t>
    </r>
    <phoneticPr fontId="2" type="noConversion"/>
  </si>
  <si>
    <r>
      <rPr>
        <b/>
        <sz val="12"/>
        <rFont val="微軟正黑體"/>
        <family val="2"/>
        <charset val="136"/>
      </rPr>
      <t>數量</t>
    </r>
    <r>
      <rPr>
        <b/>
        <sz val="12"/>
        <rFont val="Times New Roman"/>
        <family val="1"/>
      </rPr>
      <t>(%)</t>
    </r>
    <phoneticPr fontId="2" type="noConversion"/>
  </si>
  <si>
    <r>
      <rPr>
        <b/>
        <sz val="12"/>
        <rFont val="微軟正黑體"/>
        <family val="2"/>
        <charset val="136"/>
      </rPr>
      <t>金額</t>
    </r>
    <r>
      <rPr>
        <b/>
        <sz val="12"/>
        <rFont val="Times New Roman"/>
        <family val="1"/>
      </rPr>
      <t>(%)</t>
    </r>
    <phoneticPr fontId="2" type="noConversion"/>
  </si>
  <si>
    <r>
      <rPr>
        <sz val="13"/>
        <rFont val="微軟正黑體"/>
        <family val="2"/>
        <charset val="136"/>
      </rPr>
      <t>國</t>
    </r>
    <r>
      <rPr>
        <sz val="13"/>
        <rFont val="Times New Roman"/>
        <family val="1"/>
      </rPr>
      <t xml:space="preserve">        </t>
    </r>
    <r>
      <rPr>
        <sz val="13"/>
        <rFont val="微軟正黑體"/>
        <family val="2"/>
        <charset val="136"/>
      </rPr>
      <t>名</t>
    </r>
    <phoneticPr fontId="2" type="noConversion"/>
  </si>
  <si>
    <r>
      <t>113</t>
    </r>
    <r>
      <rPr>
        <b/>
        <sz val="12.5"/>
        <rFont val="微軟正黑體"/>
        <family val="2"/>
        <charset val="136"/>
      </rPr>
      <t>年</t>
    </r>
    <r>
      <rPr>
        <b/>
        <sz val="12.5"/>
        <rFont val="Times New Roman"/>
        <family val="1"/>
      </rPr>
      <t>1</t>
    </r>
    <r>
      <rPr>
        <b/>
        <sz val="12.5"/>
        <rFont val="微軟正黑體"/>
        <family val="2"/>
        <charset val="136"/>
      </rPr>
      <t>月</t>
    </r>
    <phoneticPr fontId="2" type="noConversion"/>
  </si>
  <si>
    <r>
      <t>113</t>
    </r>
    <r>
      <rPr>
        <b/>
        <sz val="12.5"/>
        <rFont val="微軟正黑體"/>
        <family val="2"/>
        <charset val="136"/>
      </rPr>
      <t>年</t>
    </r>
    <r>
      <rPr>
        <b/>
        <sz val="12.5"/>
        <rFont val="Times New Roman"/>
        <family val="1"/>
      </rPr>
      <t>1-2</t>
    </r>
    <r>
      <rPr>
        <b/>
        <sz val="12.5"/>
        <rFont val="微軟正黑體"/>
        <family val="2"/>
        <charset val="136"/>
      </rPr>
      <t>月</t>
    </r>
    <phoneticPr fontId="2" type="noConversion"/>
  </si>
  <si>
    <r>
      <t>113</t>
    </r>
    <r>
      <rPr>
        <b/>
        <sz val="13"/>
        <rFont val="微軟正黑體"/>
        <family val="2"/>
        <charset val="136"/>
      </rPr>
      <t>年</t>
    </r>
    <r>
      <rPr>
        <b/>
        <sz val="13"/>
        <rFont val="Times New Roman"/>
        <family val="1"/>
      </rPr>
      <t>1-3</t>
    </r>
    <r>
      <rPr>
        <b/>
        <sz val="13"/>
        <rFont val="微軟正黑體"/>
        <family val="2"/>
        <charset val="136"/>
      </rPr>
      <t>月</t>
    </r>
    <phoneticPr fontId="2" type="noConversion"/>
  </si>
  <si>
    <r>
      <rPr>
        <b/>
        <sz val="12.5"/>
        <rFont val="微軟正黑體"/>
        <family val="2"/>
        <charset val="136"/>
      </rPr>
      <t>排
序</t>
    </r>
    <phoneticPr fontId="2" type="noConversion"/>
  </si>
  <si>
    <r>
      <rPr>
        <b/>
        <sz val="12"/>
        <rFont val="微軟正黑體"/>
        <family val="2"/>
        <charset val="136"/>
      </rPr>
      <t>國</t>
    </r>
    <r>
      <rPr>
        <b/>
        <sz val="12"/>
        <rFont val="Times New Roman"/>
        <family val="1"/>
      </rPr>
      <t xml:space="preserve">     </t>
    </r>
    <r>
      <rPr>
        <b/>
        <sz val="12"/>
        <rFont val="微軟正黑體"/>
        <family val="2"/>
        <charset val="136"/>
      </rPr>
      <t>名</t>
    </r>
    <phoneticPr fontId="2" type="noConversion"/>
  </si>
  <si>
    <r>
      <rPr>
        <sz val="12.5"/>
        <rFont val="微軟正黑體"/>
        <family val="2"/>
        <charset val="136"/>
      </rPr>
      <t>埃及　　　</t>
    </r>
    <phoneticPr fontId="2" type="noConversion"/>
  </si>
  <si>
    <t>復運回台</t>
    <phoneticPr fontId="2" type="noConversion"/>
  </si>
  <si>
    <r>
      <t>113</t>
    </r>
    <r>
      <rPr>
        <b/>
        <sz val="12"/>
        <rFont val="微軟正黑體"/>
        <family val="2"/>
        <charset val="136"/>
      </rPr>
      <t>年</t>
    </r>
    <r>
      <rPr>
        <b/>
        <sz val="12"/>
        <rFont val="Times New Roman"/>
        <family val="1"/>
      </rPr>
      <t>1-6</t>
    </r>
    <r>
      <rPr>
        <b/>
        <sz val="12"/>
        <rFont val="微軟正黑體"/>
        <family val="2"/>
        <charset val="136"/>
      </rPr>
      <t>月</t>
    </r>
    <phoneticPr fontId="2" type="noConversion"/>
  </si>
  <si>
    <t>阿根廷</t>
    <phoneticPr fontId="2" type="noConversion"/>
  </si>
  <si>
    <r>
      <t>113</t>
    </r>
    <r>
      <rPr>
        <sz val="12"/>
        <rFont val="微軟正黑體"/>
        <family val="2"/>
        <charset val="136"/>
      </rPr>
      <t>年</t>
    </r>
    <r>
      <rPr>
        <sz val="12"/>
        <rFont val="Times New Roman"/>
        <family val="1"/>
      </rPr>
      <t>1-5</t>
    </r>
    <r>
      <rPr>
        <sz val="12"/>
        <rFont val="微軟正黑體"/>
        <family val="2"/>
        <charset val="136"/>
      </rPr>
      <t>月</t>
    </r>
    <phoneticPr fontId="2" type="noConversion"/>
  </si>
  <si>
    <r>
      <t>113</t>
    </r>
    <r>
      <rPr>
        <b/>
        <sz val="12.5"/>
        <rFont val="Microsoft JhengHei Light"/>
        <family val="2"/>
        <charset val="136"/>
      </rPr>
      <t>年</t>
    </r>
    <r>
      <rPr>
        <b/>
        <sz val="12.5"/>
        <rFont val="Times New Roman"/>
        <family val="1"/>
      </rPr>
      <t>1-4</t>
    </r>
    <r>
      <rPr>
        <b/>
        <sz val="12.5"/>
        <rFont val="Microsoft JhengHei Light"/>
        <family val="2"/>
        <charset val="136"/>
      </rPr>
      <t>月</t>
    </r>
    <phoneticPr fontId="2" type="noConversion"/>
  </si>
  <si>
    <t>台灣復運</t>
    <phoneticPr fontId="2" type="noConversion"/>
  </si>
  <si>
    <t>瑞典</t>
    <phoneticPr fontId="2" type="noConversion"/>
  </si>
  <si>
    <r>
      <t>113</t>
    </r>
    <r>
      <rPr>
        <b/>
        <sz val="12"/>
        <rFont val="微軟正黑體"/>
        <family val="2"/>
        <charset val="136"/>
      </rPr>
      <t>年</t>
    </r>
    <r>
      <rPr>
        <b/>
        <sz val="12"/>
        <rFont val="Times New Roman"/>
        <family val="1"/>
      </rPr>
      <t>1-8</t>
    </r>
    <r>
      <rPr>
        <b/>
        <sz val="12"/>
        <rFont val="微軟正黑體"/>
        <family val="2"/>
        <charset val="136"/>
      </rPr>
      <t>月</t>
    </r>
    <phoneticPr fontId="2" type="noConversion"/>
  </si>
  <si>
    <r>
      <t>113</t>
    </r>
    <r>
      <rPr>
        <b/>
        <sz val="12"/>
        <rFont val="微軟正黑體"/>
        <family val="2"/>
        <charset val="136"/>
      </rPr>
      <t>年</t>
    </r>
    <r>
      <rPr>
        <b/>
        <sz val="12"/>
        <rFont val="Times New Roman"/>
        <family val="1"/>
      </rPr>
      <t>1-9</t>
    </r>
    <r>
      <rPr>
        <b/>
        <sz val="12"/>
        <rFont val="微軟正黑體"/>
        <family val="2"/>
        <charset val="136"/>
      </rPr>
      <t>月</t>
    </r>
    <phoneticPr fontId="2" type="noConversion"/>
  </si>
  <si>
    <r>
      <t>113</t>
    </r>
    <r>
      <rPr>
        <b/>
        <sz val="12"/>
        <rFont val="微軟正黑體"/>
        <family val="2"/>
        <charset val="136"/>
      </rPr>
      <t>年</t>
    </r>
    <r>
      <rPr>
        <b/>
        <sz val="12"/>
        <rFont val="Times New Roman"/>
        <family val="1"/>
      </rPr>
      <t>1-10</t>
    </r>
    <r>
      <rPr>
        <b/>
        <sz val="12"/>
        <rFont val="微軟正黑體"/>
        <family val="2"/>
        <charset val="136"/>
      </rPr>
      <t>月</t>
    </r>
    <phoneticPr fontId="2" type="noConversion"/>
  </si>
  <si>
    <t>南非</t>
    <phoneticPr fontId="2" type="noConversion"/>
  </si>
  <si>
    <r>
      <t>113</t>
    </r>
    <r>
      <rPr>
        <b/>
        <sz val="12"/>
        <rFont val="微軟正黑體"/>
        <family val="2"/>
        <charset val="136"/>
      </rPr>
      <t>年</t>
    </r>
    <r>
      <rPr>
        <b/>
        <sz val="12"/>
        <rFont val="Times New Roman"/>
        <family val="1"/>
      </rPr>
      <t>1-11</t>
    </r>
    <r>
      <rPr>
        <b/>
        <sz val="12"/>
        <rFont val="微軟正黑體"/>
        <family val="2"/>
        <charset val="136"/>
      </rPr>
      <t>月</t>
    </r>
    <phoneticPr fontId="2" type="noConversion"/>
  </si>
  <si>
    <r>
      <t>113</t>
    </r>
    <r>
      <rPr>
        <sz val="12"/>
        <rFont val="微軟正黑體"/>
        <family val="2"/>
        <charset val="136"/>
      </rPr>
      <t>年</t>
    </r>
    <r>
      <rPr>
        <sz val="12"/>
        <rFont val="Times New Roman"/>
        <family val="1"/>
      </rPr>
      <t>1-12</t>
    </r>
    <r>
      <rPr>
        <sz val="12"/>
        <rFont val="微軟正黑體"/>
        <family val="2"/>
        <charset val="136"/>
      </rPr>
      <t>月</t>
    </r>
    <phoneticPr fontId="2" type="noConversion"/>
  </si>
  <si>
    <r>
      <t>114</t>
    </r>
    <r>
      <rPr>
        <sz val="16"/>
        <rFont val="微軟正黑體"/>
        <family val="2"/>
        <charset val="136"/>
      </rPr>
      <t>年</t>
    </r>
    <r>
      <rPr>
        <sz val="16"/>
        <rFont val="Times New Roman"/>
        <family val="1"/>
      </rPr>
      <t>1</t>
    </r>
    <r>
      <rPr>
        <sz val="16"/>
        <rFont val="微軟正黑體"/>
        <family val="2"/>
        <charset val="136"/>
      </rPr>
      <t>月棉紗進口統計表</t>
    </r>
    <phoneticPr fontId="2" type="noConversion"/>
  </si>
  <si>
    <r>
      <t>114</t>
    </r>
    <r>
      <rPr>
        <b/>
        <sz val="12.5"/>
        <rFont val="微軟正黑體"/>
        <family val="2"/>
        <charset val="136"/>
      </rPr>
      <t>年</t>
    </r>
    <r>
      <rPr>
        <b/>
        <sz val="12.5"/>
        <rFont val="Times New Roman"/>
        <family val="1"/>
      </rPr>
      <t>1</t>
    </r>
    <r>
      <rPr>
        <b/>
        <sz val="12.5"/>
        <rFont val="微軟正黑體"/>
        <family val="2"/>
        <charset val="136"/>
      </rPr>
      <t>月</t>
    </r>
    <phoneticPr fontId="2" type="noConversion"/>
  </si>
  <si>
    <r>
      <t>114</t>
    </r>
    <r>
      <rPr>
        <sz val="16"/>
        <rFont val="微軟正黑體"/>
        <family val="2"/>
        <charset val="136"/>
      </rPr>
      <t>年</t>
    </r>
    <r>
      <rPr>
        <sz val="16"/>
        <rFont val="Times New Roman"/>
        <family val="1"/>
      </rPr>
      <t>1-2</t>
    </r>
    <r>
      <rPr>
        <sz val="16"/>
        <rFont val="微軟正黑體"/>
        <family val="2"/>
        <charset val="136"/>
      </rPr>
      <t>月棉紗進口統計表</t>
    </r>
    <phoneticPr fontId="2" type="noConversion"/>
  </si>
  <si>
    <r>
      <t>114</t>
    </r>
    <r>
      <rPr>
        <b/>
        <sz val="12.5"/>
        <rFont val="微軟正黑體"/>
        <family val="2"/>
        <charset val="136"/>
      </rPr>
      <t>年</t>
    </r>
    <r>
      <rPr>
        <b/>
        <sz val="12.5"/>
        <rFont val="Times New Roman"/>
        <family val="1"/>
      </rPr>
      <t>1-2</t>
    </r>
    <r>
      <rPr>
        <b/>
        <sz val="12.5"/>
        <rFont val="微軟正黑體"/>
        <family val="2"/>
        <charset val="136"/>
      </rPr>
      <t>月</t>
    </r>
    <phoneticPr fontId="2" type="noConversion"/>
  </si>
  <si>
    <r>
      <t>114</t>
    </r>
    <r>
      <rPr>
        <sz val="16"/>
        <rFont val="微軟正黑體"/>
        <family val="2"/>
        <charset val="136"/>
      </rPr>
      <t>年</t>
    </r>
    <r>
      <rPr>
        <sz val="16"/>
        <rFont val="Times New Roman"/>
        <family val="1"/>
      </rPr>
      <t>1-3</t>
    </r>
    <r>
      <rPr>
        <sz val="16"/>
        <rFont val="微軟正黑體"/>
        <family val="2"/>
        <charset val="136"/>
      </rPr>
      <t>月棉紗進口統計表</t>
    </r>
    <phoneticPr fontId="2" type="noConversion"/>
  </si>
  <si>
    <r>
      <t>114</t>
    </r>
    <r>
      <rPr>
        <b/>
        <sz val="13"/>
        <rFont val="微軟正黑體"/>
        <family val="2"/>
        <charset val="136"/>
      </rPr>
      <t>年</t>
    </r>
    <r>
      <rPr>
        <b/>
        <sz val="13"/>
        <rFont val="Times New Roman"/>
        <family val="1"/>
      </rPr>
      <t>1-3</t>
    </r>
    <r>
      <rPr>
        <b/>
        <sz val="13"/>
        <rFont val="微軟正黑體"/>
        <family val="2"/>
        <charset val="136"/>
      </rPr>
      <t>月</t>
    </r>
    <phoneticPr fontId="2" type="noConversion"/>
  </si>
  <si>
    <r>
      <rPr>
        <sz val="12.5"/>
        <color theme="1"/>
        <rFont val="微軟正黑體"/>
        <family val="2"/>
        <charset val="136"/>
      </rPr>
      <t>印尼</t>
    </r>
    <phoneticPr fontId="2" type="noConversion"/>
  </si>
  <si>
    <r>
      <rPr>
        <sz val="12.5"/>
        <color theme="1"/>
        <rFont val="微軟正黑體"/>
        <family val="2"/>
        <charset val="136"/>
      </rPr>
      <t>中國大陸</t>
    </r>
    <phoneticPr fontId="2" type="noConversion"/>
  </si>
  <si>
    <r>
      <rPr>
        <sz val="12.5"/>
        <color theme="1"/>
        <rFont val="微軟正黑體"/>
        <family val="2"/>
        <charset val="136"/>
      </rPr>
      <t>巴基斯坦</t>
    </r>
    <phoneticPr fontId="2" type="noConversion"/>
  </si>
  <si>
    <r>
      <rPr>
        <sz val="12.5"/>
        <color theme="1"/>
        <rFont val="微軟正黑體"/>
        <family val="2"/>
        <charset val="136"/>
      </rPr>
      <t>埃及</t>
    </r>
    <phoneticPr fontId="2" type="noConversion"/>
  </si>
  <si>
    <r>
      <rPr>
        <sz val="12.5"/>
        <color theme="1"/>
        <rFont val="微軟正黑體"/>
        <family val="2"/>
        <charset val="136"/>
      </rPr>
      <t>日本</t>
    </r>
    <phoneticPr fontId="2" type="noConversion"/>
  </si>
  <si>
    <r>
      <rPr>
        <sz val="12.5"/>
        <color theme="1"/>
        <rFont val="微軟正黑體"/>
        <family val="2"/>
        <charset val="136"/>
      </rPr>
      <t>南韓</t>
    </r>
    <phoneticPr fontId="2" type="noConversion"/>
  </si>
  <si>
    <r>
      <rPr>
        <sz val="12.5"/>
        <color theme="1"/>
        <rFont val="微軟正黑體"/>
        <family val="2"/>
        <charset val="136"/>
      </rPr>
      <t>土耳其</t>
    </r>
    <phoneticPr fontId="2" type="noConversion"/>
  </si>
  <si>
    <r>
      <rPr>
        <sz val="12.5"/>
        <color theme="1"/>
        <rFont val="微軟正黑體"/>
        <family val="2"/>
        <charset val="136"/>
      </rPr>
      <t>法國</t>
    </r>
    <phoneticPr fontId="2" type="noConversion"/>
  </si>
  <si>
    <r>
      <rPr>
        <sz val="12.5"/>
        <color theme="1"/>
        <rFont val="微軟正黑體"/>
        <family val="2"/>
        <charset val="136"/>
      </rPr>
      <t>義大利</t>
    </r>
    <phoneticPr fontId="2" type="noConversion"/>
  </si>
  <si>
    <r>
      <rPr>
        <sz val="12.5"/>
        <color theme="1"/>
        <rFont val="微軟正黑體"/>
        <family val="2"/>
        <charset val="136"/>
      </rPr>
      <t>匈牙利</t>
    </r>
    <phoneticPr fontId="2" type="noConversion"/>
  </si>
  <si>
    <t>114年1-4月棉紗進口統計表</t>
    <phoneticPr fontId="2" type="noConversion"/>
  </si>
  <si>
    <r>
      <t>114</t>
    </r>
    <r>
      <rPr>
        <b/>
        <sz val="12.5"/>
        <rFont val="Microsoft JhengHei Light"/>
        <family val="2"/>
        <charset val="136"/>
      </rPr>
      <t>年</t>
    </r>
    <r>
      <rPr>
        <b/>
        <sz val="12.5"/>
        <rFont val="Times New Roman"/>
        <family val="1"/>
      </rPr>
      <t>1-4</t>
    </r>
    <r>
      <rPr>
        <b/>
        <sz val="12.5"/>
        <rFont val="Microsoft JhengHei Light"/>
        <family val="2"/>
        <charset val="136"/>
      </rPr>
      <t>月</t>
    </r>
    <phoneticPr fontId="2" type="noConversion"/>
  </si>
  <si>
    <r>
      <rPr>
        <sz val="12.5"/>
        <rFont val="新細明體"/>
        <family val="1"/>
        <charset val="136"/>
      </rPr>
      <t>復運回台</t>
    </r>
    <r>
      <rPr>
        <sz val="12.5"/>
        <rFont val="Microsoft JhengHei"/>
        <family val="1"/>
      </rPr>
      <t>灣</t>
    </r>
    <phoneticPr fontId="2" type="noConversion"/>
  </si>
  <si>
    <r>
      <t>114</t>
    </r>
    <r>
      <rPr>
        <sz val="16"/>
        <rFont val="微軟正黑體"/>
        <family val="2"/>
        <charset val="136"/>
      </rPr>
      <t>年</t>
    </r>
    <r>
      <rPr>
        <sz val="16"/>
        <rFont val="Times New Roman"/>
        <family val="1"/>
      </rPr>
      <t>1-5</t>
    </r>
    <r>
      <rPr>
        <sz val="16"/>
        <rFont val="微軟正黑體"/>
        <family val="2"/>
        <charset val="136"/>
      </rPr>
      <t>月棉紗進口統計表</t>
    </r>
    <phoneticPr fontId="2" type="noConversion"/>
  </si>
  <si>
    <r>
      <t>114</t>
    </r>
    <r>
      <rPr>
        <sz val="12"/>
        <rFont val="微軟正黑體"/>
        <family val="2"/>
        <charset val="136"/>
      </rPr>
      <t>年</t>
    </r>
    <r>
      <rPr>
        <sz val="12"/>
        <rFont val="Times New Roman"/>
        <family val="1"/>
      </rPr>
      <t>1-5</t>
    </r>
    <r>
      <rPr>
        <sz val="12"/>
        <rFont val="微軟正黑體"/>
        <family val="2"/>
        <charset val="136"/>
      </rPr>
      <t>月</t>
    </r>
    <phoneticPr fontId="2" type="noConversion"/>
  </si>
  <si>
    <r>
      <t>114</t>
    </r>
    <r>
      <rPr>
        <sz val="16"/>
        <rFont val="微軟正黑體"/>
        <family val="2"/>
        <charset val="136"/>
      </rPr>
      <t>年</t>
    </r>
    <r>
      <rPr>
        <sz val="16"/>
        <rFont val="Times New Roman"/>
        <family val="1"/>
      </rPr>
      <t>1-6</t>
    </r>
    <r>
      <rPr>
        <sz val="16"/>
        <rFont val="微軟正黑體"/>
        <family val="2"/>
        <charset val="136"/>
      </rPr>
      <t>月棉紗進口統計表</t>
    </r>
    <phoneticPr fontId="2" type="noConversion"/>
  </si>
  <si>
    <r>
      <t>114</t>
    </r>
    <r>
      <rPr>
        <b/>
        <sz val="12"/>
        <rFont val="微軟正黑體"/>
        <family val="2"/>
        <charset val="136"/>
      </rPr>
      <t>年</t>
    </r>
    <r>
      <rPr>
        <b/>
        <sz val="12"/>
        <rFont val="Times New Roman"/>
        <family val="1"/>
      </rPr>
      <t>1-6</t>
    </r>
    <r>
      <rPr>
        <b/>
        <sz val="12"/>
        <rFont val="微軟正黑體"/>
        <family val="2"/>
        <charset val="136"/>
      </rPr>
      <t>月</t>
    </r>
    <phoneticPr fontId="2" type="noConversion"/>
  </si>
  <si>
    <t>巴西</t>
    <phoneticPr fontId="2" type="noConversion"/>
  </si>
  <si>
    <r>
      <t>114</t>
    </r>
    <r>
      <rPr>
        <sz val="16"/>
        <rFont val="微軟正黑體"/>
        <family val="2"/>
        <charset val="136"/>
      </rPr>
      <t>年</t>
    </r>
    <r>
      <rPr>
        <sz val="16"/>
        <rFont val="Times New Roman"/>
        <family val="1"/>
      </rPr>
      <t>1-9</t>
    </r>
    <r>
      <rPr>
        <sz val="16"/>
        <rFont val="微軟正黑體"/>
        <family val="2"/>
        <charset val="136"/>
      </rPr>
      <t>月棉紗進口統計表</t>
    </r>
    <phoneticPr fontId="2" type="noConversion"/>
  </si>
  <si>
    <r>
      <t>114</t>
    </r>
    <r>
      <rPr>
        <b/>
        <sz val="12"/>
        <rFont val="微軟正黑體"/>
        <family val="2"/>
        <charset val="136"/>
      </rPr>
      <t>年</t>
    </r>
    <r>
      <rPr>
        <b/>
        <sz val="12"/>
        <rFont val="Times New Roman"/>
        <family val="1"/>
      </rPr>
      <t>1-9</t>
    </r>
    <r>
      <rPr>
        <b/>
        <sz val="12"/>
        <rFont val="微軟正黑體"/>
        <family val="2"/>
        <charset val="136"/>
      </rPr>
      <t>月</t>
    </r>
    <phoneticPr fontId="2" type="noConversion"/>
  </si>
  <si>
    <r>
      <rPr>
        <sz val="12.5"/>
        <rFont val="微軟正黑體"/>
        <family val="2"/>
        <charset val="136"/>
      </rPr>
      <t>馬來西亞</t>
    </r>
    <phoneticPr fontId="2" type="noConversion"/>
  </si>
  <si>
    <t>北馬其頓</t>
    <phoneticPr fontId="2" type="noConversion"/>
  </si>
  <si>
    <r>
      <t>114</t>
    </r>
    <r>
      <rPr>
        <sz val="16"/>
        <rFont val="微軟正黑體"/>
        <family val="2"/>
        <charset val="136"/>
      </rPr>
      <t>年</t>
    </r>
    <r>
      <rPr>
        <sz val="16"/>
        <rFont val="Times New Roman"/>
        <family val="1"/>
      </rPr>
      <t>1-8</t>
    </r>
    <r>
      <rPr>
        <sz val="16"/>
        <rFont val="微軟正黑體"/>
        <family val="2"/>
        <charset val="136"/>
      </rPr>
      <t>月棉紗進口統計表</t>
    </r>
    <phoneticPr fontId="2" type="noConversion"/>
  </si>
  <si>
    <r>
      <t>114</t>
    </r>
    <r>
      <rPr>
        <b/>
        <sz val="12"/>
        <rFont val="微軟正黑體"/>
        <family val="2"/>
        <charset val="136"/>
      </rPr>
      <t>年</t>
    </r>
    <r>
      <rPr>
        <b/>
        <sz val="12"/>
        <rFont val="Times New Roman"/>
        <family val="1"/>
      </rPr>
      <t>1-8</t>
    </r>
    <r>
      <rPr>
        <b/>
        <sz val="12"/>
        <rFont val="微軟正黑體"/>
        <family val="2"/>
        <charset val="136"/>
      </rPr>
      <t>月</t>
    </r>
    <phoneticPr fontId="2" type="noConversion"/>
  </si>
  <si>
    <r>
      <t>114</t>
    </r>
    <r>
      <rPr>
        <sz val="16"/>
        <rFont val="微軟正黑體"/>
        <family val="2"/>
        <charset val="136"/>
      </rPr>
      <t>年</t>
    </r>
    <r>
      <rPr>
        <sz val="16"/>
        <rFont val="Times New Roman"/>
        <family val="1"/>
      </rPr>
      <t>1-7</t>
    </r>
    <r>
      <rPr>
        <sz val="16"/>
        <rFont val="微軟正黑體"/>
        <family val="2"/>
        <charset val="136"/>
      </rPr>
      <t>月棉紗進口統計表</t>
    </r>
    <phoneticPr fontId="2" type="noConversion"/>
  </si>
  <si>
    <r>
      <t>114</t>
    </r>
    <r>
      <rPr>
        <b/>
        <sz val="12"/>
        <rFont val="微軟正黑體"/>
        <family val="2"/>
        <charset val="136"/>
      </rPr>
      <t>年</t>
    </r>
    <r>
      <rPr>
        <b/>
        <sz val="12"/>
        <rFont val="Times New Roman"/>
        <family val="1"/>
      </rPr>
      <t>1-7</t>
    </r>
    <r>
      <rPr>
        <b/>
        <sz val="12"/>
        <rFont val="微軟正黑體"/>
        <family val="2"/>
        <charset val="136"/>
      </rPr>
      <t>月</t>
    </r>
    <phoneticPr fontId="2" type="noConversion"/>
  </si>
  <si>
    <r>
      <t>113</t>
    </r>
    <r>
      <rPr>
        <b/>
        <sz val="12"/>
        <rFont val="MS Gothic"/>
        <family val="3"/>
        <charset val="128"/>
      </rPr>
      <t>年</t>
    </r>
    <r>
      <rPr>
        <b/>
        <sz val="12"/>
        <rFont val="Times New Roman"/>
        <family val="1"/>
      </rPr>
      <t>1-7</t>
    </r>
    <r>
      <rPr>
        <b/>
        <sz val="12"/>
        <rFont val="MS Gothic"/>
        <family val="3"/>
        <charset val="128"/>
      </rPr>
      <t>月</t>
    </r>
    <phoneticPr fontId="2" type="noConversion"/>
  </si>
  <si>
    <r>
      <t>114</t>
    </r>
    <r>
      <rPr>
        <sz val="16"/>
        <rFont val="微軟正黑體"/>
        <family val="2"/>
        <charset val="136"/>
      </rPr>
      <t>年</t>
    </r>
    <r>
      <rPr>
        <sz val="16"/>
        <rFont val="Times New Roman"/>
        <family val="1"/>
      </rPr>
      <t>1-10</t>
    </r>
    <r>
      <rPr>
        <sz val="16"/>
        <rFont val="微軟正黑體"/>
        <family val="2"/>
        <charset val="136"/>
      </rPr>
      <t>月棉紗進口統計表</t>
    </r>
    <phoneticPr fontId="2" type="noConversion"/>
  </si>
  <si>
    <r>
      <t>114</t>
    </r>
    <r>
      <rPr>
        <b/>
        <sz val="12"/>
        <rFont val="微軟正黑體"/>
        <family val="2"/>
        <charset val="136"/>
      </rPr>
      <t>年</t>
    </r>
    <r>
      <rPr>
        <b/>
        <sz val="12"/>
        <rFont val="Times New Roman"/>
        <family val="1"/>
      </rPr>
      <t>1-10</t>
    </r>
    <r>
      <rPr>
        <b/>
        <sz val="12"/>
        <rFont val="微軟正黑體"/>
        <family val="2"/>
        <charset val="136"/>
      </rPr>
      <t>月</t>
    </r>
    <phoneticPr fontId="2" type="noConversion"/>
  </si>
  <si>
    <r>
      <t>114</t>
    </r>
    <r>
      <rPr>
        <sz val="16"/>
        <rFont val="微軟正黑體"/>
        <family val="2"/>
        <charset val="136"/>
      </rPr>
      <t>年</t>
    </r>
    <r>
      <rPr>
        <sz val="16"/>
        <rFont val="Times New Roman"/>
        <family val="1"/>
      </rPr>
      <t>1-11</t>
    </r>
    <r>
      <rPr>
        <sz val="16"/>
        <rFont val="微軟正黑體"/>
        <family val="2"/>
        <charset val="136"/>
      </rPr>
      <t>月棉紗進口統計表</t>
    </r>
    <phoneticPr fontId="2" type="noConversion"/>
  </si>
  <si>
    <r>
      <t>114</t>
    </r>
    <r>
      <rPr>
        <b/>
        <sz val="12"/>
        <rFont val="微軟正黑體"/>
        <family val="2"/>
        <charset val="136"/>
      </rPr>
      <t>年</t>
    </r>
    <r>
      <rPr>
        <b/>
        <sz val="12"/>
        <rFont val="Times New Roman"/>
        <family val="1"/>
      </rPr>
      <t>1-11</t>
    </r>
    <r>
      <rPr>
        <b/>
        <sz val="12"/>
        <rFont val="微軟正黑體"/>
        <family val="2"/>
        <charset val="136"/>
      </rPr>
      <t>月</t>
    </r>
    <phoneticPr fontId="2" type="noConversion"/>
  </si>
  <si>
    <r>
      <t>114</t>
    </r>
    <r>
      <rPr>
        <sz val="12"/>
        <rFont val="微軟正黑體"/>
        <family val="2"/>
        <charset val="136"/>
      </rPr>
      <t>年</t>
    </r>
    <r>
      <rPr>
        <sz val="12"/>
        <rFont val="Times New Roman"/>
        <family val="1"/>
      </rPr>
      <t>1-12</t>
    </r>
    <r>
      <rPr>
        <sz val="12"/>
        <rFont val="微軟正黑體"/>
        <family val="2"/>
        <charset val="136"/>
      </rPr>
      <t>月</t>
    </r>
    <phoneticPr fontId="2" type="noConversion"/>
  </si>
  <si>
    <r>
      <t>114</t>
    </r>
    <r>
      <rPr>
        <sz val="16"/>
        <rFont val="微軟正黑體"/>
        <family val="2"/>
        <charset val="136"/>
      </rPr>
      <t>年</t>
    </r>
    <r>
      <rPr>
        <sz val="16"/>
        <rFont val="Times New Roman"/>
        <family val="1"/>
      </rPr>
      <t>1-12</t>
    </r>
    <r>
      <rPr>
        <sz val="16"/>
        <rFont val="微軟正黑體"/>
        <family val="2"/>
        <charset val="136"/>
      </rPr>
      <t>月棉紗進口統計表</t>
    </r>
    <phoneticPr fontId="2" type="noConversion"/>
  </si>
  <si>
    <t>北馬奇頓</t>
    <phoneticPr fontId="2" type="noConversion"/>
  </si>
  <si>
    <t>巴西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</si>
</sst>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43" formatCode="_-* #,##0.00_-;\-* #,##0.00_-;_-* &quot;-&quot;??_-;_-@_-"/>
    <numFmt numFmtId="176" formatCode="0.0%"/>
    <numFmt numFmtId="177" formatCode="_-* #,##0_-;\-* #,##0_-;_-* &quot;-&quot;??_-;_-@_-"/>
    <numFmt numFmtId="178" formatCode="#,##0_ "/>
  </numFmts>
  <fonts count="44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9"/>
      <name val="新細明體"/>
      <family val="2"/>
      <charset val="136"/>
      <scheme val="minor"/>
    </font>
    <font>
      <sz val="16"/>
      <name val="微軟正黑體"/>
      <family val="2"/>
      <charset val="136"/>
    </font>
    <font>
      <sz val="12"/>
      <name val="微軟正黑體"/>
      <family val="2"/>
      <charset val="136"/>
    </font>
    <font>
      <sz val="11"/>
      <name val="微軟正黑體"/>
      <family val="2"/>
      <charset val="136"/>
    </font>
    <font>
      <b/>
      <sz val="12"/>
      <name val="微軟正黑體"/>
      <family val="2"/>
      <charset val="136"/>
    </font>
    <font>
      <b/>
      <sz val="11"/>
      <name val="微軟正黑體"/>
      <family val="2"/>
      <charset val="136"/>
    </font>
    <font>
      <b/>
      <sz val="12.5"/>
      <name val="Malgun Gothic Semilight"/>
      <family val="2"/>
      <charset val="136"/>
    </font>
    <font>
      <sz val="12"/>
      <name val="Malgun Gothic Semilight"/>
      <family val="2"/>
      <charset val="136"/>
    </font>
    <font>
      <b/>
      <sz val="12"/>
      <name val="Malgun Gothic Semilight"/>
      <family val="2"/>
      <charset val="136"/>
    </font>
    <font>
      <b/>
      <sz val="11"/>
      <name val="Malgun Gothic Semilight"/>
      <family val="2"/>
      <charset val="136"/>
    </font>
    <font>
      <sz val="13"/>
      <name val="Times New Roman"/>
      <family val="1"/>
    </font>
    <font>
      <sz val="13"/>
      <name val="微軟正黑體"/>
      <family val="2"/>
      <charset val="136"/>
    </font>
    <font>
      <b/>
      <sz val="13"/>
      <name val="Times New Roman"/>
      <family val="1"/>
    </font>
    <font>
      <b/>
      <sz val="13"/>
      <name val="微軟正黑體"/>
      <family val="2"/>
      <charset val="136"/>
    </font>
    <font>
      <b/>
      <sz val="13"/>
      <name val="Malgun Gothic Semilight"/>
      <family val="2"/>
      <charset val="136"/>
    </font>
    <font>
      <sz val="12"/>
      <name val="Times New Roman"/>
      <family val="1"/>
    </font>
    <font>
      <b/>
      <sz val="12.5"/>
      <name val="微軟正黑體"/>
      <family val="2"/>
      <charset val="136"/>
    </font>
    <font>
      <sz val="12.5"/>
      <name val="微軟正黑體"/>
      <family val="2"/>
      <charset val="136"/>
    </font>
    <font>
      <sz val="16"/>
      <name val="Times New Roman"/>
      <family val="1"/>
    </font>
    <font>
      <sz val="12.5"/>
      <name val="Times New Roman"/>
      <family val="1"/>
    </font>
    <font>
      <sz val="12"/>
      <color indexed="12"/>
      <name val="Times New Roman"/>
      <family val="1"/>
    </font>
    <font>
      <sz val="12"/>
      <color indexed="10"/>
      <name val="Times New Roman"/>
      <family val="1"/>
    </font>
    <font>
      <b/>
      <sz val="12.5"/>
      <name val="Times New Roman"/>
      <family val="1"/>
    </font>
    <font>
      <b/>
      <sz val="12"/>
      <name val="新細明體"/>
      <family val="1"/>
      <charset val="136"/>
    </font>
    <font>
      <sz val="11"/>
      <name val="Times New Roman"/>
      <family val="1"/>
    </font>
    <font>
      <b/>
      <sz val="12"/>
      <name val="Times New Roman"/>
      <family val="1"/>
    </font>
    <font>
      <b/>
      <sz val="11"/>
      <name val="Times New Roman"/>
      <family val="1"/>
    </font>
    <font>
      <sz val="12"/>
      <color theme="1"/>
      <name val="新細明體"/>
      <family val="2"/>
      <scheme val="minor"/>
    </font>
    <font>
      <b/>
      <sz val="12.5"/>
      <name val="Microsoft JhengHei Light"/>
      <family val="2"/>
      <charset val="136"/>
    </font>
    <font>
      <b/>
      <sz val="12.5"/>
      <name val="細明體"/>
      <family val="3"/>
      <charset val="136"/>
    </font>
    <font>
      <b/>
      <sz val="12.5"/>
      <name val="新細明體"/>
      <family val="1"/>
      <charset val="136"/>
    </font>
    <font>
      <sz val="12.5"/>
      <color theme="1"/>
      <name val="Times New Roman"/>
      <family val="1"/>
    </font>
    <font>
      <sz val="12"/>
      <color theme="1"/>
      <name val="Times New Roman"/>
      <family val="1"/>
    </font>
    <font>
      <sz val="12.5"/>
      <name val="新細明體"/>
      <family val="1"/>
      <charset val="136"/>
    </font>
    <font>
      <b/>
      <sz val="12"/>
      <name val="MS Gothic"/>
      <family val="3"/>
      <charset val="128"/>
    </font>
    <font>
      <sz val="13"/>
      <color theme="1"/>
      <name val="Times New Roman"/>
      <family val="1"/>
    </font>
    <font>
      <b/>
      <sz val="13"/>
      <color theme="1"/>
      <name val="Times New Roman"/>
      <family val="1"/>
    </font>
    <font>
      <sz val="12.5"/>
      <color theme="1"/>
      <name val="微軟正黑體"/>
      <family val="2"/>
      <charset val="136"/>
    </font>
    <font>
      <sz val="12.5"/>
      <name val="Microsoft JhengHei"/>
      <family val="2"/>
    </font>
    <font>
      <sz val="12.5"/>
      <name val="Microsoft JhengHei"/>
      <family val="1"/>
    </font>
    <font>
      <b/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0" fillId="0" borderId="0"/>
    <xf numFmtId="0" fontId="30" fillId="0" borderId="0"/>
  </cellStyleXfs>
  <cellXfs count="220">
    <xf numFmtId="0" fontId="0" fillId="0" borderId="0" xfId="0"/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vertical="center"/>
    </xf>
    <xf numFmtId="10" fontId="5" fillId="0" borderId="0" xfId="0" applyNumberFormat="1" applyFont="1"/>
    <xf numFmtId="3" fontId="5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/>
    <xf numFmtId="0" fontId="10" fillId="0" borderId="0" xfId="0" applyFont="1" applyAlignment="1">
      <alignment horizontal="center"/>
    </xf>
    <xf numFmtId="176" fontId="13" fillId="0" borderId="6" xfId="2" applyNumberFormat="1" applyFont="1" applyBorder="1" applyAlignment="1">
      <alignment horizontal="right" vertical="center"/>
    </xf>
    <xf numFmtId="176" fontId="13" fillId="0" borderId="7" xfId="2" applyNumberFormat="1" applyFont="1" applyBorder="1" applyAlignment="1">
      <alignment horizontal="right" vertical="center"/>
    </xf>
    <xf numFmtId="0" fontId="18" fillId="0" borderId="0" xfId="0" applyFont="1"/>
    <xf numFmtId="0" fontId="18" fillId="0" borderId="0" xfId="0" applyFont="1" applyAlignment="1">
      <alignment horizontal="center"/>
    </xf>
    <xf numFmtId="0" fontId="23" fillId="0" borderId="0" xfId="0" applyFont="1"/>
    <xf numFmtId="0" fontId="24" fillId="0" borderId="0" xfId="0" applyFont="1"/>
    <xf numFmtId="176" fontId="22" fillId="0" borderId="6" xfId="2" applyNumberFormat="1" applyFont="1" applyBorder="1" applyAlignment="1">
      <alignment horizontal="right" vertical="center"/>
    </xf>
    <xf numFmtId="176" fontId="22" fillId="0" borderId="7" xfId="2" applyNumberFormat="1" applyFont="1" applyBorder="1" applyAlignment="1">
      <alignment horizontal="right" vertical="center"/>
    </xf>
    <xf numFmtId="176" fontId="25" fillId="2" borderId="8" xfId="2" applyNumberFormat="1" applyFont="1" applyFill="1" applyBorder="1" applyAlignment="1">
      <alignment horizontal="right" vertical="center"/>
    </xf>
    <xf numFmtId="176" fontId="25" fillId="2" borderId="10" xfId="2" applyNumberFormat="1" applyFont="1" applyFill="1" applyBorder="1" applyAlignment="1">
      <alignment horizontal="right" vertical="center"/>
    </xf>
    <xf numFmtId="0" fontId="25" fillId="2" borderId="6" xfId="0" applyFont="1" applyFill="1" applyBorder="1" applyAlignment="1">
      <alignment horizontal="center" vertical="center"/>
    </xf>
    <xf numFmtId="0" fontId="25" fillId="2" borderId="1" xfId="0" applyFont="1" applyFill="1" applyBorder="1" applyAlignment="1">
      <alignment horizontal="center" vertical="center" wrapText="1"/>
    </xf>
    <xf numFmtId="0" fontId="25" fillId="2" borderId="7" xfId="0" applyFont="1" applyFill="1" applyBorder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3" fontId="25" fillId="2" borderId="8" xfId="0" applyNumberFormat="1" applyFont="1" applyFill="1" applyBorder="1" applyAlignment="1">
      <alignment vertical="center"/>
    </xf>
    <xf numFmtId="3" fontId="25" fillId="2" borderId="10" xfId="0" applyNumberFormat="1" applyFont="1" applyFill="1" applyBorder="1" applyAlignment="1">
      <alignment vertical="center"/>
    </xf>
    <xf numFmtId="0" fontId="15" fillId="2" borderId="1" xfId="0" applyFont="1" applyFill="1" applyBorder="1" applyAlignment="1">
      <alignment horizontal="center" vertical="center" wrapText="1"/>
    </xf>
    <xf numFmtId="0" fontId="18" fillId="0" borderId="0" xfId="0" applyFont="1" applyAlignment="1">
      <alignment vertical="center"/>
    </xf>
    <xf numFmtId="0" fontId="27" fillId="2" borderId="1" xfId="0" applyFont="1" applyFill="1" applyBorder="1" applyAlignment="1">
      <alignment horizontal="center" vertical="center" wrapText="1"/>
    </xf>
    <xf numFmtId="0" fontId="28" fillId="0" borderId="0" xfId="0" applyFont="1"/>
    <xf numFmtId="0" fontId="18" fillId="2" borderId="23" xfId="0" applyFont="1" applyFill="1" applyBorder="1" applyAlignment="1">
      <alignment horizontal="center" vertical="center"/>
    </xf>
    <xf numFmtId="0" fontId="18" fillId="2" borderId="24" xfId="0" applyFont="1" applyFill="1" applyBorder="1" applyAlignment="1">
      <alignment horizontal="center" vertical="center"/>
    </xf>
    <xf numFmtId="0" fontId="18" fillId="0" borderId="23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28" fillId="2" borderId="23" xfId="0" applyFont="1" applyFill="1" applyBorder="1" applyAlignment="1">
      <alignment horizontal="center" vertical="center"/>
    </xf>
    <xf numFmtId="0" fontId="28" fillId="2" borderId="24" xfId="0" applyFont="1" applyFill="1" applyBorder="1" applyAlignment="1">
      <alignment horizontal="center" vertical="center"/>
    </xf>
    <xf numFmtId="0" fontId="28" fillId="2" borderId="1" xfId="0" applyFont="1" applyFill="1" applyBorder="1" applyAlignment="1">
      <alignment horizontal="center" vertical="center" wrapText="1"/>
    </xf>
    <xf numFmtId="176" fontId="18" fillId="0" borderId="23" xfId="2" applyNumberFormat="1" applyFont="1" applyBorder="1" applyAlignment="1">
      <alignment horizontal="right" vertical="center"/>
    </xf>
    <xf numFmtId="176" fontId="18" fillId="0" borderId="24" xfId="2" applyNumberFormat="1" applyFont="1" applyBorder="1" applyAlignment="1">
      <alignment horizontal="right" vertical="center"/>
    </xf>
    <xf numFmtId="0" fontId="29" fillId="2" borderId="1" xfId="0" applyFont="1" applyFill="1" applyBorder="1" applyAlignment="1">
      <alignment horizontal="center" vertical="center" wrapText="1"/>
    </xf>
    <xf numFmtId="0" fontId="22" fillId="0" borderId="17" xfId="0" applyFont="1" applyBorder="1" applyAlignment="1">
      <alignment vertical="center"/>
    </xf>
    <xf numFmtId="177" fontId="22" fillId="0" borderId="7" xfId="1" applyNumberFormat="1" applyFont="1" applyBorder="1" applyAlignment="1">
      <alignment horizontal="center" vertical="center"/>
    </xf>
    <xf numFmtId="0" fontId="25" fillId="2" borderId="19" xfId="0" applyFont="1" applyFill="1" applyBorder="1" applyAlignment="1">
      <alignment horizontal="center" vertical="center"/>
    </xf>
    <xf numFmtId="0" fontId="25" fillId="2" borderId="17" xfId="0" applyFont="1" applyFill="1" applyBorder="1" applyAlignment="1">
      <alignment horizontal="center" vertical="center"/>
    </xf>
    <xf numFmtId="3" fontId="13" fillId="0" borderId="6" xfId="0" applyNumberFormat="1" applyFont="1" applyBorder="1" applyAlignment="1">
      <alignment horizontal="center" vertical="center"/>
    </xf>
    <xf numFmtId="0" fontId="22" fillId="2" borderId="13" xfId="0" applyFont="1" applyFill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3" fontId="25" fillId="2" borderId="25" xfId="0" applyNumberFormat="1" applyFont="1" applyFill="1" applyBorder="1" applyAlignment="1">
      <alignment vertical="center"/>
    </xf>
    <xf numFmtId="0" fontId="22" fillId="0" borderId="30" xfId="0" applyFont="1" applyBorder="1" applyAlignment="1">
      <alignment vertical="center"/>
    </xf>
    <xf numFmtId="178" fontId="34" fillId="0" borderId="23" xfId="3" applyNumberFormat="1" applyFont="1" applyBorder="1" applyAlignment="1">
      <alignment vertical="center"/>
    </xf>
    <xf numFmtId="178" fontId="34" fillId="0" borderId="24" xfId="3" applyNumberFormat="1" applyFont="1" applyBorder="1" applyAlignment="1">
      <alignment vertical="center"/>
    </xf>
    <xf numFmtId="178" fontId="34" fillId="0" borderId="23" xfId="3" applyNumberFormat="1" applyFont="1" applyBorder="1" applyAlignment="1">
      <alignment horizontal="right" vertical="center"/>
    </xf>
    <xf numFmtId="178" fontId="34" fillId="0" borderId="24" xfId="3" applyNumberFormat="1" applyFont="1" applyBorder="1" applyAlignment="1">
      <alignment horizontal="right" vertical="center"/>
    </xf>
    <xf numFmtId="3" fontId="25" fillId="2" borderId="26" xfId="0" applyNumberFormat="1" applyFont="1" applyFill="1" applyBorder="1" applyAlignment="1">
      <alignment vertical="center"/>
    </xf>
    <xf numFmtId="178" fontId="35" fillId="0" borderId="23" xfId="3" applyNumberFormat="1" applyFont="1" applyBorder="1" applyAlignment="1">
      <alignment horizontal="right" vertical="center"/>
    </xf>
    <xf numFmtId="178" fontId="35" fillId="0" borderId="24" xfId="3" applyNumberFormat="1" applyFont="1" applyBorder="1" applyAlignment="1">
      <alignment horizontal="right" vertical="center"/>
    </xf>
    <xf numFmtId="178" fontId="13" fillId="0" borderId="6" xfId="0" applyNumberFormat="1" applyFont="1" applyBorder="1" applyAlignment="1">
      <alignment horizontal="right" vertical="center"/>
    </xf>
    <xf numFmtId="176" fontId="13" fillId="0" borderId="1" xfId="0" applyNumberFormat="1" applyFont="1" applyBorder="1" applyAlignment="1">
      <alignment vertical="center"/>
    </xf>
    <xf numFmtId="178" fontId="13" fillId="0" borderId="7" xfId="0" applyNumberFormat="1" applyFont="1" applyBorder="1" applyAlignment="1">
      <alignment horizontal="right" vertical="center"/>
    </xf>
    <xf numFmtId="0" fontId="14" fillId="0" borderId="13" xfId="0" applyFont="1" applyBorder="1" applyAlignment="1">
      <alignment horizontal="left" vertical="center"/>
    </xf>
    <xf numFmtId="0" fontId="16" fillId="2" borderId="12" xfId="0" applyFont="1" applyFill="1" applyBorder="1" applyAlignment="1">
      <alignment horizontal="left" vertical="center"/>
    </xf>
    <xf numFmtId="178" fontId="13" fillId="2" borderId="8" xfId="0" applyNumberFormat="1" applyFont="1" applyFill="1" applyBorder="1" applyAlignment="1">
      <alignment horizontal="right" vertical="center"/>
    </xf>
    <xf numFmtId="178" fontId="13" fillId="2" borderId="10" xfId="0" applyNumberFormat="1" applyFont="1" applyFill="1" applyBorder="1" applyAlignment="1">
      <alignment horizontal="right" vertical="center"/>
    </xf>
    <xf numFmtId="41" fontId="13" fillId="0" borderId="6" xfId="0" applyNumberFormat="1" applyFont="1" applyBorder="1" applyAlignment="1">
      <alignment horizontal="right" vertical="center"/>
    </xf>
    <xf numFmtId="41" fontId="13" fillId="0" borderId="7" xfId="0" applyNumberFormat="1" applyFont="1" applyBorder="1" applyAlignment="1">
      <alignment horizontal="right" vertical="center"/>
    </xf>
    <xf numFmtId="0" fontId="15" fillId="2" borderId="19" xfId="0" applyFont="1" applyFill="1" applyBorder="1" applyAlignment="1">
      <alignment horizontal="center" vertical="center"/>
    </xf>
    <xf numFmtId="178" fontId="38" fillId="0" borderId="23" xfId="3" applyNumberFormat="1" applyFont="1" applyBorder="1" applyAlignment="1">
      <alignment horizontal="right"/>
    </xf>
    <xf numFmtId="178" fontId="38" fillId="0" borderId="24" xfId="3" applyNumberFormat="1" applyFont="1" applyBorder="1" applyAlignment="1">
      <alignment horizontal="right"/>
    </xf>
    <xf numFmtId="176" fontId="13" fillId="0" borderId="23" xfId="2" applyNumberFormat="1" applyFont="1" applyBorder="1" applyAlignment="1">
      <alignment horizontal="center" vertical="center"/>
    </xf>
    <xf numFmtId="176" fontId="13" fillId="0" borderId="24" xfId="2" applyNumberFormat="1" applyFont="1" applyBorder="1" applyAlignment="1">
      <alignment horizontal="center" vertical="center"/>
    </xf>
    <xf numFmtId="177" fontId="22" fillId="0" borderId="23" xfId="1" applyNumberFormat="1" applyFont="1" applyBorder="1" applyAlignment="1">
      <alignment horizontal="center" vertical="center"/>
    </xf>
    <xf numFmtId="176" fontId="22" fillId="0" borderId="1" xfId="2" applyNumberFormat="1" applyFont="1" applyBorder="1" applyAlignment="1">
      <alignment horizontal="right" vertical="center"/>
    </xf>
    <xf numFmtId="177" fontId="22" fillId="0" borderId="24" xfId="1" applyNumberFormat="1" applyFont="1" applyBorder="1" applyAlignment="1">
      <alignment horizontal="center" vertical="center"/>
    </xf>
    <xf numFmtId="177" fontId="25" fillId="2" borderId="25" xfId="1" applyNumberFormat="1" applyFont="1" applyFill="1" applyBorder="1" applyAlignment="1">
      <alignment horizontal="center" vertical="center"/>
    </xf>
    <xf numFmtId="176" fontId="25" fillId="2" borderId="29" xfId="2" applyNumberFormat="1" applyFont="1" applyFill="1" applyBorder="1" applyAlignment="1">
      <alignment horizontal="right" vertical="center"/>
    </xf>
    <xf numFmtId="177" fontId="25" fillId="2" borderId="26" xfId="1" applyNumberFormat="1" applyFont="1" applyFill="1" applyBorder="1" applyAlignment="1">
      <alignment horizontal="center" vertical="center"/>
    </xf>
    <xf numFmtId="176" fontId="22" fillId="0" borderId="23" xfId="2" applyNumberFormat="1" applyFont="1" applyBorder="1" applyAlignment="1">
      <alignment horizontal="right" vertical="center"/>
    </xf>
    <xf numFmtId="176" fontId="22" fillId="0" borderId="24" xfId="2" applyNumberFormat="1" applyFont="1" applyBorder="1" applyAlignment="1">
      <alignment horizontal="right" vertical="center"/>
    </xf>
    <xf numFmtId="176" fontId="25" fillId="2" borderId="25" xfId="2" applyNumberFormat="1" applyFont="1" applyFill="1" applyBorder="1" applyAlignment="1">
      <alignment horizontal="right" vertical="center"/>
    </xf>
    <xf numFmtId="176" fontId="25" fillId="2" borderId="26" xfId="2" applyNumberFormat="1" applyFont="1" applyFill="1" applyBorder="1" applyAlignment="1">
      <alignment horizontal="right" vertical="center"/>
    </xf>
    <xf numFmtId="177" fontId="25" fillId="2" borderId="25" xfId="1" applyNumberFormat="1" applyFont="1" applyFill="1" applyBorder="1" applyAlignment="1">
      <alignment vertical="center"/>
    </xf>
    <xf numFmtId="3" fontId="13" fillId="0" borderId="23" xfId="0" applyNumberFormat="1" applyFont="1" applyBorder="1" applyAlignment="1">
      <alignment vertical="center"/>
    </xf>
    <xf numFmtId="3" fontId="13" fillId="0" borderId="24" xfId="0" applyNumberFormat="1" applyFont="1" applyBorder="1" applyAlignment="1">
      <alignment vertical="center"/>
    </xf>
    <xf numFmtId="3" fontId="15" fillId="2" borderId="25" xfId="0" applyNumberFormat="1" applyFont="1" applyFill="1" applyBorder="1" applyAlignment="1">
      <alignment vertical="center"/>
    </xf>
    <xf numFmtId="3" fontId="15" fillId="2" borderId="26" xfId="0" applyNumberFormat="1" applyFont="1" applyFill="1" applyBorder="1" applyAlignment="1">
      <alignment vertical="center"/>
    </xf>
    <xf numFmtId="0" fontId="18" fillId="2" borderId="6" xfId="0" applyFont="1" applyFill="1" applyBorder="1" applyAlignment="1">
      <alignment horizontal="center" vertical="center"/>
    </xf>
    <xf numFmtId="0" fontId="18" fillId="2" borderId="7" xfId="0" applyFont="1" applyFill="1" applyBorder="1" applyAlignment="1">
      <alignment horizontal="center" vertical="center"/>
    </xf>
    <xf numFmtId="0" fontId="25" fillId="2" borderId="23" xfId="0" applyFont="1" applyFill="1" applyBorder="1" applyAlignment="1">
      <alignment horizontal="center" vertical="center"/>
    </xf>
    <xf numFmtId="0" fontId="25" fillId="2" borderId="24" xfId="0" applyFont="1" applyFill="1" applyBorder="1" applyAlignment="1">
      <alignment horizontal="center" vertical="center"/>
    </xf>
    <xf numFmtId="41" fontId="13" fillId="0" borderId="23" xfId="0" applyNumberFormat="1" applyFont="1" applyBorder="1" applyAlignment="1">
      <alignment vertical="center"/>
    </xf>
    <xf numFmtId="41" fontId="13" fillId="0" borderId="24" xfId="0" applyNumberFormat="1" applyFont="1" applyBorder="1" applyAlignment="1">
      <alignment vertical="center"/>
    </xf>
    <xf numFmtId="176" fontId="15" fillId="2" borderId="29" xfId="0" applyNumberFormat="1" applyFont="1" applyFill="1" applyBorder="1" applyAlignment="1">
      <alignment vertical="center"/>
    </xf>
    <xf numFmtId="176" fontId="13" fillId="0" borderId="23" xfId="2" applyNumberFormat="1" applyFont="1" applyBorder="1" applyAlignment="1">
      <alignment horizontal="right" vertical="center"/>
    </xf>
    <xf numFmtId="176" fontId="13" fillId="0" borderId="24" xfId="2" applyNumberFormat="1" applyFont="1" applyBorder="1" applyAlignment="1">
      <alignment horizontal="right" vertical="center"/>
    </xf>
    <xf numFmtId="176" fontId="15" fillId="2" borderId="25" xfId="2" applyNumberFormat="1" applyFont="1" applyFill="1" applyBorder="1" applyAlignment="1">
      <alignment horizontal="right" vertical="center"/>
    </xf>
    <xf numFmtId="176" fontId="15" fillId="2" borderId="26" xfId="2" applyNumberFormat="1" applyFont="1" applyFill="1" applyBorder="1" applyAlignment="1">
      <alignment horizontal="right" vertical="center"/>
    </xf>
    <xf numFmtId="0" fontId="22" fillId="0" borderId="2" xfId="0" applyFont="1" applyBorder="1" applyAlignment="1">
      <alignment vertical="center"/>
    </xf>
    <xf numFmtId="3" fontId="22" fillId="0" borderId="23" xfId="0" applyNumberFormat="1" applyFont="1" applyBorder="1" applyAlignment="1">
      <alignment vertical="center"/>
    </xf>
    <xf numFmtId="3" fontId="22" fillId="0" borderId="24" xfId="0" applyNumberFormat="1" applyFont="1" applyBorder="1" applyAlignment="1">
      <alignment vertical="center"/>
    </xf>
    <xf numFmtId="41" fontId="22" fillId="0" borderId="23" xfId="0" applyNumberFormat="1" applyFont="1" applyBorder="1" applyAlignment="1">
      <alignment vertical="center"/>
    </xf>
    <xf numFmtId="41" fontId="22" fillId="0" borderId="24" xfId="0" applyNumberFormat="1" applyFont="1" applyBorder="1" applyAlignment="1">
      <alignment vertical="center"/>
    </xf>
    <xf numFmtId="0" fontId="15" fillId="2" borderId="23" xfId="0" applyFont="1" applyFill="1" applyBorder="1" applyAlignment="1">
      <alignment horizontal="center" vertical="center"/>
    </xf>
    <xf numFmtId="0" fontId="15" fillId="2" borderId="24" xfId="0" applyFont="1" applyFill="1" applyBorder="1" applyAlignment="1">
      <alignment horizontal="center" vertical="center"/>
    </xf>
    <xf numFmtId="176" fontId="13" fillId="0" borderId="1" xfId="2" applyNumberFormat="1" applyFont="1" applyBorder="1" applyAlignment="1">
      <alignment horizontal="right" vertical="center"/>
    </xf>
    <xf numFmtId="176" fontId="15" fillId="2" borderId="29" xfId="2" applyNumberFormat="1" applyFont="1" applyFill="1" applyBorder="1" applyAlignment="1">
      <alignment horizontal="right" vertical="center"/>
    </xf>
    <xf numFmtId="41" fontId="34" fillId="0" borderId="23" xfId="3" applyNumberFormat="1" applyFont="1" applyBorder="1" applyAlignment="1">
      <alignment vertical="center"/>
    </xf>
    <xf numFmtId="41" fontId="34" fillId="0" borderId="24" xfId="3" applyNumberFormat="1" applyFont="1" applyBorder="1" applyAlignment="1">
      <alignment vertical="center"/>
    </xf>
    <xf numFmtId="176" fontId="34" fillId="0" borderId="30" xfId="3" applyNumberFormat="1" applyFont="1" applyBorder="1" applyAlignment="1">
      <alignment vertical="center"/>
    </xf>
    <xf numFmtId="176" fontId="38" fillId="0" borderId="30" xfId="3" applyNumberFormat="1" applyFont="1" applyBorder="1" applyAlignment="1">
      <alignment horizontal="right"/>
    </xf>
    <xf numFmtId="178" fontId="39" fillId="2" borderId="23" xfId="3" applyNumberFormat="1" applyFont="1" applyFill="1" applyBorder="1" applyAlignment="1">
      <alignment horizontal="right"/>
    </xf>
    <xf numFmtId="176" fontId="39" fillId="2" borderId="30" xfId="3" applyNumberFormat="1" applyFont="1" applyFill="1" applyBorder="1" applyAlignment="1">
      <alignment horizontal="right"/>
    </xf>
    <xf numFmtId="176" fontId="22" fillId="0" borderId="30" xfId="1" applyNumberFormat="1" applyFont="1" applyBorder="1" applyAlignment="1">
      <alignment horizontal="center" vertical="center"/>
    </xf>
    <xf numFmtId="176" fontId="25" fillId="2" borderId="30" xfId="1" applyNumberFormat="1" applyFont="1" applyFill="1" applyBorder="1" applyAlignment="1">
      <alignment horizontal="center" vertical="center"/>
    </xf>
    <xf numFmtId="176" fontId="25" fillId="2" borderId="23" xfId="2" applyNumberFormat="1" applyFont="1" applyFill="1" applyBorder="1" applyAlignment="1">
      <alignment horizontal="right" vertical="center"/>
    </xf>
    <xf numFmtId="176" fontId="25" fillId="2" borderId="24" xfId="2" applyNumberFormat="1" applyFont="1" applyFill="1" applyBorder="1" applyAlignment="1">
      <alignment horizontal="right" vertical="center"/>
    </xf>
    <xf numFmtId="0" fontId="22" fillId="0" borderId="1" xfId="0" applyFont="1" applyBorder="1" applyAlignment="1">
      <alignment vertical="center"/>
    </xf>
    <xf numFmtId="0" fontId="28" fillId="2" borderId="6" xfId="0" applyFont="1" applyFill="1" applyBorder="1" applyAlignment="1">
      <alignment horizontal="center" vertical="center"/>
    </xf>
    <xf numFmtId="0" fontId="28" fillId="2" borderId="7" xfId="0" applyFont="1" applyFill="1" applyBorder="1" applyAlignment="1">
      <alignment horizontal="center" vertical="center"/>
    </xf>
    <xf numFmtId="177" fontId="22" fillId="0" borderId="6" xfId="1" applyNumberFormat="1" applyFont="1" applyBorder="1" applyAlignment="1">
      <alignment horizontal="center" vertical="center"/>
    </xf>
    <xf numFmtId="0" fontId="28" fillId="2" borderId="38" xfId="0" applyFont="1" applyFill="1" applyBorder="1" applyAlignment="1">
      <alignment horizontal="center" vertical="center"/>
    </xf>
    <xf numFmtId="0" fontId="28" fillId="2" borderId="39" xfId="0" applyFont="1" applyFill="1" applyBorder="1" applyAlignment="1">
      <alignment horizontal="center" vertical="center"/>
    </xf>
    <xf numFmtId="176" fontId="13" fillId="0" borderId="38" xfId="1" applyNumberFormat="1" applyFont="1" applyBorder="1" applyAlignment="1">
      <alignment horizontal="center" vertical="center"/>
    </xf>
    <xf numFmtId="176" fontId="13" fillId="0" borderId="39" xfId="1" applyNumberFormat="1" applyFont="1" applyBorder="1" applyAlignment="1">
      <alignment horizontal="center" vertical="center"/>
    </xf>
    <xf numFmtId="176" fontId="13" fillId="0" borderId="1" xfId="1" applyNumberFormat="1" applyFont="1" applyBorder="1" applyAlignment="1">
      <alignment horizontal="right" vertical="center"/>
    </xf>
    <xf numFmtId="176" fontId="13" fillId="2" borderId="9" xfId="1" applyNumberFormat="1" applyFont="1" applyFill="1" applyBorder="1" applyAlignment="1">
      <alignment horizontal="right" vertical="center"/>
    </xf>
    <xf numFmtId="176" fontId="13" fillId="2" borderId="8" xfId="2" applyNumberFormat="1" applyFont="1" applyFill="1" applyBorder="1" applyAlignment="1">
      <alignment horizontal="right" vertical="center"/>
    </xf>
    <xf numFmtId="176" fontId="13" fillId="2" borderId="10" xfId="2" applyNumberFormat="1" applyFont="1" applyFill="1" applyBorder="1" applyAlignment="1">
      <alignment horizontal="right" vertical="center"/>
    </xf>
    <xf numFmtId="176" fontId="15" fillId="2" borderId="23" xfId="2" applyNumberFormat="1" applyFont="1" applyFill="1" applyBorder="1" applyAlignment="1">
      <alignment horizontal="right" vertical="center"/>
    </xf>
    <xf numFmtId="176" fontId="15" fillId="2" borderId="24" xfId="2" applyNumberFormat="1" applyFont="1" applyFill="1" applyBorder="1" applyAlignment="1">
      <alignment horizontal="right" vertical="center"/>
    </xf>
    <xf numFmtId="176" fontId="13" fillId="0" borderId="30" xfId="0" applyNumberFormat="1" applyFont="1" applyBorder="1" applyAlignment="1">
      <alignment vertical="center"/>
    </xf>
    <xf numFmtId="0" fontId="34" fillId="0" borderId="2" xfId="0" applyFont="1" applyBorder="1" applyAlignment="1">
      <alignment vertical="center"/>
    </xf>
    <xf numFmtId="0" fontId="41" fillId="0" borderId="30" xfId="0" applyFont="1" applyBorder="1" applyAlignment="1">
      <alignment vertical="center"/>
    </xf>
    <xf numFmtId="0" fontId="27" fillId="0" borderId="30" xfId="0" applyFont="1" applyBorder="1" applyAlignment="1">
      <alignment vertical="center"/>
    </xf>
    <xf numFmtId="177" fontId="34" fillId="0" borderId="23" xfId="3" applyNumberFormat="1" applyFont="1" applyBorder="1" applyAlignment="1">
      <alignment vertical="center"/>
    </xf>
    <xf numFmtId="177" fontId="34" fillId="0" borderId="24" xfId="3" applyNumberFormat="1" applyFont="1" applyBorder="1" applyAlignment="1">
      <alignment vertical="center"/>
    </xf>
    <xf numFmtId="176" fontId="35" fillId="0" borderId="30" xfId="3" applyNumberFormat="1" applyFont="1" applyBorder="1" applyAlignment="1">
      <alignment horizontal="right" vertical="center"/>
    </xf>
    <xf numFmtId="177" fontId="35" fillId="0" borderId="23" xfId="3" applyNumberFormat="1" applyFont="1" applyBorder="1" applyAlignment="1">
      <alignment horizontal="right" vertical="center"/>
    </xf>
    <xf numFmtId="177" fontId="35" fillId="0" borderId="24" xfId="3" applyNumberFormat="1" applyFont="1" applyBorder="1" applyAlignment="1">
      <alignment horizontal="right" vertical="center"/>
    </xf>
    <xf numFmtId="178" fontId="43" fillId="2" borderId="25" xfId="3" applyNumberFormat="1" applyFont="1" applyFill="1" applyBorder="1" applyAlignment="1">
      <alignment horizontal="right" vertical="center"/>
    </xf>
    <xf numFmtId="176" fontId="43" fillId="2" borderId="30" xfId="3" applyNumberFormat="1" applyFont="1" applyFill="1" applyBorder="1" applyAlignment="1">
      <alignment horizontal="right" vertical="center"/>
    </xf>
    <xf numFmtId="178" fontId="43" fillId="2" borderId="26" xfId="3" applyNumberFormat="1" applyFont="1" applyFill="1" applyBorder="1" applyAlignment="1">
      <alignment horizontal="right" vertical="center"/>
    </xf>
    <xf numFmtId="176" fontId="28" fillId="2" borderId="23" xfId="2" applyNumberFormat="1" applyFont="1" applyFill="1" applyBorder="1" applyAlignment="1">
      <alignment horizontal="right" vertical="center"/>
    </xf>
    <xf numFmtId="176" fontId="28" fillId="2" borderId="24" xfId="2" applyNumberFormat="1" applyFont="1" applyFill="1" applyBorder="1" applyAlignment="1">
      <alignment horizontal="right" vertical="center"/>
    </xf>
    <xf numFmtId="0" fontId="28" fillId="2" borderId="42" xfId="0" applyFont="1" applyFill="1" applyBorder="1" applyAlignment="1">
      <alignment horizontal="center" vertical="center"/>
    </xf>
    <xf numFmtId="0" fontId="0" fillId="0" borderId="43" xfId="0" applyBorder="1" applyAlignment="1">
      <alignment vertical="center"/>
    </xf>
    <xf numFmtId="176" fontId="22" fillId="0" borderId="30" xfId="1" applyNumberFormat="1" applyFont="1" applyBorder="1" applyAlignment="1">
      <alignment horizontal="right" vertical="center"/>
    </xf>
    <xf numFmtId="176" fontId="25" fillId="2" borderId="30" xfId="1" applyNumberFormat="1" applyFont="1" applyFill="1" applyBorder="1" applyAlignment="1">
      <alignment horizontal="right" vertical="center"/>
    </xf>
    <xf numFmtId="177" fontId="38" fillId="0" borderId="23" xfId="3" applyNumberFormat="1" applyFont="1" applyBorder="1" applyAlignment="1">
      <alignment horizontal="right"/>
    </xf>
    <xf numFmtId="177" fontId="38" fillId="0" borderId="24" xfId="3" applyNumberFormat="1" applyFont="1" applyBorder="1" applyAlignment="1">
      <alignment horizontal="right"/>
    </xf>
    <xf numFmtId="176" fontId="15" fillId="2" borderId="23" xfId="2" applyNumberFormat="1" applyFont="1" applyFill="1" applyBorder="1" applyAlignment="1">
      <alignment horizontal="center" vertical="center"/>
    </xf>
    <xf numFmtId="176" fontId="15" fillId="2" borderId="24" xfId="2" applyNumberFormat="1" applyFont="1" applyFill="1" applyBorder="1" applyAlignment="1">
      <alignment horizontal="center" vertical="center"/>
    </xf>
    <xf numFmtId="177" fontId="25" fillId="2" borderId="6" xfId="1" applyNumberFormat="1" applyFont="1" applyFill="1" applyBorder="1" applyAlignment="1">
      <alignment horizontal="center" vertical="center"/>
    </xf>
    <xf numFmtId="177" fontId="25" fillId="2" borderId="7" xfId="1" applyNumberFormat="1" applyFont="1" applyFill="1" applyBorder="1" applyAlignment="1">
      <alignment horizontal="center" vertical="center"/>
    </xf>
    <xf numFmtId="176" fontId="25" fillId="2" borderId="6" xfId="2" applyNumberFormat="1" applyFont="1" applyFill="1" applyBorder="1" applyAlignment="1">
      <alignment horizontal="right" vertical="center"/>
    </xf>
    <xf numFmtId="176" fontId="25" fillId="2" borderId="7" xfId="2" applyNumberFormat="1" applyFont="1" applyFill="1" applyBorder="1" applyAlignment="1">
      <alignment horizontal="right" vertical="center"/>
    </xf>
    <xf numFmtId="178" fontId="13" fillId="0" borderId="38" xfId="0" applyNumberFormat="1" applyFont="1" applyBorder="1" applyAlignment="1">
      <alignment horizontal="right" vertical="center"/>
    </xf>
    <xf numFmtId="178" fontId="13" fillId="0" borderId="39" xfId="0" applyNumberFormat="1" applyFont="1" applyBorder="1" applyAlignment="1">
      <alignment horizontal="right" vertical="center"/>
    </xf>
    <xf numFmtId="178" fontId="15" fillId="2" borderId="40" xfId="0" applyNumberFormat="1" applyFont="1" applyFill="1" applyBorder="1" applyAlignment="1">
      <alignment horizontal="right" vertical="center"/>
    </xf>
    <xf numFmtId="178" fontId="15" fillId="2" borderId="41" xfId="0" applyNumberFormat="1" applyFont="1" applyFill="1" applyBorder="1" applyAlignment="1">
      <alignment horizontal="right" vertical="center"/>
    </xf>
    <xf numFmtId="176" fontId="15" fillId="2" borderId="38" xfId="1" applyNumberFormat="1" applyFont="1" applyFill="1" applyBorder="1" applyAlignment="1">
      <alignment horizontal="center" vertical="center"/>
    </xf>
    <xf numFmtId="176" fontId="15" fillId="2" borderId="39" xfId="1" applyNumberFormat="1" applyFont="1" applyFill="1" applyBorder="1" applyAlignment="1">
      <alignment horizontal="center" vertical="center"/>
    </xf>
    <xf numFmtId="177" fontId="13" fillId="0" borderId="38" xfId="0" applyNumberFormat="1" applyFont="1" applyBorder="1" applyAlignment="1">
      <alignment horizontal="right" vertical="center"/>
    </xf>
    <xf numFmtId="177" fontId="13" fillId="0" borderId="39" xfId="0" applyNumberFormat="1" applyFont="1" applyBorder="1" applyAlignment="1">
      <alignment horizontal="right" vertical="center"/>
    </xf>
    <xf numFmtId="176" fontId="13" fillId="0" borderId="30" xfId="0" applyNumberFormat="1" applyFont="1" applyBorder="1" applyAlignment="1">
      <alignment horizontal="right" vertical="center"/>
    </xf>
    <xf numFmtId="176" fontId="15" fillId="2" borderId="30" xfId="0" applyNumberFormat="1" applyFont="1" applyFill="1" applyBorder="1" applyAlignment="1">
      <alignment horizontal="right" vertical="center"/>
    </xf>
    <xf numFmtId="0" fontId="28" fillId="2" borderId="21" xfId="0" applyFont="1" applyFill="1" applyBorder="1" applyAlignment="1">
      <alignment horizontal="center" vertical="center"/>
    </xf>
    <xf numFmtId="0" fontId="28" fillId="2" borderId="23" xfId="0" applyFont="1" applyFill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8" fillId="2" borderId="18" xfId="0" applyFont="1" applyFill="1" applyBorder="1" applyAlignment="1">
      <alignment horizontal="center" vertical="center"/>
    </xf>
    <xf numFmtId="0" fontId="28" fillId="2" borderId="17" xfId="0" applyFont="1" applyFill="1" applyBorder="1" applyAlignment="1">
      <alignment horizontal="center" vertical="center"/>
    </xf>
    <xf numFmtId="0" fontId="28" fillId="2" borderId="36" xfId="0" applyFont="1" applyFill="1" applyBorder="1" applyAlignment="1">
      <alignment horizontal="center" vertical="center"/>
    </xf>
    <xf numFmtId="0" fontId="28" fillId="2" borderId="44" xfId="0" applyFont="1" applyFill="1" applyBorder="1" applyAlignment="1">
      <alignment horizontal="center" vertical="center"/>
    </xf>
    <xf numFmtId="0" fontId="28" fillId="2" borderId="37" xfId="0" applyFont="1" applyFill="1" applyBorder="1" applyAlignment="1">
      <alignment horizontal="center" vertical="center"/>
    </xf>
    <xf numFmtId="0" fontId="25" fillId="2" borderId="3" xfId="0" applyFont="1" applyFill="1" applyBorder="1" applyAlignment="1">
      <alignment horizontal="center" vertical="center" wrapText="1"/>
    </xf>
    <xf numFmtId="0" fontId="25" fillId="2" borderId="6" xfId="0" applyFont="1" applyFill="1" applyBorder="1" applyAlignment="1">
      <alignment horizontal="center" vertical="center"/>
    </xf>
    <xf numFmtId="0" fontId="25" fillId="2" borderId="33" xfId="0" applyFont="1" applyFill="1" applyBorder="1" applyAlignment="1">
      <alignment horizontal="center" vertical="center"/>
    </xf>
    <xf numFmtId="0" fontId="25" fillId="2" borderId="2" xfId="0" applyFont="1" applyFill="1" applyBorder="1" applyAlignment="1">
      <alignment horizontal="center" vertical="center"/>
    </xf>
    <xf numFmtId="0" fontId="25" fillId="2" borderId="21" xfId="0" applyFont="1" applyFill="1" applyBorder="1" applyAlignment="1">
      <alignment horizontal="center" vertical="center"/>
    </xf>
    <xf numFmtId="0" fontId="25" fillId="2" borderId="35" xfId="0" applyFont="1" applyFill="1" applyBorder="1" applyAlignment="1">
      <alignment horizontal="center" vertical="center"/>
    </xf>
    <xf numFmtId="0" fontId="25" fillId="2" borderId="22" xfId="0" applyFont="1" applyFill="1" applyBorder="1" applyAlignment="1">
      <alignment horizontal="center" vertical="center"/>
    </xf>
    <xf numFmtId="0" fontId="25" fillId="2" borderId="28" xfId="0" applyFont="1" applyFill="1" applyBorder="1" applyAlignment="1">
      <alignment horizontal="center" vertical="center"/>
    </xf>
    <xf numFmtId="0" fontId="25" fillId="2" borderId="8" xfId="0" applyFont="1" applyFill="1" applyBorder="1" applyAlignment="1">
      <alignment horizontal="center" vertical="center"/>
    </xf>
    <xf numFmtId="0" fontId="25" fillId="2" borderId="34" xfId="0" applyFont="1" applyFill="1" applyBorder="1" applyAlignment="1">
      <alignment horizontal="center" vertical="center"/>
    </xf>
    <xf numFmtId="0" fontId="15" fillId="2" borderId="21" xfId="0" applyFont="1" applyFill="1" applyBorder="1" applyAlignment="1">
      <alignment horizontal="center" vertical="center"/>
    </xf>
    <xf numFmtId="0" fontId="15" fillId="2" borderId="35" xfId="0" applyFont="1" applyFill="1" applyBorder="1" applyAlignment="1">
      <alignment horizontal="center" vertical="center"/>
    </xf>
    <xf numFmtId="0" fontId="15" fillId="2" borderId="22" xfId="0" applyFont="1" applyFill="1" applyBorder="1" applyAlignment="1">
      <alignment horizontal="center" vertical="center"/>
    </xf>
    <xf numFmtId="0" fontId="15" fillId="2" borderId="28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5" fillId="2" borderId="11" xfId="0" applyFont="1" applyFill="1" applyBorder="1" applyAlignment="1">
      <alignment horizontal="center" vertical="center"/>
    </xf>
    <xf numFmtId="0" fontId="25" fillId="2" borderId="13" xfId="0" applyFont="1" applyFill="1" applyBorder="1" applyAlignment="1">
      <alignment horizontal="center" vertical="center"/>
    </xf>
    <xf numFmtId="0" fontId="25" fillId="2" borderId="3" xfId="0" applyFont="1" applyFill="1" applyBorder="1" applyAlignment="1">
      <alignment horizontal="center" vertical="center"/>
    </xf>
    <xf numFmtId="0" fontId="25" fillId="2" borderId="14" xfId="0" applyFont="1" applyFill="1" applyBorder="1" applyAlignment="1">
      <alignment horizontal="center" vertical="center"/>
    </xf>
    <xf numFmtId="0" fontId="25" fillId="2" borderId="5" xfId="0" applyFont="1" applyFill="1" applyBorder="1" applyAlignment="1">
      <alignment horizontal="center" vertical="center"/>
    </xf>
    <xf numFmtId="0" fontId="18" fillId="2" borderId="21" xfId="0" applyFont="1" applyFill="1" applyBorder="1" applyAlignment="1">
      <alignment horizontal="center" vertical="center"/>
    </xf>
    <xf numFmtId="0" fontId="18" fillId="2" borderId="23" xfId="0" applyFont="1" applyFill="1" applyBorder="1" applyAlignment="1">
      <alignment horizontal="center" vertical="center"/>
    </xf>
    <xf numFmtId="0" fontId="32" fillId="2" borderId="27" xfId="0" applyFont="1" applyFill="1" applyBorder="1" applyAlignment="1">
      <alignment horizontal="center" vertical="center"/>
    </xf>
    <xf numFmtId="0" fontId="33" fillId="2" borderId="32" xfId="0" applyFont="1" applyFill="1" applyBorder="1" applyAlignment="1">
      <alignment vertical="center"/>
    </xf>
    <xf numFmtId="0" fontId="18" fillId="2" borderId="31" xfId="0" applyFont="1" applyFill="1" applyBorder="1" applyAlignment="1">
      <alignment horizontal="center" vertical="center"/>
    </xf>
    <xf numFmtId="0" fontId="18" fillId="2" borderId="2" xfId="0" applyFont="1" applyFill="1" applyBorder="1" applyAlignment="1">
      <alignment horizontal="center" vertical="center"/>
    </xf>
    <xf numFmtId="0" fontId="18" fillId="2" borderId="35" xfId="0" applyFont="1" applyFill="1" applyBorder="1" applyAlignment="1">
      <alignment horizontal="center" vertical="center"/>
    </xf>
    <xf numFmtId="0" fontId="18" fillId="2" borderId="22" xfId="0" applyFont="1" applyFill="1" applyBorder="1" applyAlignment="1">
      <alignment horizontal="center" vertical="center"/>
    </xf>
    <xf numFmtId="0" fontId="28" fillId="2" borderId="22" xfId="0" applyFont="1" applyFill="1" applyBorder="1" applyAlignment="1">
      <alignment horizontal="center" vertical="center"/>
    </xf>
    <xf numFmtId="0" fontId="28" fillId="2" borderId="24" xfId="0" applyFont="1" applyFill="1" applyBorder="1" applyAlignment="1">
      <alignment horizontal="center" vertical="center"/>
    </xf>
    <xf numFmtId="0" fontId="28" fillId="2" borderId="35" xfId="0" applyFont="1" applyFill="1" applyBorder="1" applyAlignment="1">
      <alignment horizontal="center" vertical="center"/>
    </xf>
    <xf numFmtId="0" fontId="28" fillId="2" borderId="15" xfId="0" applyFont="1" applyFill="1" applyBorder="1" applyAlignment="1">
      <alignment horizontal="center" vertical="center"/>
    </xf>
    <xf numFmtId="0" fontId="28" fillId="2" borderId="16" xfId="0" applyFont="1" applyFill="1" applyBorder="1" applyAlignment="1">
      <alignment horizontal="center" vertical="center"/>
    </xf>
    <xf numFmtId="0" fontId="28" fillId="2" borderId="19" xfId="0" applyFont="1" applyFill="1" applyBorder="1" applyAlignment="1">
      <alignment horizontal="center" vertical="center"/>
    </xf>
    <xf numFmtId="0" fontId="28" fillId="2" borderId="20" xfId="0" applyFont="1" applyFill="1" applyBorder="1" applyAlignment="1">
      <alignment horizontal="center" vertical="center"/>
    </xf>
    <xf numFmtId="0" fontId="28" fillId="2" borderId="3" xfId="0" applyFont="1" applyFill="1" applyBorder="1" applyAlignment="1">
      <alignment horizontal="center" vertical="center"/>
    </xf>
    <xf numFmtId="0" fontId="28" fillId="2" borderId="14" xfId="0" applyFont="1" applyFill="1" applyBorder="1" applyAlignment="1">
      <alignment horizontal="center" vertical="center"/>
    </xf>
    <xf numFmtId="0" fontId="28" fillId="2" borderId="5" xfId="0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/>
    </xf>
    <xf numFmtId="0" fontId="13" fillId="2" borderId="13" xfId="0" applyFont="1" applyFill="1" applyBorder="1" applyAlignment="1">
      <alignment horizontal="center" vertical="center"/>
    </xf>
    <xf numFmtId="0" fontId="18" fillId="2" borderId="3" xfId="0" applyFont="1" applyFill="1" applyBorder="1" applyAlignment="1">
      <alignment horizontal="center" vertical="center"/>
    </xf>
    <xf numFmtId="0" fontId="18" fillId="2" borderId="4" xfId="0" applyFont="1" applyFill="1" applyBorder="1" applyAlignment="1">
      <alignment horizontal="center" vertical="center"/>
    </xf>
    <xf numFmtId="0" fontId="18" fillId="2" borderId="5" xfId="0" applyFont="1" applyFill="1" applyBorder="1" applyAlignment="1">
      <alignment horizontal="center" vertical="center"/>
    </xf>
    <xf numFmtId="0" fontId="18" fillId="2" borderId="14" xfId="0" applyFont="1" applyFill="1" applyBorder="1" applyAlignment="1">
      <alignment horizontal="center" vertical="center"/>
    </xf>
    <xf numFmtId="177" fontId="13" fillId="0" borderId="6" xfId="0" applyNumberFormat="1" applyFont="1" applyBorder="1" applyAlignment="1">
      <alignment horizontal="right" vertical="center"/>
    </xf>
    <xf numFmtId="177" fontId="13" fillId="0" borderId="7" xfId="0" applyNumberFormat="1" applyFont="1" applyBorder="1" applyAlignment="1">
      <alignment horizontal="right" vertical="center"/>
    </xf>
    <xf numFmtId="176" fontId="13" fillId="2" borderId="30" xfId="0" applyNumberFormat="1" applyFont="1" applyFill="1" applyBorder="1" applyAlignment="1">
      <alignment horizontal="right" vertical="center"/>
    </xf>
  </cellXfs>
  <cellStyles count="5">
    <cellStyle name="一般" xfId="0" builtinId="0"/>
    <cellStyle name="一般 2" xfId="3" xr:uid="{06847847-6952-4DEC-9D7A-36086A5F5777}"/>
    <cellStyle name="一般 3" xfId="4" xr:uid="{57195C42-11FC-4ACD-960E-CD7B2B8281CC}"/>
    <cellStyle name="千分位" xfId="1" builtinId="3"/>
    <cellStyle name="百分比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-0.249977111117893"/>
  </sheetPr>
  <dimension ref="A1:J41"/>
  <sheetViews>
    <sheetView topLeftCell="A5" workbookViewId="0">
      <selection activeCell="O12" sqref="O12"/>
    </sheetView>
  </sheetViews>
  <sheetFormatPr defaultColWidth="9" defaultRowHeight="15.75"/>
  <cols>
    <col min="1" max="1" width="4" style="13" bestFit="1" customWidth="1"/>
    <col min="2" max="2" width="11" style="12" bestFit="1" customWidth="1"/>
    <col min="3" max="3" width="13.375" style="13" bestFit="1" customWidth="1"/>
    <col min="4" max="4" width="8.875" style="13" customWidth="1"/>
    <col min="5" max="6" width="13.375" style="13" bestFit="1" customWidth="1"/>
    <col min="7" max="7" width="9.75" style="13" customWidth="1"/>
    <col min="8" max="8" width="13.375" style="13" bestFit="1" customWidth="1"/>
    <col min="9" max="10" width="10" style="13" bestFit="1" customWidth="1"/>
    <col min="11" max="11" width="8.5" style="12" bestFit="1" customWidth="1"/>
    <col min="12" max="16384" width="9" style="12"/>
  </cols>
  <sheetData>
    <row r="1" spans="1:10" s="27" customFormat="1" ht="43.5" customHeight="1" thickBot="1">
      <c r="A1" s="33"/>
      <c r="B1" s="167" t="s">
        <v>117</v>
      </c>
      <c r="C1" s="167"/>
      <c r="D1" s="167"/>
      <c r="E1" s="167"/>
      <c r="F1" s="167"/>
      <c r="G1" s="167"/>
      <c r="H1" s="167"/>
      <c r="I1" s="167"/>
      <c r="J1" s="167"/>
    </row>
    <row r="2" spans="1:10" ht="24.75" customHeight="1" thickTop="1">
      <c r="A2" s="173" t="s">
        <v>101</v>
      </c>
      <c r="B2" s="175" t="s">
        <v>24</v>
      </c>
      <c r="C2" s="177" t="s">
        <v>118</v>
      </c>
      <c r="D2" s="178"/>
      <c r="E2" s="179"/>
      <c r="F2" s="177" t="s">
        <v>98</v>
      </c>
      <c r="G2" s="180"/>
      <c r="H2" s="179"/>
      <c r="I2" s="177" t="s">
        <v>25</v>
      </c>
      <c r="J2" s="179"/>
    </row>
    <row r="3" spans="1:10" ht="35.450000000000003" customHeight="1">
      <c r="A3" s="174"/>
      <c r="B3" s="176"/>
      <c r="C3" s="87" t="s">
        <v>26</v>
      </c>
      <c r="D3" s="21" t="s">
        <v>27</v>
      </c>
      <c r="E3" s="88" t="s">
        <v>28</v>
      </c>
      <c r="F3" s="87" t="s">
        <v>26</v>
      </c>
      <c r="G3" s="21" t="s">
        <v>27</v>
      </c>
      <c r="H3" s="88" t="s">
        <v>28</v>
      </c>
      <c r="I3" s="87" t="s">
        <v>29</v>
      </c>
      <c r="J3" s="88" t="s">
        <v>30</v>
      </c>
    </row>
    <row r="4" spans="1:10" ht="25.15" customHeight="1">
      <c r="A4" s="44">
        <v>1</v>
      </c>
      <c r="B4" s="48" t="s">
        <v>15</v>
      </c>
      <c r="C4" s="81">
        <v>710919</v>
      </c>
      <c r="D4" s="129">
        <f>C4/$C$21</f>
        <v>0.4466584445342191</v>
      </c>
      <c r="E4" s="82">
        <v>1885294</v>
      </c>
      <c r="F4" s="81">
        <v>1038114</v>
      </c>
      <c r="G4" s="57">
        <v>0.57285463837141737</v>
      </c>
      <c r="H4" s="82">
        <v>2729227</v>
      </c>
      <c r="I4" s="92">
        <f>SUM(C4/F4-1)</f>
        <v>-0.31518214762540531</v>
      </c>
      <c r="J4" s="93">
        <f>SUM(E4/H4-1)</f>
        <v>-0.30922052288065449</v>
      </c>
    </row>
    <row r="5" spans="1:10" ht="25.15" customHeight="1">
      <c r="A5" s="44">
        <v>2</v>
      </c>
      <c r="B5" s="48" t="s">
        <v>62</v>
      </c>
      <c r="C5" s="81">
        <v>709104</v>
      </c>
      <c r="D5" s="129">
        <f t="shared" ref="D5:D21" si="0">C5/$C$21</f>
        <v>0.44551811057658175</v>
      </c>
      <c r="E5" s="82">
        <v>2018061</v>
      </c>
      <c r="F5" s="81">
        <v>650642</v>
      </c>
      <c r="G5" s="57">
        <v>0.35903887975622689</v>
      </c>
      <c r="H5" s="82">
        <v>2201151</v>
      </c>
      <c r="I5" s="92">
        <f>SUM(C5/F5-1)</f>
        <v>8.9852791550499411E-2</v>
      </c>
      <c r="J5" s="93">
        <f>SUM(E5/H5-1)</f>
        <v>-8.3179209422706624E-2</v>
      </c>
    </row>
    <row r="6" spans="1:10" ht="25.15" customHeight="1">
      <c r="A6" s="44">
        <v>3</v>
      </c>
      <c r="B6" s="48" t="s">
        <v>63</v>
      </c>
      <c r="C6" s="81">
        <v>89516</v>
      </c>
      <c r="D6" s="129">
        <f t="shared" si="0"/>
        <v>5.6241396447309973E-2</v>
      </c>
      <c r="E6" s="82">
        <v>282811</v>
      </c>
      <c r="F6" s="81">
        <v>90607</v>
      </c>
      <c r="G6" s="57">
        <v>4.9998979128418469E-2</v>
      </c>
      <c r="H6" s="82">
        <v>298801</v>
      </c>
      <c r="I6" s="92">
        <f>SUM(C6/F6-1)</f>
        <v>-1.2041012283819152E-2</v>
      </c>
      <c r="J6" s="93">
        <f>SUM(E6/H6-1)</f>
        <v>-5.3513877128925302E-2</v>
      </c>
    </row>
    <row r="7" spans="1:10" ht="25.15" customHeight="1">
      <c r="A7" s="44">
        <v>4</v>
      </c>
      <c r="B7" s="48" t="s">
        <v>114</v>
      </c>
      <c r="C7" s="81">
        <v>71814</v>
      </c>
      <c r="D7" s="129">
        <f t="shared" si="0"/>
        <v>4.5119527732105084E-2</v>
      </c>
      <c r="E7" s="82">
        <v>96754</v>
      </c>
      <c r="F7" s="89">
        <v>0</v>
      </c>
      <c r="G7" s="57">
        <v>0</v>
      </c>
      <c r="H7" s="90">
        <v>0</v>
      </c>
      <c r="I7" s="89">
        <v>0</v>
      </c>
      <c r="J7" s="90">
        <v>0</v>
      </c>
    </row>
    <row r="8" spans="1:10" ht="25.15" customHeight="1">
      <c r="A8" s="44">
        <v>5</v>
      </c>
      <c r="B8" s="48" t="s">
        <v>64</v>
      </c>
      <c r="C8" s="81">
        <v>10106</v>
      </c>
      <c r="D8" s="129">
        <f t="shared" si="0"/>
        <v>6.3494297387787051E-3</v>
      </c>
      <c r="E8" s="82">
        <v>118350</v>
      </c>
      <c r="F8" s="81">
        <v>26801</v>
      </c>
      <c r="G8" s="57">
        <v>1.4789394192730622E-2</v>
      </c>
      <c r="H8" s="82">
        <v>108454</v>
      </c>
      <c r="I8" s="92">
        <f>SUM(C8/F8-1)</f>
        <v>-0.62292451774187529</v>
      </c>
      <c r="J8" s="93">
        <f>SUM(E8/H8-1)</f>
        <v>9.1246058236671868E-2</v>
      </c>
    </row>
    <row r="9" spans="1:10" ht="25.15" customHeight="1">
      <c r="A9" s="44">
        <v>6</v>
      </c>
      <c r="B9" s="48" t="s">
        <v>21</v>
      </c>
      <c r="C9" s="81">
        <v>113</v>
      </c>
      <c r="D9" s="129">
        <f t="shared" si="0"/>
        <v>7.0995998464475928E-5</v>
      </c>
      <c r="E9" s="82">
        <v>2007</v>
      </c>
      <c r="F9" s="81">
        <v>9</v>
      </c>
      <c r="G9" s="57">
        <v>4.9664022885181744E-6</v>
      </c>
      <c r="H9" s="82">
        <v>224</v>
      </c>
      <c r="I9" s="92">
        <f>SUM(C9/F9-1)</f>
        <v>11.555555555555555</v>
      </c>
      <c r="J9" s="93">
        <f>SUM(E9/H9-1)</f>
        <v>7.9598214285714288</v>
      </c>
    </row>
    <row r="10" spans="1:10" ht="25.15" customHeight="1">
      <c r="A10" s="44">
        <v>7</v>
      </c>
      <c r="B10" s="48" t="s">
        <v>22</v>
      </c>
      <c r="C10" s="81">
        <v>19</v>
      </c>
      <c r="D10" s="129">
        <f t="shared" si="0"/>
        <v>1.1937380272787988E-5</v>
      </c>
      <c r="E10" s="82">
        <v>2068</v>
      </c>
      <c r="F10" s="89">
        <v>0</v>
      </c>
      <c r="G10" s="57">
        <v>0</v>
      </c>
      <c r="H10" s="90">
        <v>0</v>
      </c>
      <c r="I10" s="89">
        <v>0</v>
      </c>
      <c r="J10" s="90">
        <v>0</v>
      </c>
    </row>
    <row r="11" spans="1:10" ht="25.15" customHeight="1">
      <c r="A11" s="44">
        <v>8</v>
      </c>
      <c r="B11" s="48" t="s">
        <v>51</v>
      </c>
      <c r="C11" s="81">
        <v>17</v>
      </c>
      <c r="D11" s="129">
        <f t="shared" si="0"/>
        <v>1.068081392828399E-5</v>
      </c>
      <c r="E11" s="82">
        <v>730</v>
      </c>
      <c r="F11" s="89">
        <v>0</v>
      </c>
      <c r="G11" s="57">
        <v>0</v>
      </c>
      <c r="H11" s="90">
        <v>0</v>
      </c>
      <c r="I11" s="89">
        <v>0</v>
      </c>
      <c r="J11" s="90">
        <v>0</v>
      </c>
    </row>
    <row r="12" spans="1:10" ht="25.15" customHeight="1">
      <c r="A12" s="44">
        <v>9</v>
      </c>
      <c r="B12" s="48" t="s">
        <v>54</v>
      </c>
      <c r="C12" s="81">
        <v>13</v>
      </c>
      <c r="D12" s="129">
        <f t="shared" si="0"/>
        <v>8.1676812392759921E-6</v>
      </c>
      <c r="E12" s="82">
        <v>1277</v>
      </c>
      <c r="F12" s="89">
        <v>0</v>
      </c>
      <c r="G12" s="57">
        <v>0</v>
      </c>
      <c r="H12" s="90">
        <v>0</v>
      </c>
      <c r="I12" s="89">
        <v>0</v>
      </c>
      <c r="J12" s="90">
        <v>0</v>
      </c>
    </row>
    <row r="13" spans="1:10" ht="25.15" customHeight="1">
      <c r="A13" s="44">
        <v>10</v>
      </c>
      <c r="B13" s="48" t="s">
        <v>65</v>
      </c>
      <c r="C13" s="81">
        <v>7</v>
      </c>
      <c r="D13" s="129">
        <f t="shared" si="0"/>
        <v>4.3979822057639956E-6</v>
      </c>
      <c r="E13" s="82">
        <v>213</v>
      </c>
      <c r="F13" s="89">
        <v>96</v>
      </c>
      <c r="G13" s="57">
        <v>5.297495774419386E-5</v>
      </c>
      <c r="H13" s="90">
        <v>5735</v>
      </c>
      <c r="I13" s="92">
        <f>SUM(C13/F13-1)</f>
        <v>-0.92708333333333337</v>
      </c>
      <c r="J13" s="93">
        <f>SUM(E13/H13-1)</f>
        <v>-0.96285963382737572</v>
      </c>
    </row>
    <row r="14" spans="1:10" ht="25.15" customHeight="1">
      <c r="A14" s="44">
        <v>11</v>
      </c>
      <c r="B14" s="48" t="s">
        <v>23</v>
      </c>
      <c r="C14" s="81">
        <v>7</v>
      </c>
      <c r="D14" s="129">
        <f t="shared" si="0"/>
        <v>4.3979822057639956E-6</v>
      </c>
      <c r="E14" s="82">
        <v>669</v>
      </c>
      <c r="F14" s="89">
        <v>0</v>
      </c>
      <c r="G14" s="57">
        <v>0</v>
      </c>
      <c r="H14" s="90">
        <v>0</v>
      </c>
      <c r="I14" s="89">
        <v>0</v>
      </c>
      <c r="J14" s="90">
        <v>0</v>
      </c>
    </row>
    <row r="15" spans="1:10" ht="25.15" customHeight="1">
      <c r="A15" s="44">
        <v>12</v>
      </c>
      <c r="B15" s="48" t="s">
        <v>79</v>
      </c>
      <c r="C15" s="81">
        <v>2</v>
      </c>
      <c r="D15" s="129">
        <f t="shared" si="0"/>
        <v>1.2565663445039986E-6</v>
      </c>
      <c r="E15" s="82">
        <v>152</v>
      </c>
      <c r="F15" s="89">
        <v>0</v>
      </c>
      <c r="G15" s="57">
        <v>0</v>
      </c>
      <c r="H15" s="90">
        <v>0</v>
      </c>
      <c r="I15" s="89">
        <v>0</v>
      </c>
      <c r="J15" s="90">
        <v>0</v>
      </c>
    </row>
    <row r="16" spans="1:10" ht="25.15" customHeight="1">
      <c r="A16" s="44">
        <v>13</v>
      </c>
      <c r="B16" s="48" t="s">
        <v>78</v>
      </c>
      <c r="C16" s="81">
        <v>2</v>
      </c>
      <c r="D16" s="129">
        <f t="shared" si="0"/>
        <v>1.2565663445039986E-6</v>
      </c>
      <c r="E16" s="82">
        <v>30</v>
      </c>
      <c r="F16" s="89">
        <v>0</v>
      </c>
      <c r="G16" s="57">
        <v>0</v>
      </c>
      <c r="H16" s="90">
        <v>0</v>
      </c>
      <c r="I16" s="89">
        <v>0</v>
      </c>
      <c r="J16" s="90">
        <v>0</v>
      </c>
    </row>
    <row r="17" spans="1:10" ht="25.15" customHeight="1">
      <c r="A17" s="44">
        <v>14</v>
      </c>
      <c r="B17" s="48" t="s">
        <v>103</v>
      </c>
      <c r="C17" s="89">
        <v>0</v>
      </c>
      <c r="D17" s="129">
        <f t="shared" si="0"/>
        <v>0</v>
      </c>
      <c r="E17" s="90">
        <v>0</v>
      </c>
      <c r="F17" s="89">
        <v>4817</v>
      </c>
      <c r="G17" s="57">
        <v>2.6581288693102276E-3</v>
      </c>
      <c r="H17" s="90">
        <v>44823</v>
      </c>
      <c r="I17" s="92">
        <f>SUM(C17/F17-1)</f>
        <v>-1</v>
      </c>
      <c r="J17" s="93">
        <f>SUM(E17/H17-1)</f>
        <v>-1</v>
      </c>
    </row>
    <row r="18" spans="1:10" ht="25.15" customHeight="1">
      <c r="A18" s="44">
        <v>15</v>
      </c>
      <c r="B18" s="48" t="s">
        <v>86</v>
      </c>
      <c r="C18" s="89">
        <v>0</v>
      </c>
      <c r="D18" s="129">
        <f t="shared" si="0"/>
        <v>0</v>
      </c>
      <c r="E18" s="90">
        <v>0</v>
      </c>
      <c r="F18" s="89">
        <v>960</v>
      </c>
      <c r="G18" s="57">
        <v>5.297495774419386E-4</v>
      </c>
      <c r="H18" s="90">
        <v>8106</v>
      </c>
      <c r="I18" s="92">
        <f>SUM(C18/F18-1)</f>
        <v>-1</v>
      </c>
      <c r="J18" s="93">
        <f>SUM(E18/H18-1)</f>
        <v>-1</v>
      </c>
    </row>
    <row r="19" spans="1:10" ht="25.15" customHeight="1">
      <c r="A19" s="44">
        <v>16</v>
      </c>
      <c r="B19" s="48" t="s">
        <v>19</v>
      </c>
      <c r="C19" s="89">
        <v>0</v>
      </c>
      <c r="D19" s="129">
        <f t="shared" si="0"/>
        <v>0</v>
      </c>
      <c r="E19" s="90">
        <v>0</v>
      </c>
      <c r="F19" s="89">
        <v>129</v>
      </c>
      <c r="G19" s="57">
        <v>7.1185099468760502E-5</v>
      </c>
      <c r="H19" s="90">
        <v>1538</v>
      </c>
      <c r="I19" s="92">
        <f>SUM(C19/F19-1)</f>
        <v>-1</v>
      </c>
      <c r="J19" s="93">
        <f>SUM(E19/H19-1)</f>
        <v>-1</v>
      </c>
    </row>
    <row r="20" spans="1:10" ht="25.15" customHeight="1">
      <c r="A20" s="44">
        <v>17</v>
      </c>
      <c r="B20" s="48" t="s">
        <v>74</v>
      </c>
      <c r="C20" s="89">
        <v>0</v>
      </c>
      <c r="D20" s="129">
        <f t="shared" si="0"/>
        <v>0</v>
      </c>
      <c r="E20" s="90">
        <v>0</v>
      </c>
      <c r="F20" s="89">
        <v>2</v>
      </c>
      <c r="G20" s="57">
        <v>1.1036449530040389E-6</v>
      </c>
      <c r="H20" s="90">
        <v>32</v>
      </c>
      <c r="I20" s="92">
        <f>SUM(C20/F20-1)</f>
        <v>-1</v>
      </c>
      <c r="J20" s="93">
        <f>SUM(E20/H20-1)</f>
        <v>-1</v>
      </c>
    </row>
    <row r="21" spans="1:10" ht="25.15" customHeight="1" thickBot="1">
      <c r="A21" s="12"/>
      <c r="B21" s="42" t="s">
        <v>31</v>
      </c>
      <c r="C21" s="83">
        <f>SUM(C4:C20)</f>
        <v>1591639</v>
      </c>
      <c r="D21" s="129">
        <f t="shared" si="0"/>
        <v>1</v>
      </c>
      <c r="E21" s="84">
        <f>SUM(E4:E20)</f>
        <v>4408416</v>
      </c>
      <c r="F21" s="83">
        <f>SUM(F4:F20)</f>
        <v>1812177</v>
      </c>
      <c r="G21" s="91">
        <f>F21/$F$21</f>
        <v>1</v>
      </c>
      <c r="H21" s="84">
        <f>SUM(H4:H20)</f>
        <v>5398091</v>
      </c>
      <c r="I21" s="127">
        <f>SUM(C21/F21-1)</f>
        <v>-0.12169782532280238</v>
      </c>
      <c r="J21" s="128">
        <f t="shared" ref="J21" si="1">SUM(E21/H21-1)</f>
        <v>-0.18333796151269033</v>
      </c>
    </row>
    <row r="22" spans="1:10" ht="27" customHeight="1"/>
    <row r="25" spans="1:10">
      <c r="C25" s="12"/>
      <c r="D25" s="12"/>
      <c r="E25" s="12"/>
      <c r="F25" s="12"/>
      <c r="G25" s="12"/>
      <c r="H25" s="12"/>
    </row>
    <row r="26" spans="1:10">
      <c r="C26" s="12"/>
      <c r="D26" s="12"/>
      <c r="E26" s="12"/>
      <c r="F26" s="12"/>
      <c r="G26" s="12"/>
      <c r="H26" s="12"/>
    </row>
    <row r="27" spans="1:10">
      <c r="C27" s="12"/>
      <c r="D27" s="12"/>
      <c r="E27" s="12"/>
      <c r="F27" s="12"/>
      <c r="G27" s="12"/>
      <c r="H27" s="12"/>
    </row>
    <row r="28" spans="1:10">
      <c r="C28" s="12"/>
      <c r="D28" s="12"/>
      <c r="E28" s="12"/>
      <c r="F28" s="12"/>
      <c r="G28" s="12"/>
      <c r="H28" s="12"/>
    </row>
    <row r="29" spans="1:10">
      <c r="C29" s="12"/>
      <c r="D29" s="12"/>
      <c r="E29" s="12"/>
      <c r="F29" s="12"/>
      <c r="G29" s="12"/>
      <c r="H29" s="12"/>
    </row>
    <row r="30" spans="1:10">
      <c r="C30" s="12"/>
      <c r="D30" s="12"/>
      <c r="E30" s="12"/>
      <c r="F30" s="12"/>
      <c r="G30" s="12"/>
      <c r="H30" s="12"/>
    </row>
    <row r="31" spans="1:10">
      <c r="C31" s="12"/>
      <c r="D31" s="12"/>
      <c r="E31" s="12"/>
      <c r="F31" s="12"/>
      <c r="G31" s="12"/>
      <c r="H31" s="12"/>
    </row>
    <row r="32" spans="1:10">
      <c r="C32" s="12"/>
      <c r="D32" s="12"/>
      <c r="E32" s="12"/>
      <c r="F32" s="12"/>
      <c r="G32" s="12"/>
      <c r="H32" s="12"/>
    </row>
    <row r="33" spans="3:8">
      <c r="C33" s="12"/>
      <c r="D33" s="12"/>
      <c r="E33" s="12"/>
      <c r="F33" s="12"/>
      <c r="G33" s="12"/>
      <c r="H33" s="12"/>
    </row>
    <row r="34" spans="3:8">
      <c r="C34" s="12"/>
      <c r="D34" s="12"/>
      <c r="E34" s="12"/>
      <c r="F34" s="12"/>
      <c r="G34" s="12"/>
      <c r="H34" s="12"/>
    </row>
    <row r="35" spans="3:8">
      <c r="C35" s="12"/>
      <c r="D35" s="12"/>
      <c r="E35" s="12"/>
      <c r="F35" s="12"/>
      <c r="G35" s="12"/>
      <c r="H35" s="12"/>
    </row>
    <row r="36" spans="3:8">
      <c r="C36" s="12"/>
      <c r="D36" s="12"/>
      <c r="E36" s="12"/>
      <c r="F36" s="12"/>
      <c r="G36" s="12"/>
      <c r="H36" s="12"/>
    </row>
    <row r="37" spans="3:8">
      <c r="C37" s="12"/>
      <c r="D37" s="12"/>
      <c r="E37" s="12"/>
      <c r="F37" s="12"/>
      <c r="G37" s="12"/>
      <c r="H37" s="12"/>
    </row>
    <row r="38" spans="3:8">
      <c r="C38" s="12"/>
      <c r="D38" s="12"/>
      <c r="E38" s="12"/>
      <c r="F38" s="12"/>
      <c r="G38" s="12"/>
      <c r="H38" s="12"/>
    </row>
    <row r="39" spans="3:8">
      <c r="C39" s="12"/>
      <c r="D39" s="12"/>
      <c r="E39" s="12"/>
      <c r="F39" s="12"/>
      <c r="G39" s="12"/>
      <c r="H39" s="12"/>
    </row>
    <row r="40" spans="3:8">
      <c r="C40" s="12"/>
      <c r="D40" s="12"/>
      <c r="E40" s="12"/>
      <c r="F40" s="12"/>
      <c r="G40" s="12"/>
      <c r="H40" s="12"/>
    </row>
    <row r="41" spans="3:8">
      <c r="C41" s="12"/>
      <c r="D41" s="12"/>
      <c r="E41" s="12"/>
      <c r="F41" s="12"/>
      <c r="G41" s="12"/>
      <c r="H41" s="12"/>
    </row>
  </sheetData>
  <sortState xmlns:xlrd2="http://schemas.microsoft.com/office/spreadsheetml/2017/richdata2" ref="B4:J20">
    <sortCondition descending="1" ref="C4:C20"/>
    <sortCondition descending="1" ref="F4:F20"/>
  </sortState>
  <mergeCells count="6">
    <mergeCell ref="A2:A3"/>
    <mergeCell ref="B1:J1"/>
    <mergeCell ref="B2:B3"/>
    <mergeCell ref="C2:E2"/>
    <mergeCell ref="F2:H2"/>
    <mergeCell ref="I2:J2"/>
  </mergeCells>
  <phoneticPr fontId="2" type="noConversion"/>
  <printOptions horizontalCentered="1"/>
  <pageMargins left="0.35433070866141736" right="0.35433070866141736" top="0.98425196850393704" bottom="0.98425196850393704" header="0.51181102362204722" footer="0.51181102362204722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9" tint="-0.249977111117893"/>
    <pageSetUpPr fitToPage="1"/>
  </sheetPr>
  <dimension ref="A1:J32"/>
  <sheetViews>
    <sheetView workbookViewId="0">
      <selection activeCell="B4" sqref="B4:B32"/>
    </sheetView>
  </sheetViews>
  <sheetFormatPr defaultColWidth="8.875" defaultRowHeight="17.25"/>
  <cols>
    <col min="1" max="1" width="6.25" style="13" bestFit="1" customWidth="1"/>
    <col min="2" max="2" width="10.375" style="8" customWidth="1"/>
    <col min="3" max="3" width="12.5" style="9" customWidth="1"/>
    <col min="4" max="4" width="8.625" style="9" customWidth="1"/>
    <col min="5" max="5" width="12.625" style="9" customWidth="1"/>
    <col min="6" max="6" width="13.875" style="9" customWidth="1"/>
    <col min="7" max="7" width="9.125" style="9" customWidth="1"/>
    <col min="8" max="8" width="13" style="9" customWidth="1"/>
    <col min="9" max="9" width="9.25" style="9" customWidth="1"/>
    <col min="10" max="10" width="9.375" style="9" customWidth="1"/>
    <col min="11" max="16384" width="8.875" style="8"/>
  </cols>
  <sheetData>
    <row r="1" spans="1:10" ht="36.75" customHeight="1" thickBot="1">
      <c r="A1" s="33"/>
      <c r="B1" s="167" t="s">
        <v>150</v>
      </c>
      <c r="C1" s="167"/>
      <c r="D1" s="167"/>
      <c r="E1" s="167"/>
      <c r="F1" s="167"/>
      <c r="G1" s="167"/>
      <c r="H1" s="167"/>
      <c r="I1" s="167"/>
      <c r="J1" s="167"/>
    </row>
    <row r="2" spans="1:10" ht="24" customHeight="1" thickTop="1">
      <c r="A2" s="165" t="s">
        <v>47</v>
      </c>
      <c r="B2" s="204" t="s">
        <v>41</v>
      </c>
      <c r="C2" s="208" t="s">
        <v>151</v>
      </c>
      <c r="D2" s="209"/>
      <c r="E2" s="210"/>
      <c r="F2" s="208" t="s">
        <v>113</v>
      </c>
      <c r="G2" s="209"/>
      <c r="H2" s="210"/>
      <c r="I2" s="208" t="s">
        <v>42</v>
      </c>
      <c r="J2" s="210"/>
    </row>
    <row r="3" spans="1:10" ht="36.75" customHeight="1" thickBot="1">
      <c r="A3" s="166"/>
      <c r="B3" s="207"/>
      <c r="C3" s="116" t="s">
        <v>43</v>
      </c>
      <c r="D3" s="39" t="s">
        <v>50</v>
      </c>
      <c r="E3" s="117" t="s">
        <v>44</v>
      </c>
      <c r="F3" s="116" t="s">
        <v>43</v>
      </c>
      <c r="G3" s="39" t="s">
        <v>50</v>
      </c>
      <c r="H3" s="117" t="s">
        <v>44</v>
      </c>
      <c r="I3" s="116" t="s">
        <v>45</v>
      </c>
      <c r="J3" s="117" t="s">
        <v>46</v>
      </c>
    </row>
    <row r="4" spans="1:10" ht="24" customHeight="1">
      <c r="A4" s="32">
        <v>1</v>
      </c>
      <c r="B4" s="40" t="s">
        <v>62</v>
      </c>
      <c r="C4" s="118">
        <v>6676729</v>
      </c>
      <c r="D4" s="111">
        <f>C4/$C$32</f>
        <v>0.45687504764297787</v>
      </c>
      <c r="E4" s="41">
        <v>19705301</v>
      </c>
      <c r="F4" s="118">
        <v>8385067</v>
      </c>
      <c r="G4" s="111">
        <f>F4/$F$32</f>
        <v>0.52872058522627141</v>
      </c>
      <c r="H4" s="41">
        <v>25873136</v>
      </c>
      <c r="I4" s="16">
        <f>(C4-F4)/F4</f>
        <v>-0.20373576025093182</v>
      </c>
      <c r="J4" s="17">
        <f>(E4-H4)/H4</f>
        <v>-0.23838760790342539</v>
      </c>
    </row>
    <row r="5" spans="1:10" ht="24" customHeight="1">
      <c r="A5" s="32">
        <v>2</v>
      </c>
      <c r="B5" s="40" t="s">
        <v>15</v>
      </c>
      <c r="C5" s="118">
        <v>6343758</v>
      </c>
      <c r="D5" s="111">
        <f t="shared" ref="D5:D32" si="0">C5/$C$32</f>
        <v>0.43409051625212314</v>
      </c>
      <c r="E5" s="41">
        <v>16733031</v>
      </c>
      <c r="F5" s="118">
        <v>6332232</v>
      </c>
      <c r="G5" s="111">
        <f t="shared" ref="G5:G32" si="1">F5/$F$32</f>
        <v>0.39927902887699324</v>
      </c>
      <c r="H5" s="41">
        <v>17098383</v>
      </c>
      <c r="I5" s="16">
        <f t="shared" ref="I5:I31" si="2">(C5-F5)/F5</f>
        <v>1.8202112620005078E-3</v>
      </c>
      <c r="J5" s="17">
        <f t="shared" ref="J5:J31" si="3">(E5-H5)/H5</f>
        <v>-2.1367634588604079E-2</v>
      </c>
    </row>
    <row r="6" spans="1:10" ht="24" customHeight="1">
      <c r="A6" s="32">
        <v>3</v>
      </c>
      <c r="B6" s="40" t="s">
        <v>63</v>
      </c>
      <c r="C6" s="118">
        <v>916649</v>
      </c>
      <c r="D6" s="111">
        <f t="shared" si="0"/>
        <v>6.2724435205755394E-2</v>
      </c>
      <c r="E6" s="41">
        <v>2454140</v>
      </c>
      <c r="F6" s="118">
        <v>683802</v>
      </c>
      <c r="G6" s="111">
        <f t="shared" si="1"/>
        <v>4.311715024088595E-2</v>
      </c>
      <c r="H6" s="41">
        <v>2074345</v>
      </c>
      <c r="I6" s="16">
        <f t="shared" si="2"/>
        <v>0.34051816169007987</v>
      </c>
      <c r="J6" s="17">
        <f t="shared" si="3"/>
        <v>0.18309153009745244</v>
      </c>
    </row>
    <row r="7" spans="1:10" ht="24" customHeight="1">
      <c r="A7" s="32">
        <v>4</v>
      </c>
      <c r="B7" s="40" t="s">
        <v>114</v>
      </c>
      <c r="C7" s="118">
        <v>381183</v>
      </c>
      <c r="D7" s="111">
        <f t="shared" si="0"/>
        <v>2.6083580939962252E-2</v>
      </c>
      <c r="E7" s="41">
        <v>448236</v>
      </c>
      <c r="F7" s="118">
        <v>0</v>
      </c>
      <c r="G7" s="111">
        <f t="shared" si="1"/>
        <v>0</v>
      </c>
      <c r="H7" s="41">
        <v>0</v>
      </c>
      <c r="I7" s="118">
        <v>0</v>
      </c>
      <c r="J7" s="41">
        <v>0</v>
      </c>
    </row>
    <row r="8" spans="1:10" ht="24" customHeight="1">
      <c r="A8" s="32">
        <v>5</v>
      </c>
      <c r="B8" s="40" t="s">
        <v>17</v>
      </c>
      <c r="C8" s="118">
        <v>137499</v>
      </c>
      <c r="D8" s="111">
        <f t="shared" si="0"/>
        <v>9.4087781870226886E-3</v>
      </c>
      <c r="E8" s="41">
        <v>416887</v>
      </c>
      <c r="F8" s="118">
        <v>179565</v>
      </c>
      <c r="G8" s="111">
        <f t="shared" si="1"/>
        <v>1.1322475048339557E-2</v>
      </c>
      <c r="H8" s="41">
        <v>494458</v>
      </c>
      <c r="I8" s="16">
        <f t="shared" si="2"/>
        <v>-0.2342661431793501</v>
      </c>
      <c r="J8" s="17">
        <f t="shared" si="3"/>
        <v>-0.15688086753576644</v>
      </c>
    </row>
    <row r="9" spans="1:10" ht="24" customHeight="1">
      <c r="A9" s="32">
        <v>6</v>
      </c>
      <c r="B9" s="40" t="s">
        <v>64</v>
      </c>
      <c r="C9" s="118">
        <v>97848</v>
      </c>
      <c r="D9" s="111">
        <f t="shared" si="0"/>
        <v>6.695540535158773E-3</v>
      </c>
      <c r="E9" s="41">
        <v>607462</v>
      </c>
      <c r="F9" s="118">
        <v>164539</v>
      </c>
      <c r="G9" s="111">
        <f t="shared" si="1"/>
        <v>1.0375010285850484E-2</v>
      </c>
      <c r="H9" s="41">
        <v>824441</v>
      </c>
      <c r="I9" s="16">
        <f t="shared" si="2"/>
        <v>-0.40532031919484135</v>
      </c>
      <c r="J9" s="17">
        <f t="shared" si="3"/>
        <v>-0.26318317502404659</v>
      </c>
    </row>
    <row r="10" spans="1:10" ht="24" customHeight="1">
      <c r="A10" s="32">
        <v>7</v>
      </c>
      <c r="B10" s="40" t="s">
        <v>143</v>
      </c>
      <c r="C10" s="118">
        <v>34316</v>
      </c>
      <c r="D10" s="111">
        <f t="shared" si="0"/>
        <v>2.3481744032019915E-3</v>
      </c>
      <c r="E10" s="41">
        <v>229435</v>
      </c>
      <c r="F10" s="118">
        <v>28557</v>
      </c>
      <c r="G10" s="111">
        <f t="shared" si="1"/>
        <v>1.8006622668974061E-3</v>
      </c>
      <c r="H10" s="41">
        <v>161110</v>
      </c>
      <c r="I10" s="16">
        <f t="shared" si="2"/>
        <v>0.20166684175508631</v>
      </c>
      <c r="J10" s="17">
        <f t="shared" si="3"/>
        <v>0.42408913164918377</v>
      </c>
    </row>
    <row r="11" spans="1:10" ht="24" customHeight="1">
      <c r="A11" s="32">
        <v>8</v>
      </c>
      <c r="B11" s="40" t="s">
        <v>21</v>
      </c>
      <c r="C11" s="118">
        <v>10963</v>
      </c>
      <c r="D11" s="111">
        <f t="shared" si="0"/>
        <v>7.501758941107189E-4</v>
      </c>
      <c r="E11" s="41">
        <v>59477</v>
      </c>
      <c r="F11" s="118">
        <v>31437</v>
      </c>
      <c r="G11" s="111">
        <f t="shared" si="1"/>
        <v>1.9822607306248471E-3</v>
      </c>
      <c r="H11" s="41">
        <v>143064</v>
      </c>
      <c r="I11" s="16">
        <f t="shared" si="2"/>
        <v>-0.65127079555937273</v>
      </c>
      <c r="J11" s="17">
        <f t="shared" si="3"/>
        <v>-0.58426298719454228</v>
      </c>
    </row>
    <row r="12" spans="1:10" ht="24" customHeight="1">
      <c r="A12" s="32">
        <v>9</v>
      </c>
      <c r="B12" s="40" t="s">
        <v>7</v>
      </c>
      <c r="C12" s="118">
        <v>6392</v>
      </c>
      <c r="D12" s="111">
        <f t="shared" si="0"/>
        <v>4.3739161864049216E-4</v>
      </c>
      <c r="E12" s="41">
        <v>40385</v>
      </c>
      <c r="F12" s="118">
        <v>8249</v>
      </c>
      <c r="G12" s="111">
        <f t="shared" si="1"/>
        <v>5.2014087753043741E-4</v>
      </c>
      <c r="H12" s="41">
        <v>55228</v>
      </c>
      <c r="I12" s="16">
        <f t="shared" si="2"/>
        <v>-0.22511819614498726</v>
      </c>
      <c r="J12" s="17">
        <f t="shared" si="3"/>
        <v>-0.26875860070978491</v>
      </c>
    </row>
    <row r="13" spans="1:10" ht="24" customHeight="1">
      <c r="A13" s="32">
        <v>10</v>
      </c>
      <c r="B13" s="40" t="s">
        <v>65</v>
      </c>
      <c r="C13" s="118">
        <v>4899</v>
      </c>
      <c r="D13" s="111">
        <f t="shared" si="0"/>
        <v>3.3522865139545854E-4</v>
      </c>
      <c r="E13" s="41">
        <v>168029</v>
      </c>
      <c r="F13" s="118">
        <v>7110</v>
      </c>
      <c r="G13" s="111">
        <f t="shared" si="1"/>
        <v>4.4832120732711967E-4</v>
      </c>
      <c r="H13" s="41">
        <v>236356</v>
      </c>
      <c r="I13" s="16">
        <f t="shared" si="2"/>
        <v>-0.31097046413502111</v>
      </c>
      <c r="J13" s="17">
        <f t="shared" si="3"/>
        <v>-0.28908510890351841</v>
      </c>
    </row>
    <row r="14" spans="1:10" ht="24" customHeight="1">
      <c r="A14" s="32">
        <v>11</v>
      </c>
      <c r="B14" s="40" t="s">
        <v>86</v>
      </c>
      <c r="C14" s="118">
        <v>1594</v>
      </c>
      <c r="D14" s="111">
        <f t="shared" si="0"/>
        <v>1.0907419275859582E-4</v>
      </c>
      <c r="E14" s="41">
        <v>13814</v>
      </c>
      <c r="F14" s="118">
        <v>2052</v>
      </c>
      <c r="G14" s="111">
        <f t="shared" si="1"/>
        <v>1.2938890540580163E-4</v>
      </c>
      <c r="H14" s="41">
        <v>19934</v>
      </c>
      <c r="I14" s="16">
        <f t="shared" si="2"/>
        <v>-0.22319688109161792</v>
      </c>
      <c r="J14" s="17">
        <f t="shared" si="3"/>
        <v>-0.30701314337313135</v>
      </c>
    </row>
    <row r="15" spans="1:10" ht="24" customHeight="1">
      <c r="A15" s="32">
        <v>12</v>
      </c>
      <c r="B15" s="40" t="s">
        <v>22</v>
      </c>
      <c r="C15" s="118">
        <v>933</v>
      </c>
      <c r="D15" s="111">
        <f t="shared" si="0"/>
        <v>6.3843301031223269E-5</v>
      </c>
      <c r="E15" s="41">
        <v>43928</v>
      </c>
      <c r="F15" s="118">
        <v>870</v>
      </c>
      <c r="G15" s="111">
        <f t="shared" si="1"/>
        <v>5.4857869250997767E-5</v>
      </c>
      <c r="H15" s="41">
        <v>50367</v>
      </c>
      <c r="I15" s="16">
        <f t="shared" si="2"/>
        <v>7.2413793103448282E-2</v>
      </c>
      <c r="J15" s="17">
        <f t="shared" si="3"/>
        <v>-0.12784164234518633</v>
      </c>
    </row>
    <row r="16" spans="1:10" ht="24" customHeight="1">
      <c r="A16" s="32">
        <v>13</v>
      </c>
      <c r="B16" s="40" t="s">
        <v>144</v>
      </c>
      <c r="C16" s="118">
        <v>312</v>
      </c>
      <c r="D16" s="111">
        <f t="shared" si="0"/>
        <v>2.1349528319122895E-5</v>
      </c>
      <c r="E16" s="41">
        <v>4397</v>
      </c>
      <c r="F16" s="118">
        <v>0</v>
      </c>
      <c r="G16" s="111">
        <f t="shared" si="1"/>
        <v>0</v>
      </c>
      <c r="H16" s="41">
        <v>0</v>
      </c>
      <c r="I16" s="118">
        <v>0</v>
      </c>
      <c r="J16" s="41">
        <v>0</v>
      </c>
    </row>
    <row r="17" spans="1:10" ht="24" customHeight="1">
      <c r="A17" s="32">
        <v>14</v>
      </c>
      <c r="B17" s="40" t="s">
        <v>23</v>
      </c>
      <c r="C17" s="118">
        <v>239</v>
      </c>
      <c r="D17" s="111">
        <f t="shared" si="0"/>
        <v>1.6354286116251191E-5</v>
      </c>
      <c r="E17" s="41">
        <v>25747</v>
      </c>
      <c r="F17" s="118">
        <v>1030</v>
      </c>
      <c r="G17" s="111">
        <f t="shared" si="1"/>
        <v>6.4946672791411149E-5</v>
      </c>
      <c r="H17" s="41">
        <v>85124</v>
      </c>
      <c r="I17" s="16">
        <f t="shared" si="2"/>
        <v>-0.76796116504854373</v>
      </c>
      <c r="J17" s="17">
        <f t="shared" si="3"/>
        <v>-0.6975353601804426</v>
      </c>
    </row>
    <row r="18" spans="1:10" ht="24" customHeight="1">
      <c r="A18" s="32">
        <v>15</v>
      </c>
      <c r="B18" s="40" t="s">
        <v>140</v>
      </c>
      <c r="C18" s="118">
        <v>230</v>
      </c>
      <c r="D18" s="111">
        <f t="shared" si="0"/>
        <v>1.5738434337814955E-5</v>
      </c>
      <c r="E18" s="41">
        <v>2160</v>
      </c>
      <c r="F18" s="118">
        <v>0</v>
      </c>
      <c r="G18" s="111">
        <f t="shared" si="1"/>
        <v>0</v>
      </c>
      <c r="H18" s="41">
        <v>0</v>
      </c>
      <c r="I18" s="118">
        <v>0</v>
      </c>
      <c r="J18" s="41">
        <v>0</v>
      </c>
    </row>
    <row r="19" spans="1:10" ht="24" customHeight="1">
      <c r="A19" s="32">
        <v>16</v>
      </c>
      <c r="B19" s="40" t="s">
        <v>32</v>
      </c>
      <c r="C19" s="118">
        <v>98</v>
      </c>
      <c r="D19" s="111">
        <f t="shared" si="0"/>
        <v>6.7059415874168069E-6</v>
      </c>
      <c r="E19" s="41">
        <v>4454</v>
      </c>
      <c r="F19" s="118">
        <v>0</v>
      </c>
      <c r="G19" s="111">
        <f t="shared" si="1"/>
        <v>0</v>
      </c>
      <c r="H19" s="41">
        <v>0</v>
      </c>
      <c r="I19" s="118">
        <v>0</v>
      </c>
      <c r="J19" s="41">
        <v>0</v>
      </c>
    </row>
    <row r="20" spans="1:10" ht="24" customHeight="1">
      <c r="A20" s="32">
        <v>17</v>
      </c>
      <c r="B20" s="40" t="s">
        <v>75</v>
      </c>
      <c r="C20" s="118">
        <v>71</v>
      </c>
      <c r="D20" s="111">
        <f t="shared" si="0"/>
        <v>4.8583862521080946E-6</v>
      </c>
      <c r="E20" s="41">
        <v>2604</v>
      </c>
      <c r="F20" s="118">
        <v>0</v>
      </c>
      <c r="G20" s="111">
        <f t="shared" si="1"/>
        <v>0</v>
      </c>
      <c r="H20" s="41">
        <v>0</v>
      </c>
      <c r="I20" s="118">
        <v>0</v>
      </c>
      <c r="J20" s="41">
        <v>0</v>
      </c>
    </row>
    <row r="21" spans="1:10" ht="24" customHeight="1">
      <c r="A21" s="32">
        <v>18</v>
      </c>
      <c r="B21" s="40" t="s">
        <v>32</v>
      </c>
      <c r="C21" s="118">
        <v>67</v>
      </c>
      <c r="D21" s="111">
        <f t="shared" si="0"/>
        <v>4.5846743505808781E-6</v>
      </c>
      <c r="E21" s="41">
        <v>3244</v>
      </c>
      <c r="F21" s="118">
        <v>55</v>
      </c>
      <c r="G21" s="111">
        <f t="shared" si="1"/>
        <v>3.4680262170171001E-6</v>
      </c>
      <c r="H21" s="41">
        <v>1822</v>
      </c>
      <c r="I21" s="16">
        <f t="shared" si="2"/>
        <v>0.21818181818181817</v>
      </c>
      <c r="J21" s="17">
        <f t="shared" si="3"/>
        <v>0.78046103183315041</v>
      </c>
    </row>
    <row r="22" spans="1:10" ht="24" customHeight="1">
      <c r="A22" s="32">
        <v>19</v>
      </c>
      <c r="B22" s="40" t="s">
        <v>51</v>
      </c>
      <c r="C22" s="118">
        <v>50</v>
      </c>
      <c r="D22" s="111">
        <f t="shared" si="0"/>
        <v>3.4213987690902078E-6</v>
      </c>
      <c r="E22" s="41">
        <v>2336</v>
      </c>
      <c r="F22" s="118">
        <v>132</v>
      </c>
      <c r="G22" s="111">
        <f t="shared" si="1"/>
        <v>8.3232629208410399E-6</v>
      </c>
      <c r="H22" s="41">
        <v>5845</v>
      </c>
      <c r="I22" s="16">
        <f t="shared" si="2"/>
        <v>-0.62121212121212122</v>
      </c>
      <c r="J22" s="17">
        <f t="shared" si="3"/>
        <v>-0.60034217279726265</v>
      </c>
    </row>
    <row r="23" spans="1:10" ht="24" customHeight="1">
      <c r="A23" s="32">
        <v>20</v>
      </c>
      <c r="B23" s="40" t="s">
        <v>89</v>
      </c>
      <c r="C23" s="118">
        <v>37</v>
      </c>
      <c r="D23" s="111">
        <f t="shared" si="0"/>
        <v>2.5318350891267536E-6</v>
      </c>
      <c r="E23" s="41">
        <v>2744</v>
      </c>
      <c r="F23" s="118">
        <v>112</v>
      </c>
      <c r="G23" s="111">
        <f t="shared" si="1"/>
        <v>7.062162478289368E-6</v>
      </c>
      <c r="H23" s="41">
        <v>7629</v>
      </c>
      <c r="I23" s="16">
        <f t="shared" si="2"/>
        <v>-0.6696428571428571</v>
      </c>
      <c r="J23" s="17">
        <f t="shared" si="3"/>
        <v>-0.64031983221916366</v>
      </c>
    </row>
    <row r="24" spans="1:10" ht="24" customHeight="1">
      <c r="A24" s="32">
        <v>21</v>
      </c>
      <c r="B24" s="40" t="s">
        <v>79</v>
      </c>
      <c r="C24" s="118">
        <v>30</v>
      </c>
      <c r="D24" s="111">
        <f t="shared" si="0"/>
        <v>2.0528392614541245E-6</v>
      </c>
      <c r="E24" s="41">
        <v>2766</v>
      </c>
      <c r="F24" s="118">
        <v>10</v>
      </c>
      <c r="G24" s="111">
        <f t="shared" si="1"/>
        <v>6.3055022127583638E-7</v>
      </c>
      <c r="H24" s="41">
        <v>679</v>
      </c>
      <c r="I24" s="16">
        <f t="shared" si="2"/>
        <v>2</v>
      </c>
      <c r="J24" s="17">
        <f t="shared" si="3"/>
        <v>3.0736377025036821</v>
      </c>
    </row>
    <row r="25" spans="1:10" ht="24" customHeight="1">
      <c r="A25" s="32">
        <v>22</v>
      </c>
      <c r="B25" s="40" t="s">
        <v>88</v>
      </c>
      <c r="C25" s="118">
        <v>9</v>
      </c>
      <c r="D25" s="111">
        <f t="shared" si="0"/>
        <v>6.1585177843623742E-7</v>
      </c>
      <c r="E25" s="41">
        <v>300</v>
      </c>
      <c r="F25" s="118">
        <v>21</v>
      </c>
      <c r="G25" s="111">
        <f t="shared" si="1"/>
        <v>1.3241554646792564E-6</v>
      </c>
      <c r="H25" s="41">
        <v>710</v>
      </c>
      <c r="I25" s="16">
        <f t="shared" si="2"/>
        <v>-0.5714285714285714</v>
      </c>
      <c r="J25" s="17">
        <f t="shared" si="3"/>
        <v>-0.57746478873239437</v>
      </c>
    </row>
    <row r="26" spans="1:10" ht="24" customHeight="1">
      <c r="A26" s="32">
        <v>23</v>
      </c>
      <c r="B26" s="40" t="s">
        <v>66</v>
      </c>
      <c r="C26" s="118">
        <v>0</v>
      </c>
      <c r="D26" s="111">
        <f t="shared" si="0"/>
        <v>0</v>
      </c>
      <c r="E26" s="41">
        <v>0</v>
      </c>
      <c r="F26" s="118">
        <v>11505</v>
      </c>
      <c r="G26" s="111">
        <f t="shared" si="1"/>
        <v>7.2544802957784978E-4</v>
      </c>
      <c r="H26" s="41">
        <v>117453</v>
      </c>
      <c r="I26" s="16">
        <f t="shared" si="2"/>
        <v>-1</v>
      </c>
      <c r="J26" s="17">
        <f t="shared" si="3"/>
        <v>-1</v>
      </c>
    </row>
    <row r="27" spans="1:10" ht="24" customHeight="1">
      <c r="A27" s="32">
        <v>24</v>
      </c>
      <c r="B27" s="40" t="s">
        <v>106</v>
      </c>
      <c r="C27" s="118">
        <v>0</v>
      </c>
      <c r="D27" s="111">
        <f t="shared" si="0"/>
        <v>0</v>
      </c>
      <c r="E27" s="41">
        <v>0</v>
      </c>
      <c r="F27" s="118">
        <v>136</v>
      </c>
      <c r="G27" s="111">
        <f t="shared" si="1"/>
        <v>8.5754830093513755E-6</v>
      </c>
      <c r="H27" s="41">
        <v>6393</v>
      </c>
      <c r="I27" s="16">
        <f t="shared" si="2"/>
        <v>-1</v>
      </c>
      <c r="J27" s="17">
        <f t="shared" si="3"/>
        <v>-1</v>
      </c>
    </row>
    <row r="28" spans="1:10" ht="24" customHeight="1">
      <c r="A28" s="32">
        <v>25</v>
      </c>
      <c r="B28" s="40" t="s">
        <v>74</v>
      </c>
      <c r="C28" s="118">
        <v>0</v>
      </c>
      <c r="D28" s="111">
        <f t="shared" si="0"/>
        <v>0</v>
      </c>
      <c r="E28" s="41">
        <v>0</v>
      </c>
      <c r="F28" s="118">
        <v>2</v>
      </c>
      <c r="G28" s="111">
        <f t="shared" si="1"/>
        <v>1.2611004425516728E-7</v>
      </c>
      <c r="H28" s="41">
        <v>32</v>
      </c>
      <c r="I28" s="16">
        <f t="shared" si="2"/>
        <v>-1</v>
      </c>
      <c r="J28" s="17">
        <f t="shared" si="3"/>
        <v>-1</v>
      </c>
    </row>
    <row r="29" spans="1:10" ht="24" customHeight="1">
      <c r="A29" s="32">
        <v>26</v>
      </c>
      <c r="B29" s="40" t="s">
        <v>110</v>
      </c>
      <c r="C29" s="118">
        <v>0</v>
      </c>
      <c r="D29" s="111">
        <f t="shared" si="0"/>
        <v>0</v>
      </c>
      <c r="E29" s="41">
        <v>0</v>
      </c>
      <c r="F29" s="118">
        <v>1</v>
      </c>
      <c r="G29" s="111">
        <f t="shared" si="1"/>
        <v>6.3055022127583641E-8</v>
      </c>
      <c r="H29" s="41">
        <v>61</v>
      </c>
      <c r="I29" s="16">
        <f t="shared" si="2"/>
        <v>-1</v>
      </c>
      <c r="J29" s="17">
        <f t="shared" si="3"/>
        <v>-1</v>
      </c>
    </row>
    <row r="30" spans="1:10" ht="27" customHeight="1">
      <c r="A30" s="32">
        <v>27</v>
      </c>
      <c r="B30" s="40" t="s">
        <v>87</v>
      </c>
      <c r="C30" s="118">
        <v>0</v>
      </c>
      <c r="D30" s="111">
        <f t="shared" si="0"/>
        <v>0</v>
      </c>
      <c r="E30" s="41">
        <v>0</v>
      </c>
      <c r="F30" s="118">
        <v>1</v>
      </c>
      <c r="G30" s="111">
        <f t="shared" si="1"/>
        <v>6.3055022127583641E-8</v>
      </c>
      <c r="H30" s="41">
        <v>32</v>
      </c>
      <c r="I30" s="16">
        <f t="shared" si="2"/>
        <v>-1</v>
      </c>
      <c r="J30" s="17">
        <f t="shared" si="3"/>
        <v>-1</v>
      </c>
    </row>
    <row r="31" spans="1:10" ht="26.25" customHeight="1">
      <c r="A31" s="32">
        <v>28</v>
      </c>
      <c r="B31" s="40" t="s">
        <v>109</v>
      </c>
      <c r="C31" s="118">
        <v>0</v>
      </c>
      <c r="D31" s="111">
        <f t="shared" si="0"/>
        <v>0</v>
      </c>
      <c r="E31" s="41">
        <v>0</v>
      </c>
      <c r="F31" s="118">
        <v>22680</v>
      </c>
      <c r="G31" s="111">
        <f t="shared" si="1"/>
        <v>1.430087901853597E-3</v>
      </c>
      <c r="H31" s="41">
        <v>40514</v>
      </c>
      <c r="I31" s="16">
        <f t="shared" si="2"/>
        <v>-1</v>
      </c>
      <c r="J31" s="17">
        <f t="shared" si="3"/>
        <v>-1</v>
      </c>
    </row>
    <row r="32" spans="1:10" ht="28.5" customHeight="1">
      <c r="B32" s="43" t="s">
        <v>52</v>
      </c>
      <c r="C32" s="151">
        <f>SUM(C4:C31)</f>
        <v>14613906</v>
      </c>
      <c r="D32" s="112">
        <f t="shared" si="0"/>
        <v>1</v>
      </c>
      <c r="E32" s="152">
        <f t="shared" ref="E32:H32" si="4">SUM(E4:E31)</f>
        <v>40970877</v>
      </c>
      <c r="F32" s="151">
        <f t="shared" si="4"/>
        <v>15859165</v>
      </c>
      <c r="G32" s="112">
        <f t="shared" si="1"/>
        <v>1</v>
      </c>
      <c r="H32" s="152">
        <f t="shared" si="4"/>
        <v>47297116</v>
      </c>
      <c r="I32" s="153">
        <f t="shared" ref="I32" si="5">(C32-F32)/F32</f>
        <v>-7.8519833799572669E-2</v>
      </c>
      <c r="J32" s="154">
        <f t="shared" ref="J32" si="6">(E32-H32)/H32</f>
        <v>-0.13375528013166807</v>
      </c>
    </row>
  </sheetData>
  <sortState xmlns:xlrd2="http://schemas.microsoft.com/office/spreadsheetml/2017/richdata2" ref="B4:H30">
    <sortCondition descending="1" ref="C4:C30"/>
    <sortCondition descending="1" ref="F4:F30"/>
  </sortState>
  <mergeCells count="6">
    <mergeCell ref="A2:A3"/>
    <mergeCell ref="B1:J1"/>
    <mergeCell ref="B2:B3"/>
    <mergeCell ref="C2:E2"/>
    <mergeCell ref="F2:H2"/>
    <mergeCell ref="I2:J2"/>
  </mergeCells>
  <phoneticPr fontId="2" type="noConversion"/>
  <pageMargins left="0.75" right="0.75" top="1" bottom="1" header="0.5" footer="0.5"/>
  <pageSetup paperSize="9" scale="84" fitToHeight="0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9" tint="-0.249977111117893"/>
  </sheetPr>
  <dimension ref="A1:J32"/>
  <sheetViews>
    <sheetView workbookViewId="0">
      <selection activeCell="M8" sqref="M8"/>
    </sheetView>
  </sheetViews>
  <sheetFormatPr defaultColWidth="9" defaultRowHeight="15.75"/>
  <cols>
    <col min="1" max="1" width="6.25" style="13" bestFit="1" customWidth="1"/>
    <col min="2" max="2" width="10.25" style="1" customWidth="1"/>
    <col min="3" max="3" width="12" style="2" customWidth="1"/>
    <col min="4" max="4" width="9" style="2" customWidth="1"/>
    <col min="5" max="6" width="12" style="2" customWidth="1"/>
    <col min="7" max="7" width="8.875" style="2" customWidth="1"/>
    <col min="8" max="8" width="13.125" style="2" customWidth="1"/>
    <col min="9" max="9" width="9.125" style="2" customWidth="1"/>
    <col min="10" max="10" width="9.5" style="2" customWidth="1"/>
    <col min="11" max="11" width="9" style="1" customWidth="1"/>
    <col min="12" max="16384" width="9" style="1"/>
  </cols>
  <sheetData>
    <row r="1" spans="1:10" s="3" customFormat="1" ht="33.75" customHeight="1" thickBot="1">
      <c r="A1" s="33"/>
      <c r="B1" s="167" t="s">
        <v>152</v>
      </c>
      <c r="C1" s="167"/>
      <c r="D1" s="167"/>
      <c r="E1" s="167"/>
      <c r="F1" s="167"/>
      <c r="G1" s="167"/>
      <c r="H1" s="167"/>
      <c r="I1" s="167"/>
      <c r="J1" s="167"/>
    </row>
    <row r="2" spans="1:10" ht="24.75" customHeight="1" thickTop="1">
      <c r="A2" s="165" t="s">
        <v>47</v>
      </c>
      <c r="B2" s="168" t="s">
        <v>90</v>
      </c>
      <c r="C2" s="170" t="s">
        <v>153</v>
      </c>
      <c r="D2" s="171"/>
      <c r="E2" s="172"/>
      <c r="F2" s="170" t="s">
        <v>115</v>
      </c>
      <c r="G2" s="171"/>
      <c r="H2" s="172"/>
      <c r="I2" s="170" t="s">
        <v>91</v>
      </c>
      <c r="J2" s="172"/>
    </row>
    <row r="3" spans="1:10" ht="31.5" customHeight="1">
      <c r="A3" s="166"/>
      <c r="B3" s="169"/>
      <c r="C3" s="119" t="s">
        <v>92</v>
      </c>
      <c r="D3" s="39" t="s">
        <v>93</v>
      </c>
      <c r="E3" s="120" t="s">
        <v>94</v>
      </c>
      <c r="F3" s="119" t="s">
        <v>92</v>
      </c>
      <c r="G3" s="39" t="s">
        <v>93</v>
      </c>
      <c r="H3" s="120" t="s">
        <v>94</v>
      </c>
      <c r="I3" s="119" t="s">
        <v>95</v>
      </c>
      <c r="J3" s="120" t="s">
        <v>96</v>
      </c>
    </row>
    <row r="4" spans="1:10" ht="24" customHeight="1">
      <c r="A4" s="32">
        <v>1</v>
      </c>
      <c r="B4" s="40" t="s">
        <v>62</v>
      </c>
      <c r="C4" s="155">
        <v>7208926</v>
      </c>
      <c r="D4" s="163">
        <f>C4/$C$32</f>
        <v>0.46147519559765171</v>
      </c>
      <c r="E4" s="156">
        <v>21246715</v>
      </c>
      <c r="F4" s="155">
        <v>9136227</v>
      </c>
      <c r="G4" s="163">
        <f>F4/$F$32</f>
        <v>0.53494971650301704</v>
      </c>
      <c r="H4" s="156">
        <v>28098985</v>
      </c>
      <c r="I4" s="121">
        <f t="shared" ref="I4:I15" si="0">SUM(C4/F4-1)</f>
        <v>-0.21095152298645825</v>
      </c>
      <c r="J4" s="122">
        <f t="shared" ref="J4:J15" si="1">SUM(E4/H4-1)</f>
        <v>-0.24386183344345003</v>
      </c>
    </row>
    <row r="5" spans="1:10" ht="24" customHeight="1">
      <c r="A5" s="32">
        <v>2</v>
      </c>
      <c r="B5" s="40" t="s">
        <v>15</v>
      </c>
      <c r="C5" s="155">
        <v>6756141</v>
      </c>
      <c r="D5" s="163">
        <f t="shared" ref="D5:D32" si="2">C5/$C$32</f>
        <v>0.43249042776417934</v>
      </c>
      <c r="E5" s="156">
        <v>17803166</v>
      </c>
      <c r="F5" s="155">
        <v>6728599</v>
      </c>
      <c r="G5" s="163">
        <f t="shared" ref="G5:G32" si="3">F5/$F$32</f>
        <v>0.39397687114303137</v>
      </c>
      <c r="H5" s="156">
        <v>18202376</v>
      </c>
      <c r="I5" s="121">
        <f t="shared" si="0"/>
        <v>4.0932740976242776E-3</v>
      </c>
      <c r="J5" s="122">
        <f t="shared" si="1"/>
        <v>-2.19317522064153E-2</v>
      </c>
    </row>
    <row r="6" spans="1:10" ht="24" customHeight="1">
      <c r="A6" s="32">
        <v>3</v>
      </c>
      <c r="B6" s="40" t="s">
        <v>63</v>
      </c>
      <c r="C6" s="155">
        <v>947017</v>
      </c>
      <c r="D6" s="163">
        <f t="shared" si="2"/>
        <v>6.0622741211284643E-2</v>
      </c>
      <c r="E6" s="156">
        <v>2514266</v>
      </c>
      <c r="F6" s="155">
        <v>725487</v>
      </c>
      <c r="G6" s="163">
        <f t="shared" si="3"/>
        <v>4.2479139909354743E-2</v>
      </c>
      <c r="H6" s="156">
        <v>2152261</v>
      </c>
      <c r="I6" s="121">
        <f t="shared" si="0"/>
        <v>0.30535350736815414</v>
      </c>
      <c r="J6" s="122">
        <f t="shared" si="1"/>
        <v>0.16819753738045717</v>
      </c>
    </row>
    <row r="7" spans="1:10" ht="24" customHeight="1">
      <c r="A7" s="32">
        <v>4</v>
      </c>
      <c r="B7" s="40" t="s">
        <v>114</v>
      </c>
      <c r="C7" s="155">
        <v>381183</v>
      </c>
      <c r="D7" s="163">
        <f t="shared" si="2"/>
        <v>2.4401207542357861E-2</v>
      </c>
      <c r="E7" s="156">
        <v>448236</v>
      </c>
      <c r="F7" s="155">
        <v>16381</v>
      </c>
      <c r="G7" s="163">
        <f t="shared" si="3"/>
        <v>9.5914991013641877E-4</v>
      </c>
      <c r="H7" s="156">
        <v>19440</v>
      </c>
      <c r="I7" s="121">
        <f t="shared" si="0"/>
        <v>22.269824797020938</v>
      </c>
      <c r="J7" s="122">
        <f t="shared" si="1"/>
        <v>22.057407407407407</v>
      </c>
    </row>
    <row r="8" spans="1:10" ht="24" customHeight="1">
      <c r="A8" s="32">
        <v>5</v>
      </c>
      <c r="B8" s="40" t="s">
        <v>17</v>
      </c>
      <c r="C8" s="155">
        <v>164352</v>
      </c>
      <c r="D8" s="163">
        <f t="shared" si="2"/>
        <v>1.0520897474445606E-2</v>
      </c>
      <c r="E8" s="156">
        <v>523136</v>
      </c>
      <c r="F8" s="155">
        <v>180011</v>
      </c>
      <c r="G8" s="163">
        <f t="shared" si="3"/>
        <v>1.0540109546033018E-2</v>
      </c>
      <c r="H8" s="156">
        <v>498259</v>
      </c>
      <c r="I8" s="121">
        <f t="shared" si="0"/>
        <v>-8.6989128442150787E-2</v>
      </c>
      <c r="J8" s="122">
        <f t="shared" si="1"/>
        <v>4.9927848769415029E-2</v>
      </c>
    </row>
    <row r="9" spans="1:10" ht="24" customHeight="1">
      <c r="A9" s="32">
        <v>6</v>
      </c>
      <c r="B9" s="40" t="s">
        <v>64</v>
      </c>
      <c r="C9" s="155">
        <v>102765</v>
      </c>
      <c r="D9" s="163">
        <f t="shared" si="2"/>
        <v>6.5784415702966961E-3</v>
      </c>
      <c r="E9" s="156">
        <v>624196</v>
      </c>
      <c r="F9" s="155">
        <v>177692</v>
      </c>
      <c r="G9" s="163">
        <f t="shared" si="3"/>
        <v>1.0404326099258929E-2</v>
      </c>
      <c r="H9" s="156">
        <v>906221</v>
      </c>
      <c r="I9" s="121">
        <f t="shared" si="0"/>
        <v>-0.42166782972784367</v>
      </c>
      <c r="J9" s="122">
        <f t="shared" si="1"/>
        <v>-0.31120995871867896</v>
      </c>
    </row>
    <row r="10" spans="1:10" ht="24" customHeight="1">
      <c r="A10" s="32">
        <v>7</v>
      </c>
      <c r="B10" s="40" t="s">
        <v>143</v>
      </c>
      <c r="C10" s="155">
        <v>34316</v>
      </c>
      <c r="D10" s="163">
        <f t="shared" si="2"/>
        <v>2.1967187362068935E-3</v>
      </c>
      <c r="E10" s="156">
        <v>229435</v>
      </c>
      <c r="F10" s="155">
        <v>28557</v>
      </c>
      <c r="G10" s="163">
        <f t="shared" si="3"/>
        <v>1.6720861964328007E-3</v>
      </c>
      <c r="H10" s="156">
        <v>161110</v>
      </c>
      <c r="I10" s="121">
        <f t="shared" si="0"/>
        <v>0.20166684175508642</v>
      </c>
      <c r="J10" s="122">
        <f t="shared" si="1"/>
        <v>0.42408913164918371</v>
      </c>
    </row>
    <row r="11" spans="1:10" ht="24" customHeight="1">
      <c r="A11" s="32">
        <v>8</v>
      </c>
      <c r="B11" s="40" t="s">
        <v>21</v>
      </c>
      <c r="C11" s="155">
        <v>11017</v>
      </c>
      <c r="D11" s="163">
        <f t="shared" si="2"/>
        <v>7.0524683287071183E-4</v>
      </c>
      <c r="E11" s="156">
        <v>60955</v>
      </c>
      <c r="F11" s="155">
        <v>31572</v>
      </c>
      <c r="G11" s="163">
        <f t="shared" si="3"/>
        <v>1.848622243014896E-3</v>
      </c>
      <c r="H11" s="156">
        <v>144424</v>
      </c>
      <c r="I11" s="121">
        <f t="shared" si="0"/>
        <v>-0.65105156467756242</v>
      </c>
      <c r="J11" s="122">
        <f t="shared" si="1"/>
        <v>-0.57794410901235249</v>
      </c>
    </row>
    <row r="12" spans="1:10" ht="24" customHeight="1">
      <c r="A12" s="32">
        <v>9</v>
      </c>
      <c r="B12" s="40" t="s">
        <v>7</v>
      </c>
      <c r="C12" s="155">
        <v>7147</v>
      </c>
      <c r="D12" s="163">
        <f t="shared" si="2"/>
        <v>4.5751103880611578E-4</v>
      </c>
      <c r="E12" s="156">
        <v>45010</v>
      </c>
      <c r="F12" s="155">
        <v>8249</v>
      </c>
      <c r="G12" s="163">
        <f t="shared" si="3"/>
        <v>4.8300028134517538E-4</v>
      </c>
      <c r="H12" s="156">
        <v>55228</v>
      </c>
      <c r="I12" s="121">
        <f t="shared" si="0"/>
        <v>-0.13359195053945938</v>
      </c>
      <c r="J12" s="122">
        <f t="shared" si="1"/>
        <v>-0.18501484754110231</v>
      </c>
    </row>
    <row r="13" spans="1:10" ht="24" customHeight="1">
      <c r="A13" s="32">
        <v>10</v>
      </c>
      <c r="B13" s="40" t="s">
        <v>65</v>
      </c>
      <c r="C13" s="155">
        <v>4915</v>
      </c>
      <c r="D13" s="163">
        <f t="shared" si="2"/>
        <v>3.1463085990374406E-4</v>
      </c>
      <c r="E13" s="156">
        <v>168447</v>
      </c>
      <c r="F13" s="155">
        <v>7190</v>
      </c>
      <c r="G13" s="163">
        <f t="shared" si="3"/>
        <v>4.2099309284420063E-4</v>
      </c>
      <c r="H13" s="156">
        <v>240838</v>
      </c>
      <c r="I13" s="121">
        <f t="shared" si="0"/>
        <v>-0.31641168289290678</v>
      </c>
      <c r="J13" s="122">
        <f t="shared" si="1"/>
        <v>-0.30057964274740701</v>
      </c>
    </row>
    <row r="14" spans="1:10" ht="24" customHeight="1">
      <c r="A14" s="32">
        <v>11</v>
      </c>
      <c r="B14" s="40" t="s">
        <v>86</v>
      </c>
      <c r="C14" s="155">
        <v>1596</v>
      </c>
      <c r="D14" s="163">
        <f t="shared" si="2"/>
        <v>1.0216700964524427E-4</v>
      </c>
      <c r="E14" s="156">
        <v>14103</v>
      </c>
      <c r="F14" s="155">
        <v>2052</v>
      </c>
      <c r="G14" s="163">
        <f t="shared" si="3"/>
        <v>1.2014990633050066E-4</v>
      </c>
      <c r="H14" s="156">
        <v>19934</v>
      </c>
      <c r="I14" s="121">
        <f t="shared" si="0"/>
        <v>-0.22222222222222221</v>
      </c>
      <c r="J14" s="122">
        <f t="shared" si="1"/>
        <v>-0.29251530049162233</v>
      </c>
    </row>
    <row r="15" spans="1:10" ht="24" customHeight="1">
      <c r="A15" s="32">
        <v>12</v>
      </c>
      <c r="B15" s="40" t="s">
        <v>22</v>
      </c>
      <c r="C15" s="155">
        <v>957</v>
      </c>
      <c r="D15" s="163">
        <f t="shared" si="2"/>
        <v>6.1261797136903979E-5</v>
      </c>
      <c r="E15" s="156">
        <v>50384</v>
      </c>
      <c r="F15" s="155">
        <v>910</v>
      </c>
      <c r="G15" s="163">
        <f t="shared" si="3"/>
        <v>5.3282853197249317E-5</v>
      </c>
      <c r="H15" s="156">
        <v>54972</v>
      </c>
      <c r="I15" s="121">
        <f t="shared" si="0"/>
        <v>5.1648351648351687E-2</v>
      </c>
      <c r="J15" s="122">
        <f t="shared" si="1"/>
        <v>-8.3460670886997046E-2</v>
      </c>
    </row>
    <row r="16" spans="1:10" ht="24" customHeight="1">
      <c r="A16" s="32">
        <v>13</v>
      </c>
      <c r="B16" s="40" t="s">
        <v>144</v>
      </c>
      <c r="C16" s="155">
        <v>312</v>
      </c>
      <c r="D16" s="163">
        <f t="shared" si="2"/>
        <v>1.9972498126137975E-5</v>
      </c>
      <c r="E16" s="156">
        <v>4397</v>
      </c>
      <c r="F16" s="161">
        <v>0</v>
      </c>
      <c r="G16" s="163">
        <f t="shared" si="3"/>
        <v>0</v>
      </c>
      <c r="H16" s="162">
        <v>0</v>
      </c>
      <c r="I16" s="161">
        <v>0</v>
      </c>
      <c r="J16" s="162">
        <v>0</v>
      </c>
    </row>
    <row r="17" spans="1:10" ht="24" customHeight="1">
      <c r="A17" s="32">
        <v>14</v>
      </c>
      <c r="B17" s="40" t="s">
        <v>23</v>
      </c>
      <c r="C17" s="155">
        <v>245</v>
      </c>
      <c r="D17" s="163">
        <f t="shared" si="2"/>
        <v>1.5683532182383989E-5</v>
      </c>
      <c r="E17" s="156">
        <v>26486</v>
      </c>
      <c r="F17" s="155">
        <v>1082</v>
      </c>
      <c r="G17" s="163">
        <f t="shared" si="3"/>
        <v>6.3353897977388751E-5</v>
      </c>
      <c r="H17" s="156">
        <v>90347</v>
      </c>
      <c r="I17" s="121">
        <f>SUM(C17/F17-1)</f>
        <v>-0.7735674676524954</v>
      </c>
      <c r="J17" s="122">
        <f>SUM(E17/H17-1)</f>
        <v>-0.7068414003785406</v>
      </c>
    </row>
    <row r="18" spans="1:10" ht="24" customHeight="1">
      <c r="A18" s="32">
        <v>15</v>
      </c>
      <c r="B18" s="40" t="s">
        <v>140</v>
      </c>
      <c r="C18" s="155">
        <v>230</v>
      </c>
      <c r="D18" s="163">
        <f t="shared" si="2"/>
        <v>1.4723315926319662E-5</v>
      </c>
      <c r="E18" s="156">
        <v>2160</v>
      </c>
      <c r="F18" s="161">
        <v>0</v>
      </c>
      <c r="G18" s="163">
        <f t="shared" si="3"/>
        <v>0</v>
      </c>
      <c r="H18" s="162">
        <v>0</v>
      </c>
      <c r="I18" s="161">
        <v>0</v>
      </c>
      <c r="J18" s="162">
        <v>0</v>
      </c>
    </row>
    <row r="19" spans="1:10" ht="24" customHeight="1">
      <c r="A19" s="32">
        <v>16</v>
      </c>
      <c r="B19" s="40" t="s">
        <v>32</v>
      </c>
      <c r="C19" s="155">
        <v>98</v>
      </c>
      <c r="D19" s="163">
        <f t="shared" si="2"/>
        <v>6.2734128729535948E-6</v>
      </c>
      <c r="E19" s="156">
        <v>4454</v>
      </c>
      <c r="F19" s="161">
        <v>0</v>
      </c>
      <c r="G19" s="163">
        <f t="shared" si="3"/>
        <v>0</v>
      </c>
      <c r="H19" s="162">
        <v>0</v>
      </c>
      <c r="I19" s="161">
        <v>0</v>
      </c>
      <c r="J19" s="162">
        <v>0</v>
      </c>
    </row>
    <row r="20" spans="1:10" ht="24" customHeight="1">
      <c r="A20" s="32">
        <v>17</v>
      </c>
      <c r="B20" s="40" t="s">
        <v>75</v>
      </c>
      <c r="C20" s="155">
        <v>71</v>
      </c>
      <c r="D20" s="163">
        <f t="shared" si="2"/>
        <v>4.5450236120378084E-6</v>
      </c>
      <c r="E20" s="156">
        <v>2604</v>
      </c>
      <c r="F20" s="161">
        <v>0</v>
      </c>
      <c r="G20" s="163">
        <f t="shared" si="3"/>
        <v>0</v>
      </c>
      <c r="H20" s="162">
        <v>0</v>
      </c>
      <c r="I20" s="161">
        <v>0</v>
      </c>
      <c r="J20" s="162">
        <v>0</v>
      </c>
    </row>
    <row r="21" spans="1:10" ht="24" customHeight="1">
      <c r="A21" s="32">
        <v>18</v>
      </c>
      <c r="B21" s="40" t="s">
        <v>32</v>
      </c>
      <c r="C21" s="155">
        <v>67</v>
      </c>
      <c r="D21" s="163">
        <f t="shared" si="2"/>
        <v>4.2889659437539887E-6</v>
      </c>
      <c r="E21" s="156">
        <v>3244</v>
      </c>
      <c r="F21" s="155">
        <v>55</v>
      </c>
      <c r="G21" s="163">
        <f t="shared" si="3"/>
        <v>3.2203922262073762E-6</v>
      </c>
      <c r="H21" s="156">
        <v>1822</v>
      </c>
      <c r="I21" s="121">
        <f t="shared" ref="I21:I32" si="4">SUM(C21/F21-1)</f>
        <v>0.21818181818181825</v>
      </c>
      <c r="J21" s="122">
        <f t="shared" ref="J21:J32" si="5">SUM(E21/H21-1)</f>
        <v>0.78046103183315041</v>
      </c>
    </row>
    <row r="22" spans="1:10" ht="24" customHeight="1">
      <c r="A22" s="32">
        <v>19</v>
      </c>
      <c r="B22" s="40" t="s">
        <v>51</v>
      </c>
      <c r="C22" s="155">
        <v>50</v>
      </c>
      <c r="D22" s="163">
        <f t="shared" si="2"/>
        <v>3.2007208535477528E-6</v>
      </c>
      <c r="E22" s="156">
        <v>2336</v>
      </c>
      <c r="F22" s="155">
        <v>132</v>
      </c>
      <c r="G22" s="163">
        <f t="shared" si="3"/>
        <v>7.7289413428977025E-6</v>
      </c>
      <c r="H22" s="156">
        <v>5845</v>
      </c>
      <c r="I22" s="121">
        <f t="shared" si="4"/>
        <v>-0.62121212121212122</v>
      </c>
      <c r="J22" s="122">
        <f t="shared" si="5"/>
        <v>-0.60034217279726265</v>
      </c>
    </row>
    <row r="23" spans="1:10" ht="24" customHeight="1">
      <c r="A23" s="32">
        <v>20</v>
      </c>
      <c r="B23" s="40" t="s">
        <v>89</v>
      </c>
      <c r="C23" s="155">
        <v>37</v>
      </c>
      <c r="D23" s="163">
        <f t="shared" si="2"/>
        <v>2.368533431625337E-6</v>
      </c>
      <c r="E23" s="156">
        <v>2744</v>
      </c>
      <c r="F23" s="155">
        <v>112</v>
      </c>
      <c r="G23" s="163">
        <f t="shared" si="3"/>
        <v>6.5578896242768391E-6</v>
      </c>
      <c r="H23" s="156">
        <v>7629</v>
      </c>
      <c r="I23" s="121">
        <f t="shared" si="4"/>
        <v>-0.66964285714285721</v>
      </c>
      <c r="J23" s="122">
        <f t="shared" si="5"/>
        <v>-0.64031983221916366</v>
      </c>
    </row>
    <row r="24" spans="1:10" ht="24" customHeight="1">
      <c r="A24" s="32">
        <v>21</v>
      </c>
      <c r="B24" s="40" t="s">
        <v>79</v>
      </c>
      <c r="C24" s="155">
        <v>30</v>
      </c>
      <c r="D24" s="163">
        <f t="shared" si="2"/>
        <v>1.9204325121286517E-6</v>
      </c>
      <c r="E24" s="156">
        <v>2766</v>
      </c>
      <c r="F24" s="155">
        <v>10</v>
      </c>
      <c r="G24" s="163">
        <f t="shared" si="3"/>
        <v>5.8552585931043201E-7</v>
      </c>
      <c r="H24" s="156">
        <v>679</v>
      </c>
      <c r="I24" s="121">
        <f t="shared" si="4"/>
        <v>2</v>
      </c>
      <c r="J24" s="122">
        <f t="shared" si="5"/>
        <v>3.0736377025036816</v>
      </c>
    </row>
    <row r="25" spans="1:10" ht="24" customHeight="1">
      <c r="A25" s="32">
        <v>22</v>
      </c>
      <c r="B25" s="40" t="s">
        <v>88</v>
      </c>
      <c r="C25" s="155">
        <v>9</v>
      </c>
      <c r="D25" s="163">
        <f t="shared" si="2"/>
        <v>5.7612975363859552E-7</v>
      </c>
      <c r="E25" s="156">
        <v>300</v>
      </c>
      <c r="F25" s="155">
        <v>21</v>
      </c>
      <c r="G25" s="163">
        <f t="shared" si="3"/>
        <v>1.2296043045519074E-6</v>
      </c>
      <c r="H25" s="156">
        <v>710</v>
      </c>
      <c r="I25" s="121">
        <f t="shared" si="4"/>
        <v>-0.5714285714285714</v>
      </c>
      <c r="J25" s="122">
        <f t="shared" si="5"/>
        <v>-0.57746478873239437</v>
      </c>
    </row>
    <row r="26" spans="1:10" ht="24" customHeight="1">
      <c r="A26" s="32">
        <v>23</v>
      </c>
      <c r="B26" s="40" t="s">
        <v>66</v>
      </c>
      <c r="C26" s="161">
        <v>0</v>
      </c>
      <c r="D26" s="163">
        <f t="shared" si="2"/>
        <v>0</v>
      </c>
      <c r="E26" s="162">
        <v>0</v>
      </c>
      <c r="F26" s="155">
        <v>11505</v>
      </c>
      <c r="G26" s="163">
        <f t="shared" si="3"/>
        <v>6.7364750113665212E-4</v>
      </c>
      <c r="H26" s="156">
        <v>117453</v>
      </c>
      <c r="I26" s="121">
        <f t="shared" si="4"/>
        <v>-1</v>
      </c>
      <c r="J26" s="122">
        <f t="shared" si="5"/>
        <v>-1</v>
      </c>
    </row>
    <row r="27" spans="1:10" ht="24" customHeight="1">
      <c r="A27" s="32">
        <v>24</v>
      </c>
      <c r="B27" s="40" t="s">
        <v>106</v>
      </c>
      <c r="C27" s="161">
        <v>0</v>
      </c>
      <c r="D27" s="163">
        <f t="shared" si="2"/>
        <v>0</v>
      </c>
      <c r="E27" s="162">
        <v>0</v>
      </c>
      <c r="F27" s="155">
        <v>136</v>
      </c>
      <c r="G27" s="163">
        <f t="shared" si="3"/>
        <v>7.963151686621876E-6</v>
      </c>
      <c r="H27" s="156">
        <v>6393</v>
      </c>
      <c r="I27" s="121">
        <f t="shared" si="4"/>
        <v>-1</v>
      </c>
      <c r="J27" s="122">
        <f t="shared" si="5"/>
        <v>-1</v>
      </c>
    </row>
    <row r="28" spans="1:10" ht="24" customHeight="1">
      <c r="A28" s="32">
        <v>25</v>
      </c>
      <c r="B28" s="40" t="s">
        <v>74</v>
      </c>
      <c r="C28" s="161">
        <v>0</v>
      </c>
      <c r="D28" s="163">
        <f t="shared" si="2"/>
        <v>0</v>
      </c>
      <c r="E28" s="162">
        <v>0</v>
      </c>
      <c r="F28" s="155">
        <v>2</v>
      </c>
      <c r="G28" s="163">
        <f t="shared" si="3"/>
        <v>1.171051718620864E-7</v>
      </c>
      <c r="H28" s="156">
        <v>32</v>
      </c>
      <c r="I28" s="121">
        <f t="shared" si="4"/>
        <v>-1</v>
      </c>
      <c r="J28" s="122">
        <f t="shared" si="5"/>
        <v>-1</v>
      </c>
    </row>
    <row r="29" spans="1:10" s="8" customFormat="1" ht="24" customHeight="1">
      <c r="A29" s="13">
        <v>26</v>
      </c>
      <c r="B29" s="40" t="s">
        <v>87</v>
      </c>
      <c r="C29" s="161">
        <v>0</v>
      </c>
      <c r="D29" s="163">
        <f t="shared" si="2"/>
        <v>0</v>
      </c>
      <c r="E29" s="162">
        <v>0</v>
      </c>
      <c r="F29" s="155">
        <v>2</v>
      </c>
      <c r="G29" s="163">
        <f t="shared" si="3"/>
        <v>1.171051718620864E-7</v>
      </c>
      <c r="H29" s="156">
        <v>62</v>
      </c>
      <c r="I29" s="121">
        <f t="shared" si="4"/>
        <v>-1</v>
      </c>
      <c r="J29" s="122">
        <f t="shared" si="5"/>
        <v>-1</v>
      </c>
    </row>
    <row r="30" spans="1:10" ht="24" customHeight="1">
      <c r="B30" s="40" t="s">
        <v>110</v>
      </c>
      <c r="C30" s="161">
        <v>0</v>
      </c>
      <c r="D30" s="163">
        <f t="shared" si="2"/>
        <v>0</v>
      </c>
      <c r="E30" s="162">
        <v>0</v>
      </c>
      <c r="F30" s="155">
        <v>1</v>
      </c>
      <c r="G30" s="163">
        <f t="shared" si="3"/>
        <v>5.8552585931043202E-8</v>
      </c>
      <c r="H30" s="156">
        <v>61</v>
      </c>
      <c r="I30" s="121">
        <f t="shared" si="4"/>
        <v>-1</v>
      </c>
      <c r="J30" s="122">
        <f t="shared" si="5"/>
        <v>-1</v>
      </c>
    </row>
    <row r="31" spans="1:10" ht="25.5" customHeight="1">
      <c r="B31" s="40" t="s">
        <v>109</v>
      </c>
      <c r="C31" s="161">
        <v>0</v>
      </c>
      <c r="D31" s="163">
        <f t="shared" si="2"/>
        <v>0</v>
      </c>
      <c r="E31" s="162">
        <v>0</v>
      </c>
      <c r="F31" s="155">
        <v>22680</v>
      </c>
      <c r="G31" s="163">
        <f t="shared" si="3"/>
        <v>1.32797264891606E-3</v>
      </c>
      <c r="H31" s="156">
        <v>40514</v>
      </c>
      <c r="I31" s="121">
        <f t="shared" si="4"/>
        <v>-1</v>
      </c>
      <c r="J31" s="122">
        <f t="shared" si="5"/>
        <v>-1</v>
      </c>
    </row>
    <row r="32" spans="1:10" ht="29.25" customHeight="1" thickBot="1">
      <c r="B32" s="65" t="s">
        <v>13</v>
      </c>
      <c r="C32" s="157">
        <f>SUM(C4:C31)</f>
        <v>15621481</v>
      </c>
      <c r="D32" s="164">
        <f t="shared" si="2"/>
        <v>1</v>
      </c>
      <c r="E32" s="158">
        <f t="shared" ref="E32:H32" si="6">SUM(E4:E31)</f>
        <v>43779540</v>
      </c>
      <c r="F32" s="157">
        <f t="shared" si="6"/>
        <v>17078665</v>
      </c>
      <c r="G32" s="164">
        <f t="shared" si="3"/>
        <v>1</v>
      </c>
      <c r="H32" s="158">
        <f t="shared" si="6"/>
        <v>50825595</v>
      </c>
      <c r="I32" s="159">
        <f t="shared" si="4"/>
        <v>-8.5321891377341252E-2</v>
      </c>
      <c r="J32" s="160">
        <f t="shared" si="5"/>
        <v>-0.13863202191730373</v>
      </c>
    </row>
  </sheetData>
  <mergeCells count="6">
    <mergeCell ref="A2:A3"/>
    <mergeCell ref="B1:J1"/>
    <mergeCell ref="B2:B3"/>
    <mergeCell ref="C2:E2"/>
    <mergeCell ref="F2:H2"/>
    <mergeCell ref="I2:J2"/>
  </mergeCells>
  <phoneticPr fontId="2" type="noConversion"/>
  <printOptions horizontalCentered="1"/>
  <pageMargins left="0.35433070866141736" right="0.35433070866141736" top="0.59055118110236227" bottom="0.39370078740157483" header="0.51181102362204722" footer="0.51181102362204722"/>
  <pageSetup paperSize="9" scale="95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9" tint="-0.249977111117893"/>
  </sheetPr>
  <dimension ref="A1:J32"/>
  <sheetViews>
    <sheetView tabSelected="1" zoomScaleNormal="100" workbookViewId="0">
      <selection activeCell="K37" sqref="K37"/>
    </sheetView>
  </sheetViews>
  <sheetFormatPr defaultColWidth="9" defaultRowHeight="15.75"/>
  <cols>
    <col min="1" max="1" width="6.25" style="13" bestFit="1" customWidth="1"/>
    <col min="2" max="2" width="11.375" style="1" customWidth="1"/>
    <col min="3" max="3" width="13.75" style="2" customWidth="1"/>
    <col min="4" max="4" width="10" style="2" customWidth="1"/>
    <col min="5" max="5" width="13.375" style="2" customWidth="1"/>
    <col min="6" max="6" width="12.875" style="2" customWidth="1"/>
    <col min="7" max="7" width="10" style="2" customWidth="1"/>
    <col min="8" max="8" width="12.875" style="2" customWidth="1"/>
    <col min="9" max="9" width="9.625" style="2" customWidth="1"/>
    <col min="10" max="10" width="10.125" style="2" customWidth="1"/>
    <col min="11" max="16384" width="9" style="1"/>
  </cols>
  <sheetData>
    <row r="1" spans="1:10" ht="37.5" customHeight="1" thickBot="1">
      <c r="A1" s="33"/>
      <c r="B1" s="167" t="s">
        <v>155</v>
      </c>
      <c r="C1" s="167"/>
      <c r="D1" s="167"/>
      <c r="E1" s="167"/>
      <c r="F1" s="167"/>
      <c r="G1" s="167"/>
      <c r="H1" s="167"/>
      <c r="I1" s="167"/>
      <c r="J1" s="167"/>
    </row>
    <row r="2" spans="1:10" ht="24" customHeight="1" thickTop="1">
      <c r="A2" s="165" t="s">
        <v>47</v>
      </c>
      <c r="B2" s="211" t="s">
        <v>97</v>
      </c>
      <c r="C2" s="213" t="s">
        <v>154</v>
      </c>
      <c r="D2" s="216"/>
      <c r="E2" s="215"/>
      <c r="F2" s="213" t="s">
        <v>116</v>
      </c>
      <c r="G2" s="214"/>
      <c r="H2" s="215"/>
      <c r="I2" s="213" t="s">
        <v>35</v>
      </c>
      <c r="J2" s="215"/>
    </row>
    <row r="3" spans="1:10" ht="30">
      <c r="A3" s="166"/>
      <c r="B3" s="212"/>
      <c r="C3" s="85" t="s">
        <v>36</v>
      </c>
      <c r="D3" s="28" t="s">
        <v>37</v>
      </c>
      <c r="E3" s="86" t="s">
        <v>38</v>
      </c>
      <c r="F3" s="85" t="s">
        <v>36</v>
      </c>
      <c r="G3" s="28" t="s">
        <v>37</v>
      </c>
      <c r="H3" s="86" t="s">
        <v>38</v>
      </c>
      <c r="I3" s="85" t="s">
        <v>39</v>
      </c>
      <c r="J3" s="86" t="s">
        <v>40</v>
      </c>
    </row>
    <row r="4" spans="1:10" s="3" customFormat="1" ht="24" customHeight="1">
      <c r="A4" s="32">
        <v>1</v>
      </c>
      <c r="B4" s="59" t="s">
        <v>76</v>
      </c>
      <c r="C4" s="56">
        <v>7898411</v>
      </c>
      <c r="D4" s="163">
        <f>C4/$C$32</f>
        <v>0.47121729832331616</v>
      </c>
      <c r="E4" s="58">
        <v>23190241</v>
      </c>
      <c r="F4" s="56">
        <v>10013595</v>
      </c>
      <c r="G4" s="123">
        <v>0.53113559622302442</v>
      </c>
      <c r="H4" s="58">
        <v>30591103</v>
      </c>
      <c r="I4" s="10">
        <f>SUM(C4/F4-1)</f>
        <v>-0.21123123114126341</v>
      </c>
      <c r="J4" s="11">
        <f>SUM(E4/H4-1)</f>
        <v>-0.24192857642302079</v>
      </c>
    </row>
    <row r="5" spans="1:10" s="3" customFormat="1" ht="24" customHeight="1">
      <c r="A5" s="32">
        <v>2</v>
      </c>
      <c r="B5" s="59" t="s">
        <v>1</v>
      </c>
      <c r="C5" s="56">
        <v>7138937</v>
      </c>
      <c r="D5" s="163">
        <f>C5/$C$32</f>
        <v>0.42590726236458948</v>
      </c>
      <c r="E5" s="58">
        <v>18755249</v>
      </c>
      <c r="F5" s="56">
        <v>7462190</v>
      </c>
      <c r="G5" s="123">
        <v>0.39580537606918303</v>
      </c>
      <c r="H5" s="58">
        <v>20182679</v>
      </c>
      <c r="I5" s="10">
        <f>SUM(C5/F5-1)</f>
        <v>-4.3318784431916058E-2</v>
      </c>
      <c r="J5" s="11">
        <f>SUM(E5/H5-1)</f>
        <v>-7.0725496848064617E-2</v>
      </c>
    </row>
    <row r="6" spans="1:10" s="3" customFormat="1" ht="24" customHeight="1">
      <c r="A6" s="32">
        <v>3</v>
      </c>
      <c r="B6" s="59" t="s">
        <v>9</v>
      </c>
      <c r="C6" s="56">
        <v>986433</v>
      </c>
      <c r="D6" s="163">
        <f>C6/$C$32</f>
        <v>5.8850355247019148E-2</v>
      </c>
      <c r="E6" s="58">
        <v>2603765</v>
      </c>
      <c r="F6" s="56">
        <v>801080</v>
      </c>
      <c r="G6" s="123">
        <v>4.2490444582823694E-2</v>
      </c>
      <c r="H6" s="58">
        <v>2360248</v>
      </c>
      <c r="I6" s="10">
        <f>SUM(C6/F6-1)</f>
        <v>0.23137888850052435</v>
      </c>
      <c r="J6" s="11">
        <f>SUM(E6/H6-1)</f>
        <v>0.10317432744355681</v>
      </c>
    </row>
    <row r="7" spans="1:10" s="3" customFormat="1" ht="24" customHeight="1">
      <c r="A7" s="32">
        <v>4</v>
      </c>
      <c r="B7" s="59" t="s">
        <v>114</v>
      </c>
      <c r="C7" s="56">
        <v>381183</v>
      </c>
      <c r="D7" s="163">
        <f>C7/$C$32</f>
        <v>2.2741285991166656E-2</v>
      </c>
      <c r="E7" s="58">
        <v>448236</v>
      </c>
      <c r="F7" s="63">
        <v>34114</v>
      </c>
      <c r="G7" s="123">
        <v>1.8094560174994351E-3</v>
      </c>
      <c r="H7" s="64">
        <v>37706</v>
      </c>
      <c r="I7" s="10">
        <f>SUM(C7/F7-1)</f>
        <v>10.173799613062085</v>
      </c>
      <c r="J7" s="11">
        <f>SUM(E7/H7-1)</f>
        <v>10.887657136795205</v>
      </c>
    </row>
    <row r="8" spans="1:10" s="3" customFormat="1" ht="24" customHeight="1">
      <c r="A8" s="32">
        <v>5</v>
      </c>
      <c r="B8" s="59" t="s">
        <v>2</v>
      </c>
      <c r="C8" s="56">
        <v>181955</v>
      </c>
      <c r="D8" s="163">
        <f>C8/$C$32</f>
        <v>1.0855391485251779E-2</v>
      </c>
      <c r="E8" s="58">
        <v>579974</v>
      </c>
      <c r="F8" s="56">
        <v>200831</v>
      </c>
      <c r="G8" s="123">
        <v>1.0652367399027644E-2</v>
      </c>
      <c r="H8" s="58">
        <v>554654</v>
      </c>
      <c r="I8" s="10">
        <f>SUM(C8/F8-1)</f>
        <v>-9.3989473736624363E-2</v>
      </c>
      <c r="J8" s="11">
        <f>SUM(E8/H8-1)</f>
        <v>4.56500809513678E-2</v>
      </c>
    </row>
    <row r="9" spans="1:10" s="3" customFormat="1" ht="24" customHeight="1">
      <c r="A9" s="32">
        <v>6</v>
      </c>
      <c r="B9" s="59" t="s">
        <v>8</v>
      </c>
      <c r="C9" s="56">
        <v>109460</v>
      </c>
      <c r="D9" s="163">
        <f>C9/$C$32</f>
        <v>6.5303572420414924E-3</v>
      </c>
      <c r="E9" s="58">
        <v>655878</v>
      </c>
      <c r="F9" s="56">
        <v>200935</v>
      </c>
      <c r="G9" s="123">
        <v>1.0657883709803863E-2</v>
      </c>
      <c r="H9" s="58">
        <v>1065948</v>
      </c>
      <c r="I9" s="10">
        <f>SUM(C9/F9-1)</f>
        <v>-0.45524672157662927</v>
      </c>
      <c r="J9" s="11">
        <f>SUM(E9/H9-1)</f>
        <v>-0.38469981650136775</v>
      </c>
    </row>
    <row r="10" spans="1:10" s="3" customFormat="1" ht="24" customHeight="1">
      <c r="A10" s="32">
        <v>7</v>
      </c>
      <c r="B10" s="59" t="s">
        <v>82</v>
      </c>
      <c r="C10" s="56">
        <v>34316</v>
      </c>
      <c r="D10" s="163">
        <f>C10/$C$32</f>
        <v>2.0472842967101759E-3</v>
      </c>
      <c r="E10" s="58">
        <v>229435</v>
      </c>
      <c r="F10" s="56">
        <v>49271</v>
      </c>
      <c r="G10" s="123">
        <v>2.6134052716836097E-3</v>
      </c>
      <c r="H10" s="58">
        <v>277552</v>
      </c>
      <c r="I10" s="10">
        <f>SUM(C10/F10-1)</f>
        <v>-0.30352540033691222</v>
      </c>
      <c r="J10" s="11">
        <f>SUM(E10/H10-1)</f>
        <v>-0.17336210872196922</v>
      </c>
    </row>
    <row r="11" spans="1:10" s="3" customFormat="1" ht="24" customHeight="1">
      <c r="A11" s="32">
        <v>8</v>
      </c>
      <c r="B11" s="59" t="s">
        <v>5</v>
      </c>
      <c r="C11" s="56">
        <v>11041</v>
      </c>
      <c r="D11" s="163">
        <f>C11/$C$32</f>
        <v>6.5870340132815751E-4</v>
      </c>
      <c r="E11" s="58">
        <v>61657</v>
      </c>
      <c r="F11" s="56">
        <v>31572</v>
      </c>
      <c r="G11" s="123">
        <v>1.6746246521806931E-3</v>
      </c>
      <c r="H11" s="58">
        <v>144424</v>
      </c>
      <c r="I11" s="10">
        <f>SUM(C11/F11-1)</f>
        <v>-0.65029139744077025</v>
      </c>
      <c r="J11" s="11">
        <f>SUM(E11/H11-1)</f>
        <v>-0.57308342103805465</v>
      </c>
    </row>
    <row r="12" spans="1:10" s="3" customFormat="1" ht="24" customHeight="1">
      <c r="A12" s="32">
        <v>9</v>
      </c>
      <c r="B12" s="59" t="s">
        <v>7</v>
      </c>
      <c r="C12" s="56">
        <v>7147</v>
      </c>
      <c r="D12" s="163">
        <f>C12/$C$32</f>
        <v>4.2638829900301981E-4</v>
      </c>
      <c r="E12" s="58">
        <v>45010</v>
      </c>
      <c r="F12" s="56">
        <v>11333</v>
      </c>
      <c r="G12" s="123">
        <v>6.0111875025857704E-4</v>
      </c>
      <c r="H12" s="58">
        <v>76810</v>
      </c>
      <c r="I12" s="10">
        <f>SUM(C12/F12-1)</f>
        <v>-0.36936380481778874</v>
      </c>
      <c r="J12" s="11">
        <f>SUM(E12/H12-1)</f>
        <v>-0.41400859263116785</v>
      </c>
    </row>
    <row r="13" spans="1:10" s="3" customFormat="1" ht="24" customHeight="1">
      <c r="A13" s="32">
        <v>10</v>
      </c>
      <c r="B13" s="59" t="s">
        <v>10</v>
      </c>
      <c r="C13" s="56">
        <v>4934</v>
      </c>
      <c r="D13" s="163">
        <f>C13/$C$32</f>
        <v>2.9436125189322788E-4</v>
      </c>
      <c r="E13" s="58">
        <v>169021</v>
      </c>
      <c r="F13" s="56">
        <v>9543</v>
      </c>
      <c r="G13" s="123">
        <v>5.0617455516788147E-4</v>
      </c>
      <c r="H13" s="58">
        <v>318261</v>
      </c>
      <c r="I13" s="10">
        <f>SUM(C13/F13-1)</f>
        <v>-0.48297181179922455</v>
      </c>
      <c r="J13" s="11">
        <f>SUM(E13/H13-1)</f>
        <v>-0.46892330508607716</v>
      </c>
    </row>
    <row r="14" spans="1:10" s="3" customFormat="1" ht="24" customHeight="1">
      <c r="A14" s="32">
        <v>11</v>
      </c>
      <c r="B14" s="59" t="s">
        <v>6</v>
      </c>
      <c r="C14" s="56">
        <v>2767</v>
      </c>
      <c r="D14" s="163">
        <f>C14/$C$32</f>
        <v>1.6507855370663995E-4</v>
      </c>
      <c r="E14" s="58">
        <v>25266</v>
      </c>
      <c r="F14" s="56">
        <v>2052</v>
      </c>
      <c r="G14" s="123">
        <v>1.0884105493078621E-4</v>
      </c>
      <c r="H14" s="58">
        <v>19934</v>
      </c>
      <c r="I14" s="10">
        <f>SUM(C14/F14-1)</f>
        <v>0.34844054580896677</v>
      </c>
      <c r="J14" s="11">
        <f>SUM(E14/H14-1)</f>
        <v>0.26748269288652549</v>
      </c>
    </row>
    <row r="15" spans="1:10" s="3" customFormat="1" ht="24" customHeight="1">
      <c r="A15" s="32">
        <v>12</v>
      </c>
      <c r="B15" s="59" t="s">
        <v>66</v>
      </c>
      <c r="C15" s="56">
        <v>2683</v>
      </c>
      <c r="D15" s="163">
        <f>C15/$C$32</f>
        <v>1.6006713393383268E-4</v>
      </c>
      <c r="E15" s="58">
        <v>28642</v>
      </c>
      <c r="F15" s="56">
        <v>11505</v>
      </c>
      <c r="G15" s="123">
        <v>6.1024187961924721E-4</v>
      </c>
      <c r="H15" s="58">
        <v>117453</v>
      </c>
      <c r="I15" s="10">
        <f>SUM(C15/F15-1)</f>
        <v>-0.76679704476314647</v>
      </c>
      <c r="J15" s="11">
        <f>SUM(E15/H15-1)</f>
        <v>-0.75614075417401005</v>
      </c>
    </row>
    <row r="16" spans="1:10" s="3" customFormat="1" ht="24" customHeight="1">
      <c r="A16" s="32">
        <v>13</v>
      </c>
      <c r="B16" s="59" t="s">
        <v>4</v>
      </c>
      <c r="C16" s="56">
        <v>965</v>
      </c>
      <c r="D16" s="163">
        <f>C16/$C$32</f>
        <v>5.7571667628083685E-5</v>
      </c>
      <c r="E16" s="58">
        <v>51309</v>
      </c>
      <c r="F16" s="56">
        <v>922</v>
      </c>
      <c r="G16" s="123">
        <v>4.890421668917392E-5</v>
      </c>
      <c r="H16" s="58">
        <v>56292</v>
      </c>
      <c r="I16" s="10">
        <f>SUM(C16/F16-1)</f>
        <v>4.6637744034707218E-2</v>
      </c>
      <c r="J16" s="11">
        <f>SUM(E16/H16-1)</f>
        <v>-8.8520571306757612E-2</v>
      </c>
    </row>
    <row r="17" spans="1:10" s="3" customFormat="1" ht="24" customHeight="1">
      <c r="A17" s="32">
        <v>14</v>
      </c>
      <c r="B17" s="59" t="s">
        <v>156</v>
      </c>
      <c r="C17" s="56">
        <v>627</v>
      </c>
      <c r="D17" s="163">
        <f>C17/$C$32</f>
        <v>3.7406669018454372E-5</v>
      </c>
      <c r="E17" s="58">
        <v>9213</v>
      </c>
      <c r="F17" s="217">
        <v>0</v>
      </c>
      <c r="G17" s="123">
        <v>0</v>
      </c>
      <c r="H17" s="218">
        <v>0</v>
      </c>
      <c r="I17" s="217">
        <v>0</v>
      </c>
      <c r="J17" s="218">
        <v>0</v>
      </c>
    </row>
    <row r="18" spans="1:10" s="3" customFormat="1" ht="24" customHeight="1">
      <c r="A18" s="32">
        <v>15</v>
      </c>
      <c r="B18" s="59" t="s">
        <v>3</v>
      </c>
      <c r="C18" s="56">
        <v>251</v>
      </c>
      <c r="D18" s="163">
        <f>C18/$C$32</f>
        <v>1.4974599559221766E-5</v>
      </c>
      <c r="E18" s="58">
        <v>27123</v>
      </c>
      <c r="F18" s="56">
        <v>1082</v>
      </c>
      <c r="G18" s="123">
        <v>5.7390848652588055E-5</v>
      </c>
      <c r="H18" s="58">
        <v>90347</v>
      </c>
      <c r="I18" s="10">
        <f>SUM(C18/F18-1)</f>
        <v>-0.76802218114602594</v>
      </c>
      <c r="J18" s="11">
        <f>SUM(E18/H18-1)</f>
        <v>-0.69979080655694159</v>
      </c>
    </row>
    <row r="19" spans="1:10" s="3" customFormat="1" ht="24" customHeight="1">
      <c r="A19" s="32">
        <v>16</v>
      </c>
      <c r="B19" s="59" t="s">
        <v>157</v>
      </c>
      <c r="C19" s="56">
        <v>230</v>
      </c>
      <c r="D19" s="163">
        <f>C19/$C$32</f>
        <v>1.3721744616019945E-5</v>
      </c>
      <c r="E19" s="58">
        <v>2160</v>
      </c>
      <c r="F19" s="217">
        <v>0</v>
      </c>
      <c r="G19" s="123">
        <v>5.7390848652588055E-5</v>
      </c>
      <c r="H19" s="218">
        <v>0</v>
      </c>
      <c r="I19" s="217">
        <v>0</v>
      </c>
      <c r="J19" s="218">
        <v>0</v>
      </c>
    </row>
    <row r="20" spans="1:10" s="3" customFormat="1" ht="24" customHeight="1">
      <c r="A20" s="32">
        <v>17</v>
      </c>
      <c r="B20" s="59" t="s">
        <v>32</v>
      </c>
      <c r="C20" s="56">
        <v>98</v>
      </c>
      <c r="D20" s="163">
        <f>C20/$C$32</f>
        <v>5.8466564016084983E-6</v>
      </c>
      <c r="E20" s="58">
        <v>4454</v>
      </c>
      <c r="F20" s="63">
        <v>4</v>
      </c>
      <c r="G20" s="123">
        <v>2.1216579908535324E-7</v>
      </c>
      <c r="H20" s="64">
        <v>184</v>
      </c>
      <c r="I20" s="10">
        <f>SUM(C20/F20-1)</f>
        <v>23.5</v>
      </c>
      <c r="J20" s="11">
        <f>SUM(E20/H20-1)</f>
        <v>23.206521739130434</v>
      </c>
    </row>
    <row r="21" spans="1:10" s="3" customFormat="1" ht="24" customHeight="1">
      <c r="A21" s="32">
        <v>18</v>
      </c>
      <c r="B21" s="59" t="s">
        <v>81</v>
      </c>
      <c r="C21" s="56">
        <v>81</v>
      </c>
      <c r="D21" s="163">
        <f>C21/$C$32</f>
        <v>4.8324404952070247E-6</v>
      </c>
      <c r="E21" s="58">
        <v>3722</v>
      </c>
      <c r="F21" s="56">
        <v>55</v>
      </c>
      <c r="G21" s="123">
        <v>2.9172797374236072E-6</v>
      </c>
      <c r="H21" s="58">
        <v>1822</v>
      </c>
      <c r="I21" s="10">
        <f>SUM(C21/F21-1)</f>
        <v>0.47272727272727266</v>
      </c>
      <c r="J21" s="11">
        <f>SUM(E21/H21-1)</f>
        <v>1.0428100987925357</v>
      </c>
    </row>
    <row r="22" spans="1:10" s="3" customFormat="1" ht="24" customHeight="1">
      <c r="A22" s="32">
        <v>19</v>
      </c>
      <c r="B22" s="59" t="s">
        <v>75</v>
      </c>
      <c r="C22" s="56">
        <v>71</v>
      </c>
      <c r="D22" s="163">
        <f>C22/$C$32</f>
        <v>4.2358429032061573E-6</v>
      </c>
      <c r="E22" s="58">
        <v>2604</v>
      </c>
      <c r="F22" s="217">
        <v>0</v>
      </c>
      <c r="G22" s="123">
        <v>0</v>
      </c>
      <c r="H22" s="218">
        <v>0</v>
      </c>
      <c r="I22" s="217">
        <v>0</v>
      </c>
      <c r="J22" s="218">
        <v>0</v>
      </c>
    </row>
    <row r="23" spans="1:10" s="3" customFormat="1" ht="24" customHeight="1">
      <c r="A23" s="32">
        <v>20</v>
      </c>
      <c r="B23" s="59" t="s">
        <v>53</v>
      </c>
      <c r="C23" s="56">
        <v>50</v>
      </c>
      <c r="D23" s="163">
        <f>C23/$C$32</f>
        <v>2.982987960004336E-6</v>
      </c>
      <c r="E23" s="58">
        <v>2336</v>
      </c>
      <c r="F23" s="56">
        <v>132</v>
      </c>
      <c r="G23" s="123">
        <v>7.0014713698166571E-6</v>
      </c>
      <c r="H23" s="58">
        <v>5845</v>
      </c>
      <c r="I23" s="10">
        <f>SUM(C23/F23-1)</f>
        <v>-0.62121212121212122</v>
      </c>
      <c r="J23" s="11">
        <f>SUM(E23/H23-1)</f>
        <v>-0.60034217279726265</v>
      </c>
    </row>
    <row r="24" spans="1:10" ht="24" customHeight="1">
      <c r="A24" s="32">
        <v>21</v>
      </c>
      <c r="B24" s="59" t="s">
        <v>77</v>
      </c>
      <c r="C24" s="56">
        <v>37</v>
      </c>
      <c r="D24" s="163">
        <f>C24/$C$32</f>
        <v>2.2074110904032089E-6</v>
      </c>
      <c r="E24" s="58">
        <v>2744</v>
      </c>
      <c r="F24" s="56">
        <v>112</v>
      </c>
      <c r="G24" s="123">
        <v>5.9406423743898911E-6</v>
      </c>
      <c r="H24" s="58">
        <v>7629</v>
      </c>
      <c r="I24" s="10">
        <f>SUM(C24/F24-1)</f>
        <v>-0.66964285714285721</v>
      </c>
      <c r="J24" s="11">
        <f>SUM(E24/H24-1)</f>
        <v>-0.64031983221916366</v>
      </c>
    </row>
    <row r="25" spans="1:10" ht="24" customHeight="1">
      <c r="A25" s="32">
        <v>22</v>
      </c>
      <c r="B25" s="59" t="s">
        <v>79</v>
      </c>
      <c r="C25" s="56">
        <v>31</v>
      </c>
      <c r="D25" s="163">
        <f>C25/$C$32</f>
        <v>1.8494525352026883E-6</v>
      </c>
      <c r="E25" s="58">
        <v>3053</v>
      </c>
      <c r="F25" s="56">
        <v>10</v>
      </c>
      <c r="G25" s="123">
        <v>5.3041449771338312E-7</v>
      </c>
      <c r="H25" s="58">
        <v>679</v>
      </c>
      <c r="I25" s="10">
        <f>SUM(C25/F25-1)</f>
        <v>2.1</v>
      </c>
      <c r="J25" s="11">
        <f>SUM(E25/H25-1)</f>
        <v>3.4963181148748159</v>
      </c>
    </row>
    <row r="26" spans="1:10" ht="24" customHeight="1">
      <c r="A26" s="32">
        <v>23</v>
      </c>
      <c r="B26" s="59" t="s">
        <v>78</v>
      </c>
      <c r="C26" s="56">
        <v>9</v>
      </c>
      <c r="D26" s="163">
        <f>C26/$C$32</f>
        <v>5.3693783280078051E-7</v>
      </c>
      <c r="E26" s="58">
        <v>300</v>
      </c>
      <c r="F26" s="56">
        <v>21</v>
      </c>
      <c r="G26" s="123">
        <v>1.1138704451981046E-6</v>
      </c>
      <c r="H26" s="58">
        <v>710</v>
      </c>
      <c r="I26" s="10">
        <f>SUM(C26/F26-1)</f>
        <v>-0.5714285714285714</v>
      </c>
      <c r="J26" s="11">
        <f>SUM(E26/H26-1)</f>
        <v>-0.57746478873239437</v>
      </c>
    </row>
    <row r="27" spans="1:10" ht="24" customHeight="1">
      <c r="A27" s="32">
        <v>24</v>
      </c>
      <c r="B27" s="59" t="s">
        <v>106</v>
      </c>
      <c r="C27" s="217">
        <v>0</v>
      </c>
      <c r="D27" s="163">
        <f>C27/$C$32</f>
        <v>0</v>
      </c>
      <c r="E27" s="218">
        <v>0</v>
      </c>
      <c r="F27" s="63">
        <v>136</v>
      </c>
      <c r="G27" s="123">
        <v>7.2136371689020105E-6</v>
      </c>
      <c r="H27" s="64">
        <v>6393</v>
      </c>
      <c r="I27" s="10">
        <f>SUM(C27/F27-1)</f>
        <v>-1</v>
      </c>
      <c r="J27" s="11">
        <f>SUM(E27/H27-1)</f>
        <v>-1</v>
      </c>
    </row>
    <row r="28" spans="1:10" ht="24" customHeight="1">
      <c r="A28" s="32">
        <v>25</v>
      </c>
      <c r="B28" s="59" t="s">
        <v>74</v>
      </c>
      <c r="C28" s="217">
        <v>0</v>
      </c>
      <c r="D28" s="163">
        <f>C28/$C$32</f>
        <v>0</v>
      </c>
      <c r="E28" s="218">
        <v>0</v>
      </c>
      <c r="F28" s="56">
        <v>2</v>
      </c>
      <c r="G28" s="123">
        <v>1.0608289954267662E-7</v>
      </c>
      <c r="H28" s="58">
        <v>32</v>
      </c>
      <c r="I28" s="10">
        <f>SUM(C28/F28-1)</f>
        <v>-1</v>
      </c>
      <c r="J28" s="11">
        <f>SUM(E28/H28-1)</f>
        <v>-1</v>
      </c>
    </row>
    <row r="29" spans="1:10" ht="24" customHeight="1">
      <c r="A29" s="32">
        <v>26</v>
      </c>
      <c r="B29" s="59" t="s">
        <v>83</v>
      </c>
      <c r="C29" s="217">
        <v>0</v>
      </c>
      <c r="D29" s="163">
        <f>C29/$C$32</f>
        <v>0</v>
      </c>
      <c r="E29" s="218">
        <v>0</v>
      </c>
      <c r="F29" s="56">
        <v>2</v>
      </c>
      <c r="G29" s="123">
        <v>1.0608289954267662E-7</v>
      </c>
      <c r="H29" s="58">
        <v>62</v>
      </c>
      <c r="I29" s="10">
        <f>SUM(C29/F29-1)</f>
        <v>-1</v>
      </c>
      <c r="J29" s="11">
        <f>SUM(E29/H29-1)</f>
        <v>-1</v>
      </c>
    </row>
    <row r="30" spans="1:10" ht="24" customHeight="1">
      <c r="A30" s="32">
        <v>27</v>
      </c>
      <c r="B30" s="59" t="s">
        <v>110</v>
      </c>
      <c r="C30" s="217">
        <v>0</v>
      </c>
      <c r="D30" s="163">
        <f>C30/$C$32</f>
        <v>0</v>
      </c>
      <c r="E30" s="218">
        <v>0</v>
      </c>
      <c r="F30" s="63">
        <v>1</v>
      </c>
      <c r="G30" s="123">
        <v>5.304144977133831E-8</v>
      </c>
      <c r="H30" s="64">
        <v>61</v>
      </c>
      <c r="I30" s="10">
        <f>SUM(C30/F30-1)</f>
        <v>-1</v>
      </c>
      <c r="J30" s="11">
        <f>SUM(E30/H30-1)</f>
        <v>-1</v>
      </c>
    </row>
    <row r="31" spans="1:10" s="3" customFormat="1" ht="24" customHeight="1">
      <c r="A31" s="32">
        <v>28</v>
      </c>
      <c r="B31" s="59" t="s">
        <v>80</v>
      </c>
      <c r="C31" s="217">
        <v>0</v>
      </c>
      <c r="D31" s="163">
        <f t="shared" ref="D5:D32" si="0">C31/$C$32</f>
        <v>0</v>
      </c>
      <c r="E31" s="218">
        <v>0</v>
      </c>
      <c r="F31" s="63">
        <v>22680</v>
      </c>
      <c r="G31" s="123">
        <v>1.2029800808139529E-3</v>
      </c>
      <c r="H31" s="64">
        <v>40514</v>
      </c>
      <c r="I31" s="10">
        <f>SUM(C31/F31-1)</f>
        <v>-1</v>
      </c>
      <c r="J31" s="11">
        <f t="shared" ref="J24:J31" si="1">SUM(E31/H31-1)</f>
        <v>-1</v>
      </c>
    </row>
    <row r="32" spans="1:10" ht="24" customHeight="1" thickBot="1">
      <c r="B32" s="60" t="s">
        <v>0</v>
      </c>
      <c r="C32" s="61">
        <f>SUM(C4:C31)</f>
        <v>16761717</v>
      </c>
      <c r="D32" s="219">
        <f t="shared" si="0"/>
        <v>1</v>
      </c>
      <c r="E32" s="61">
        <f>SUM(E4:E31)</f>
        <v>46901392</v>
      </c>
      <c r="F32" s="61">
        <v>18853180</v>
      </c>
      <c r="G32" s="124">
        <v>1</v>
      </c>
      <c r="H32" s="62">
        <v>55957342</v>
      </c>
      <c r="I32" s="125">
        <f>SUM(C32/F32-1)</f>
        <v>-0.1109342296631125</v>
      </c>
      <c r="J32" s="126">
        <f t="shared" ref="J32" si="2">SUM(E32/H32-1)</f>
        <v>-0.16183667194199469</v>
      </c>
    </row>
  </sheetData>
  <sortState xmlns:xlrd2="http://schemas.microsoft.com/office/spreadsheetml/2017/richdata2" ref="B4:J30">
    <sortCondition descending="1" ref="C4:C30"/>
    <sortCondition descending="1" ref="G4:G30"/>
  </sortState>
  <mergeCells count="6">
    <mergeCell ref="A2:A3"/>
    <mergeCell ref="B1:J1"/>
    <mergeCell ref="B2:B3"/>
    <mergeCell ref="C2:E2"/>
    <mergeCell ref="F2:H2"/>
    <mergeCell ref="I2:J2"/>
  </mergeCells>
  <phoneticPr fontId="2" type="noConversion"/>
  <printOptions horizontalCentered="1"/>
  <pageMargins left="0.35433070866141736" right="0.35433070866141736" top="0.59055118110236227" bottom="0.39370078740157483" header="0.51181102362204722" footer="0.51181102362204722"/>
  <pageSetup paperSize="9" scale="9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-0.249977111117893"/>
  </sheetPr>
  <dimension ref="A1:J22"/>
  <sheetViews>
    <sheetView workbookViewId="0">
      <selection activeCell="K9" sqref="K9"/>
    </sheetView>
  </sheetViews>
  <sheetFormatPr defaultColWidth="8.875" defaultRowHeight="15.75"/>
  <cols>
    <col min="1" max="1" width="4" style="12" bestFit="1" customWidth="1"/>
    <col min="2" max="2" width="11" style="12" bestFit="1" customWidth="1"/>
    <col min="3" max="3" width="12.375" style="13" customWidth="1"/>
    <col min="4" max="4" width="8.75" style="13" customWidth="1"/>
    <col min="5" max="5" width="12.625" style="13" bestFit="1" customWidth="1"/>
    <col min="6" max="6" width="12.5" style="13" customWidth="1"/>
    <col min="7" max="7" width="8.875" style="13" customWidth="1"/>
    <col min="8" max="8" width="12.625" style="13" bestFit="1" customWidth="1"/>
    <col min="9" max="10" width="10.25" style="13" bestFit="1" customWidth="1"/>
    <col min="11" max="11" width="8.5" style="12" customWidth="1"/>
    <col min="12" max="16384" width="8.875" style="12"/>
  </cols>
  <sheetData>
    <row r="1" spans="1:10" ht="36.75" customHeight="1" thickBot="1">
      <c r="B1" s="167" t="s">
        <v>119</v>
      </c>
      <c r="C1" s="167"/>
      <c r="D1" s="167"/>
      <c r="E1" s="167"/>
      <c r="F1" s="167"/>
      <c r="G1" s="167"/>
      <c r="H1" s="167"/>
      <c r="I1" s="167"/>
      <c r="J1" s="167"/>
    </row>
    <row r="2" spans="1:10" ht="26.25" customHeight="1" thickTop="1">
      <c r="A2" s="173" t="s">
        <v>101</v>
      </c>
      <c r="B2" s="175" t="s">
        <v>24</v>
      </c>
      <c r="C2" s="177" t="s">
        <v>120</v>
      </c>
      <c r="D2" s="178"/>
      <c r="E2" s="179"/>
      <c r="F2" s="177" t="s">
        <v>99</v>
      </c>
      <c r="G2" s="180"/>
      <c r="H2" s="179"/>
      <c r="I2" s="177" t="s">
        <v>25</v>
      </c>
      <c r="J2" s="179"/>
    </row>
    <row r="3" spans="1:10" ht="37.5" customHeight="1">
      <c r="A3" s="174"/>
      <c r="B3" s="176"/>
      <c r="C3" s="87" t="s">
        <v>26</v>
      </c>
      <c r="D3" s="21" t="s">
        <v>27</v>
      </c>
      <c r="E3" s="88" t="s">
        <v>28</v>
      </c>
      <c r="F3" s="87" t="s">
        <v>26</v>
      </c>
      <c r="G3" s="21" t="s">
        <v>27</v>
      </c>
      <c r="H3" s="88" t="s">
        <v>28</v>
      </c>
      <c r="I3" s="87" t="s">
        <v>29</v>
      </c>
      <c r="J3" s="88" t="s">
        <v>30</v>
      </c>
    </row>
    <row r="4" spans="1:10" ht="25.15" customHeight="1">
      <c r="A4" s="23">
        <v>1</v>
      </c>
      <c r="B4" s="96" t="s">
        <v>62</v>
      </c>
      <c r="C4" s="97">
        <v>1537354</v>
      </c>
      <c r="D4" s="71">
        <f t="shared" ref="D4:D21" si="0">C4/$C$22</f>
        <v>0.46099506426056863</v>
      </c>
      <c r="E4" s="98">
        <v>4595360</v>
      </c>
      <c r="F4" s="97">
        <v>1129580</v>
      </c>
      <c r="G4" s="71">
        <v>0.35576157505391948</v>
      </c>
      <c r="H4" s="98">
        <v>3732885</v>
      </c>
      <c r="I4" s="76">
        <f>SUM(C4/F4-1)</f>
        <v>0.36099612245259305</v>
      </c>
      <c r="J4" s="77">
        <f>SUM(E4/H4-1)</f>
        <v>0.23104783565526388</v>
      </c>
    </row>
    <row r="5" spans="1:10" ht="25.15" customHeight="1">
      <c r="A5" s="23">
        <v>2</v>
      </c>
      <c r="B5" s="96" t="s">
        <v>15</v>
      </c>
      <c r="C5" s="97">
        <v>1491121</v>
      </c>
      <c r="D5" s="71">
        <f t="shared" si="0"/>
        <v>0.44713151376669485</v>
      </c>
      <c r="E5" s="98">
        <v>3953375</v>
      </c>
      <c r="F5" s="97">
        <v>1852442</v>
      </c>
      <c r="G5" s="71">
        <v>0.58342718852673803</v>
      </c>
      <c r="H5" s="98">
        <v>4845633</v>
      </c>
      <c r="I5" s="76">
        <f>SUM(C5/F5-1)</f>
        <v>-0.19505118108961039</v>
      </c>
      <c r="J5" s="77">
        <f>SUM(E5/H5-1)</f>
        <v>-0.18413652045047568</v>
      </c>
    </row>
    <row r="6" spans="1:10" ht="25.15" customHeight="1">
      <c r="A6" s="23">
        <v>3</v>
      </c>
      <c r="B6" s="130" t="s">
        <v>123</v>
      </c>
      <c r="C6" s="97">
        <v>161882</v>
      </c>
      <c r="D6" s="71">
        <f t="shared" si="0"/>
        <v>4.8542367595641199E-2</v>
      </c>
      <c r="E6" s="98">
        <v>465889</v>
      </c>
      <c r="F6" s="97">
        <v>119421</v>
      </c>
      <c r="G6" s="71">
        <v>3.7611681381145311E-2</v>
      </c>
      <c r="H6" s="98">
        <v>368569</v>
      </c>
      <c r="I6" s="76">
        <f>SUM(C6/F6-1)</f>
        <v>0.355557230302878</v>
      </c>
      <c r="J6" s="77">
        <f>SUM(E6/H6-1)</f>
        <v>0.26404825148072675</v>
      </c>
    </row>
    <row r="7" spans="1:10" ht="25.15" customHeight="1">
      <c r="A7" s="23">
        <v>4</v>
      </c>
      <c r="B7" s="130" t="s">
        <v>114</v>
      </c>
      <c r="C7" s="97">
        <v>92506</v>
      </c>
      <c r="D7" s="71">
        <f t="shared" si="0"/>
        <v>2.7739095494263628E-2</v>
      </c>
      <c r="E7" s="98">
        <v>121593</v>
      </c>
      <c r="F7" s="99">
        <v>0</v>
      </c>
      <c r="G7" s="71">
        <v>0</v>
      </c>
      <c r="H7" s="100">
        <v>0</v>
      </c>
      <c r="I7" s="99">
        <v>0</v>
      </c>
      <c r="J7" s="100">
        <v>0</v>
      </c>
    </row>
    <row r="8" spans="1:10" ht="25.15" customHeight="1">
      <c r="A8" s="23">
        <v>5</v>
      </c>
      <c r="B8" s="130" t="s">
        <v>125</v>
      </c>
      <c r="C8" s="97">
        <v>39417</v>
      </c>
      <c r="D8" s="71">
        <f t="shared" si="0"/>
        <v>1.1819686583544736E-2</v>
      </c>
      <c r="E8" s="98">
        <v>103380</v>
      </c>
      <c r="F8" s="97">
        <v>20412</v>
      </c>
      <c r="G8" s="71">
        <v>6.428765797907722E-3</v>
      </c>
      <c r="H8" s="98">
        <v>54465</v>
      </c>
      <c r="I8" s="76">
        <f t="shared" ref="I8:I15" si="1">SUM(C8/F8-1)</f>
        <v>0.93106995884773669</v>
      </c>
      <c r="J8" s="77">
        <f t="shared" ref="J8:J15" si="2">SUM(E8/H8-1)</f>
        <v>0.8980996970531534</v>
      </c>
    </row>
    <row r="9" spans="1:10" ht="25.15" customHeight="1">
      <c r="A9" s="23">
        <v>6</v>
      </c>
      <c r="B9" s="130" t="s">
        <v>124</v>
      </c>
      <c r="C9" s="97">
        <v>10106</v>
      </c>
      <c r="D9" s="71">
        <f t="shared" si="0"/>
        <v>3.0304120712713579E-3</v>
      </c>
      <c r="E9" s="98">
        <v>118350</v>
      </c>
      <c r="F9" s="97">
        <v>46786</v>
      </c>
      <c r="G9" s="71">
        <v>1.4735265364536091E-2</v>
      </c>
      <c r="H9" s="98">
        <v>168582</v>
      </c>
      <c r="I9" s="76">
        <f t="shared" si="1"/>
        <v>-0.78399521224297863</v>
      </c>
      <c r="J9" s="77">
        <f t="shared" si="2"/>
        <v>-0.29796775456454427</v>
      </c>
    </row>
    <row r="10" spans="1:10" ht="25.15" customHeight="1">
      <c r="A10" s="23">
        <v>7</v>
      </c>
      <c r="B10" s="130" t="s">
        <v>128</v>
      </c>
      <c r="C10" s="97">
        <v>1296</v>
      </c>
      <c r="D10" s="71">
        <f t="shared" si="0"/>
        <v>3.8862201111890753E-4</v>
      </c>
      <c r="E10" s="98">
        <v>7924</v>
      </c>
      <c r="F10" s="97">
        <v>138</v>
      </c>
      <c r="G10" s="71">
        <v>4.3463143254520165E-5</v>
      </c>
      <c r="H10" s="98">
        <v>1792</v>
      </c>
      <c r="I10" s="76">
        <f t="shared" si="1"/>
        <v>8.3913043478260878</v>
      </c>
      <c r="J10" s="77">
        <f t="shared" si="2"/>
        <v>3.421875</v>
      </c>
    </row>
    <row r="11" spans="1:10" s="14" customFormat="1" ht="25.15" customHeight="1">
      <c r="A11" s="23">
        <v>8</v>
      </c>
      <c r="B11" s="130" t="s">
        <v>6</v>
      </c>
      <c r="C11" s="97">
        <v>939</v>
      </c>
      <c r="D11" s="71">
        <f t="shared" si="0"/>
        <v>2.8157104046346775E-4</v>
      </c>
      <c r="E11" s="98">
        <v>7802</v>
      </c>
      <c r="F11" s="99">
        <v>960</v>
      </c>
      <c r="G11" s="71">
        <v>3.0235230090100987E-4</v>
      </c>
      <c r="H11" s="100">
        <v>8106</v>
      </c>
      <c r="I11" s="76">
        <f t="shared" si="1"/>
        <v>-2.1874999999999978E-2</v>
      </c>
      <c r="J11" s="77">
        <f t="shared" si="2"/>
        <v>-3.7503084135208531E-2</v>
      </c>
    </row>
    <row r="12" spans="1:10" ht="25.15" customHeight="1">
      <c r="A12" s="23">
        <v>9</v>
      </c>
      <c r="B12" s="130" t="s">
        <v>129</v>
      </c>
      <c r="C12" s="97">
        <v>113</v>
      </c>
      <c r="D12" s="71">
        <f t="shared" si="0"/>
        <v>3.3884480907744253E-5</v>
      </c>
      <c r="E12" s="98">
        <v>2007</v>
      </c>
      <c r="F12" s="97">
        <v>84</v>
      </c>
      <c r="G12" s="71">
        <v>2.6455826328838363E-5</v>
      </c>
      <c r="H12" s="98">
        <v>1465</v>
      </c>
      <c r="I12" s="76">
        <f t="shared" si="1"/>
        <v>0.34523809523809534</v>
      </c>
      <c r="J12" s="77">
        <f t="shared" si="2"/>
        <v>0.36996587030716732</v>
      </c>
    </row>
    <row r="13" spans="1:10" s="15" customFormat="1" ht="25.15" customHeight="1">
      <c r="A13" s="23">
        <v>10</v>
      </c>
      <c r="B13" s="130" t="s">
        <v>127</v>
      </c>
      <c r="C13" s="97">
        <v>40</v>
      </c>
      <c r="D13" s="71">
        <f t="shared" si="0"/>
        <v>1.1994506516015665E-5</v>
      </c>
      <c r="E13" s="98">
        <v>1889</v>
      </c>
      <c r="F13" s="97">
        <v>450</v>
      </c>
      <c r="G13" s="71">
        <v>1.4172764104734836E-4</v>
      </c>
      <c r="H13" s="98">
        <v>23805</v>
      </c>
      <c r="I13" s="76">
        <f t="shared" si="1"/>
        <v>-0.91111111111111109</v>
      </c>
      <c r="J13" s="77">
        <f t="shared" si="2"/>
        <v>-0.92064692291535388</v>
      </c>
    </row>
    <row r="14" spans="1:10" ht="25.15" customHeight="1">
      <c r="A14" s="23">
        <v>11</v>
      </c>
      <c r="B14" s="130" t="s">
        <v>130</v>
      </c>
      <c r="C14" s="97">
        <v>27</v>
      </c>
      <c r="D14" s="71">
        <f t="shared" si="0"/>
        <v>8.096291898310573E-6</v>
      </c>
      <c r="E14" s="98">
        <v>2132</v>
      </c>
      <c r="F14" s="97">
        <v>9</v>
      </c>
      <c r="G14" s="71">
        <v>2.8345528209469675E-6</v>
      </c>
      <c r="H14" s="98">
        <v>827</v>
      </c>
      <c r="I14" s="76">
        <f t="shared" si="1"/>
        <v>2</v>
      </c>
      <c r="J14" s="77">
        <f t="shared" si="2"/>
        <v>1.5779927448609432</v>
      </c>
    </row>
    <row r="15" spans="1:10" ht="25.15" customHeight="1">
      <c r="A15" s="23">
        <v>12</v>
      </c>
      <c r="B15" s="130" t="s">
        <v>131</v>
      </c>
      <c r="C15" s="97">
        <v>23</v>
      </c>
      <c r="D15" s="71">
        <f t="shared" si="0"/>
        <v>6.8968412467090069E-6</v>
      </c>
      <c r="E15" s="98">
        <v>2556</v>
      </c>
      <c r="F15" s="97">
        <v>3</v>
      </c>
      <c r="G15" s="71">
        <v>9.4485094031565579E-7</v>
      </c>
      <c r="H15" s="98">
        <v>286</v>
      </c>
      <c r="I15" s="76">
        <f t="shared" si="1"/>
        <v>6.666666666666667</v>
      </c>
      <c r="J15" s="77">
        <f t="shared" si="2"/>
        <v>7.9370629370629366</v>
      </c>
    </row>
    <row r="16" spans="1:10" ht="25.15" customHeight="1">
      <c r="A16" s="23">
        <v>13</v>
      </c>
      <c r="B16" s="130" t="s">
        <v>132</v>
      </c>
      <c r="C16" s="97">
        <v>19</v>
      </c>
      <c r="D16" s="71">
        <f t="shared" si="0"/>
        <v>5.6973905951074408E-6</v>
      </c>
      <c r="E16" s="98">
        <v>913</v>
      </c>
      <c r="F16" s="99">
        <v>0</v>
      </c>
      <c r="G16" s="71">
        <v>0</v>
      </c>
      <c r="H16" s="100">
        <v>0</v>
      </c>
      <c r="I16" s="99">
        <v>0</v>
      </c>
      <c r="J16" s="100">
        <v>0</v>
      </c>
    </row>
    <row r="17" spans="1:10" ht="25.15" customHeight="1">
      <c r="A17" s="23">
        <v>14</v>
      </c>
      <c r="B17" s="96" t="s">
        <v>89</v>
      </c>
      <c r="C17" s="97">
        <v>13</v>
      </c>
      <c r="D17" s="71">
        <f t="shared" si="0"/>
        <v>3.8982146177050907E-6</v>
      </c>
      <c r="E17" s="98">
        <v>1277</v>
      </c>
      <c r="F17" s="99">
        <v>0</v>
      </c>
      <c r="G17" s="71">
        <v>0</v>
      </c>
      <c r="H17" s="100">
        <v>0</v>
      </c>
      <c r="I17" s="99">
        <v>0</v>
      </c>
      <c r="J17" s="100">
        <v>0</v>
      </c>
    </row>
    <row r="18" spans="1:10" ht="25.15" customHeight="1">
      <c r="A18" s="23">
        <v>15</v>
      </c>
      <c r="B18" s="130" t="s">
        <v>78</v>
      </c>
      <c r="C18" s="97">
        <v>2</v>
      </c>
      <c r="D18" s="71">
        <f t="shared" si="0"/>
        <v>5.9972532580078327E-7</v>
      </c>
      <c r="E18" s="98">
        <v>30</v>
      </c>
      <c r="F18" s="99">
        <v>0</v>
      </c>
      <c r="G18" s="71">
        <v>0</v>
      </c>
      <c r="H18" s="100">
        <v>0</v>
      </c>
      <c r="I18" s="99">
        <v>0</v>
      </c>
      <c r="J18" s="100">
        <v>0</v>
      </c>
    </row>
    <row r="19" spans="1:10" s="14" customFormat="1" ht="25.15" customHeight="1">
      <c r="A19" s="23">
        <v>16</v>
      </c>
      <c r="B19" s="130" t="s">
        <v>79</v>
      </c>
      <c r="C19" s="97">
        <v>2</v>
      </c>
      <c r="D19" s="71">
        <f t="shared" si="0"/>
        <v>5.9972532580078327E-7</v>
      </c>
      <c r="E19" s="98">
        <v>152</v>
      </c>
      <c r="F19" s="99">
        <v>0</v>
      </c>
      <c r="G19" s="71">
        <v>0</v>
      </c>
      <c r="H19" s="100">
        <v>0</v>
      </c>
      <c r="I19" s="99">
        <v>0</v>
      </c>
      <c r="J19" s="100">
        <v>0</v>
      </c>
    </row>
    <row r="20" spans="1:10" ht="25.15" customHeight="1">
      <c r="A20" s="23">
        <v>17</v>
      </c>
      <c r="B20" s="130" t="s">
        <v>126</v>
      </c>
      <c r="C20" s="99">
        <v>0</v>
      </c>
      <c r="D20" s="71">
        <f t="shared" si="0"/>
        <v>0</v>
      </c>
      <c r="E20" s="100">
        <v>0</v>
      </c>
      <c r="F20" s="97">
        <v>4817</v>
      </c>
      <c r="G20" s="71">
        <v>1.5171156598335048E-3</v>
      </c>
      <c r="H20" s="98">
        <v>44823</v>
      </c>
      <c r="I20" s="76">
        <f>SUM(C20/F20-1)</f>
        <v>-1</v>
      </c>
      <c r="J20" s="77">
        <f>SUM(E20/H20-1)</f>
        <v>-1</v>
      </c>
    </row>
    <row r="21" spans="1:10" ht="25.15" customHeight="1">
      <c r="A21" s="23">
        <v>18</v>
      </c>
      <c r="B21" s="130" t="s">
        <v>74</v>
      </c>
      <c r="C21" s="99">
        <v>0</v>
      </c>
      <c r="D21" s="71">
        <f t="shared" si="0"/>
        <v>0</v>
      </c>
      <c r="E21" s="100">
        <v>0</v>
      </c>
      <c r="F21" s="99">
        <v>2</v>
      </c>
      <c r="G21" s="71">
        <v>6.2990062687710382E-7</v>
      </c>
      <c r="H21" s="100">
        <v>32</v>
      </c>
      <c r="I21" s="76">
        <f>SUM(C21/F21-1)</f>
        <v>-1</v>
      </c>
      <c r="J21" s="77">
        <f>SUM(E21/H21-1)</f>
        <v>-1</v>
      </c>
    </row>
    <row r="22" spans="1:10" ht="18" thickBot="1">
      <c r="A22" s="181" t="s">
        <v>31</v>
      </c>
      <c r="B22" s="182"/>
      <c r="C22" s="47">
        <f>SUM(C4:C21)</f>
        <v>3334860</v>
      </c>
      <c r="D22" s="71">
        <f t="shared" ref="D22" si="3">C22/$C$22</f>
        <v>1</v>
      </c>
      <c r="E22" s="53">
        <f>SUM(E4:E21)</f>
        <v>9384629</v>
      </c>
      <c r="F22" s="47">
        <f>SUM(F4:F21)</f>
        <v>3175104</v>
      </c>
      <c r="G22" s="74">
        <f>F22/$F$22</f>
        <v>1</v>
      </c>
      <c r="H22" s="53">
        <f>SUM(H4:H21)</f>
        <v>9251270</v>
      </c>
      <c r="I22" s="78">
        <f>SUM(C22/F22-1)</f>
        <v>5.0315202273689241E-2</v>
      </c>
      <c r="J22" s="79">
        <f>SUM(E22/H22-1)</f>
        <v>1.4415210019813607E-2</v>
      </c>
    </row>
  </sheetData>
  <sortState xmlns:xlrd2="http://schemas.microsoft.com/office/spreadsheetml/2017/richdata2" ref="B4:J21">
    <sortCondition descending="1" ref="C4:C21"/>
    <sortCondition descending="1" ref="F4:F21"/>
  </sortState>
  <mergeCells count="7">
    <mergeCell ref="B1:J1"/>
    <mergeCell ref="B2:B3"/>
    <mergeCell ref="A2:A3"/>
    <mergeCell ref="A22:B22"/>
    <mergeCell ref="C2:E2"/>
    <mergeCell ref="F2:H2"/>
    <mergeCell ref="I2:J2"/>
  </mergeCells>
  <phoneticPr fontId="2" type="noConversion"/>
  <printOptions horizontalCentered="1"/>
  <pageMargins left="0.35433070866141736" right="0.35433070866141736" top="0.78740157480314965" bottom="0.39370078740157483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-0.249977111117893"/>
  </sheetPr>
  <dimension ref="A1:J25"/>
  <sheetViews>
    <sheetView workbookViewId="0">
      <selection activeCell="D3" sqref="D3"/>
    </sheetView>
  </sheetViews>
  <sheetFormatPr defaultColWidth="8.875" defaultRowHeight="15.75"/>
  <cols>
    <col min="1" max="1" width="4" style="12" bestFit="1" customWidth="1"/>
    <col min="2" max="2" width="11" style="27" bestFit="1" customWidth="1"/>
    <col min="3" max="3" width="12.125" style="13" bestFit="1" customWidth="1"/>
    <col min="4" max="4" width="9.875" style="13" customWidth="1"/>
    <col min="5" max="5" width="12.875" style="13" bestFit="1" customWidth="1"/>
    <col min="6" max="6" width="12.125" style="13" bestFit="1" customWidth="1"/>
    <col min="7" max="7" width="10.375" style="13" customWidth="1"/>
    <col min="8" max="8" width="12.875" style="13" bestFit="1" customWidth="1"/>
    <col min="9" max="9" width="12.125" style="13" customWidth="1"/>
    <col min="10" max="10" width="10.5" style="13" bestFit="1" customWidth="1"/>
    <col min="11" max="11" width="9" style="12" bestFit="1" customWidth="1"/>
    <col min="12" max="16384" width="8.875" style="12"/>
  </cols>
  <sheetData>
    <row r="1" spans="1:10" s="27" customFormat="1" ht="39" customHeight="1" thickBot="1">
      <c r="B1" s="167" t="s">
        <v>121</v>
      </c>
      <c r="C1" s="167"/>
      <c r="D1" s="167"/>
      <c r="E1" s="167"/>
      <c r="F1" s="167"/>
      <c r="G1" s="167"/>
      <c r="H1" s="167"/>
      <c r="I1" s="167"/>
      <c r="J1" s="167"/>
    </row>
    <row r="2" spans="1:10" ht="27.75" customHeight="1" thickTop="1">
      <c r="A2" s="173" t="s">
        <v>101</v>
      </c>
      <c r="B2" s="168" t="s">
        <v>102</v>
      </c>
      <c r="C2" s="183" t="s">
        <v>122</v>
      </c>
      <c r="D2" s="184"/>
      <c r="E2" s="185"/>
      <c r="F2" s="183" t="s">
        <v>100</v>
      </c>
      <c r="G2" s="186"/>
      <c r="H2" s="185"/>
      <c r="I2" s="183" t="s">
        <v>56</v>
      </c>
      <c r="J2" s="185"/>
    </row>
    <row r="3" spans="1:10" ht="33" customHeight="1">
      <c r="A3" s="174"/>
      <c r="B3" s="169"/>
      <c r="C3" s="101" t="s">
        <v>57</v>
      </c>
      <c r="D3" s="26" t="s">
        <v>58</v>
      </c>
      <c r="E3" s="102" t="s">
        <v>59</v>
      </c>
      <c r="F3" s="101" t="s">
        <v>57</v>
      </c>
      <c r="G3" s="26" t="s">
        <v>58</v>
      </c>
      <c r="H3" s="102" t="s">
        <v>59</v>
      </c>
      <c r="I3" s="101" t="s">
        <v>60</v>
      </c>
      <c r="J3" s="102" t="s">
        <v>61</v>
      </c>
    </row>
    <row r="4" spans="1:10" ht="26.25" customHeight="1">
      <c r="A4" s="44">
        <v>1</v>
      </c>
      <c r="B4" s="48" t="s">
        <v>62</v>
      </c>
      <c r="C4" s="81">
        <v>2409856</v>
      </c>
      <c r="D4" s="103">
        <f t="shared" ref="D4:D23" si="0">C4/$C$25</f>
        <v>0.45389224556924784</v>
      </c>
      <c r="E4" s="82">
        <v>7102865</v>
      </c>
      <c r="F4" s="81">
        <v>1956570</v>
      </c>
      <c r="G4" s="103">
        <v>0.42002362266590931</v>
      </c>
      <c r="H4" s="82">
        <v>6272958</v>
      </c>
      <c r="I4" s="92">
        <f>SUM(C4/F4-1)</f>
        <v>0.23167379649079778</v>
      </c>
      <c r="J4" s="93">
        <f>SUM(E4/H4-1)</f>
        <v>0.13229914818495514</v>
      </c>
    </row>
    <row r="5" spans="1:10" ht="26.25" customHeight="1">
      <c r="A5" s="44">
        <v>2</v>
      </c>
      <c r="B5" s="48" t="s">
        <v>15</v>
      </c>
      <c r="C5" s="81">
        <v>2333851</v>
      </c>
      <c r="D5" s="103">
        <f t="shared" si="0"/>
        <v>0.43957683414031157</v>
      </c>
      <c r="E5" s="82">
        <v>6184825</v>
      </c>
      <c r="F5" s="81">
        <v>2368286</v>
      </c>
      <c r="G5" s="103">
        <v>0.50840811482796711</v>
      </c>
      <c r="H5" s="82">
        <v>6234200</v>
      </c>
      <c r="I5" s="92">
        <f>SUM(C5/F5-1)</f>
        <v>-1.4540051328260195E-2</v>
      </c>
      <c r="J5" s="93">
        <f>SUM(E5/H5-1)</f>
        <v>-7.9200218151487256E-3</v>
      </c>
    </row>
    <row r="6" spans="1:10" ht="26.25" customHeight="1">
      <c r="A6" s="44">
        <v>3</v>
      </c>
      <c r="B6" s="48" t="s">
        <v>63</v>
      </c>
      <c r="C6" s="81">
        <v>385057</v>
      </c>
      <c r="D6" s="103">
        <f t="shared" si="0"/>
        <v>7.2524825716622845E-2</v>
      </c>
      <c r="E6" s="82">
        <v>1046986</v>
      </c>
      <c r="F6" s="81">
        <v>140821</v>
      </c>
      <c r="G6" s="103">
        <v>3.0230529225857502E-2</v>
      </c>
      <c r="H6" s="82">
        <v>438333</v>
      </c>
      <c r="I6" s="92">
        <f>SUM(C6/F6-1)</f>
        <v>1.7343720041755137</v>
      </c>
      <c r="J6" s="93">
        <f>SUM(E6/H6-1)</f>
        <v>1.3885630331277818</v>
      </c>
    </row>
    <row r="7" spans="1:10" ht="26.25" customHeight="1">
      <c r="A7" s="44">
        <v>4</v>
      </c>
      <c r="B7" s="48" t="s">
        <v>114</v>
      </c>
      <c r="C7" s="81">
        <v>121264</v>
      </c>
      <c r="D7" s="103">
        <f t="shared" si="0"/>
        <v>2.2839866476133543E-2</v>
      </c>
      <c r="E7" s="82">
        <v>158860</v>
      </c>
      <c r="F7" s="89">
        <v>0</v>
      </c>
      <c r="G7" s="103">
        <v>0</v>
      </c>
      <c r="H7" s="90">
        <v>0</v>
      </c>
      <c r="I7" s="89">
        <v>0</v>
      </c>
      <c r="J7" s="90">
        <v>0</v>
      </c>
    </row>
    <row r="8" spans="1:10" ht="26.25" customHeight="1">
      <c r="A8" s="44">
        <v>5</v>
      </c>
      <c r="B8" s="48" t="s">
        <v>17</v>
      </c>
      <c r="C8" s="81">
        <v>39417</v>
      </c>
      <c r="D8" s="103">
        <f t="shared" si="0"/>
        <v>7.4241243641126452E-3</v>
      </c>
      <c r="E8" s="82">
        <v>103380</v>
      </c>
      <c r="F8" s="81">
        <v>100291</v>
      </c>
      <c r="G8" s="103">
        <v>2.1529814492089069E-2</v>
      </c>
      <c r="H8" s="82">
        <v>262654</v>
      </c>
      <c r="I8" s="92">
        <f t="shared" ref="I8:I14" si="1">SUM(C8/F8-1)</f>
        <v>-0.60697370651404414</v>
      </c>
      <c r="J8" s="93">
        <f t="shared" ref="J8:J14" si="2">SUM(E8/H8-1)</f>
        <v>-0.60640233919909847</v>
      </c>
    </row>
    <row r="9" spans="1:10" ht="26.25" customHeight="1">
      <c r="A9" s="44">
        <v>6</v>
      </c>
      <c r="B9" s="48" t="s">
        <v>64</v>
      </c>
      <c r="C9" s="81">
        <v>16125</v>
      </c>
      <c r="D9" s="103">
        <f t="shared" si="0"/>
        <v>3.0371161014617143E-3</v>
      </c>
      <c r="E9" s="82">
        <v>197158</v>
      </c>
      <c r="F9" s="81">
        <v>50115</v>
      </c>
      <c r="G9" s="103">
        <v>1.0758359705966076E-2</v>
      </c>
      <c r="H9" s="82">
        <v>201176</v>
      </c>
      <c r="I9" s="92">
        <f t="shared" si="1"/>
        <v>-0.67824004788985337</v>
      </c>
      <c r="J9" s="93">
        <f t="shared" si="2"/>
        <v>-1.997256133932479E-2</v>
      </c>
    </row>
    <row r="10" spans="1:10" ht="26.25" customHeight="1">
      <c r="A10" s="44">
        <v>7</v>
      </c>
      <c r="B10" s="48" t="s">
        <v>86</v>
      </c>
      <c r="C10" s="81">
        <v>1593</v>
      </c>
      <c r="D10" s="103">
        <f t="shared" si="0"/>
        <v>3.0003881858161311E-4</v>
      </c>
      <c r="E10" s="82">
        <v>13442</v>
      </c>
      <c r="F10" s="81">
        <v>960</v>
      </c>
      <c r="G10" s="103">
        <v>2.0608650738755728E-4</v>
      </c>
      <c r="H10" s="82">
        <v>8106</v>
      </c>
      <c r="I10" s="92">
        <f t="shared" si="1"/>
        <v>0.65937500000000004</v>
      </c>
      <c r="J10" s="93">
        <f t="shared" si="2"/>
        <v>0.65827781889958059</v>
      </c>
    </row>
    <row r="11" spans="1:10" ht="26.25" customHeight="1">
      <c r="A11" s="44">
        <v>8</v>
      </c>
      <c r="B11" s="48" t="s">
        <v>19</v>
      </c>
      <c r="C11" s="81">
        <v>1296</v>
      </c>
      <c r="D11" s="103">
        <f t="shared" si="0"/>
        <v>2.4409937782910896E-4</v>
      </c>
      <c r="E11" s="82">
        <v>7924</v>
      </c>
      <c r="F11" s="81">
        <v>861</v>
      </c>
      <c r="G11" s="103">
        <v>1.8483383631321543E-4</v>
      </c>
      <c r="H11" s="82">
        <v>5768</v>
      </c>
      <c r="I11" s="92">
        <f t="shared" si="1"/>
        <v>0.505226480836237</v>
      </c>
      <c r="J11" s="93">
        <f t="shared" si="2"/>
        <v>0.37378640776699035</v>
      </c>
    </row>
    <row r="12" spans="1:10" s="15" customFormat="1" ht="26.25" customHeight="1">
      <c r="A12" s="44">
        <v>9</v>
      </c>
      <c r="B12" s="48" t="s">
        <v>21</v>
      </c>
      <c r="C12" s="81">
        <v>329</v>
      </c>
      <c r="D12" s="103">
        <f t="shared" si="0"/>
        <v>6.1966585884087077E-5</v>
      </c>
      <c r="E12" s="82">
        <v>4433</v>
      </c>
      <c r="F12" s="81">
        <v>8237</v>
      </c>
      <c r="G12" s="103">
        <v>1.7682651680742804E-3</v>
      </c>
      <c r="H12" s="82">
        <v>32009</v>
      </c>
      <c r="I12" s="92">
        <f t="shared" si="1"/>
        <v>-0.96005827364331675</v>
      </c>
      <c r="J12" s="93">
        <f t="shared" si="2"/>
        <v>-0.86150770095910523</v>
      </c>
    </row>
    <row r="13" spans="1:10" ht="26.25" customHeight="1">
      <c r="A13" s="44">
        <v>10</v>
      </c>
      <c r="B13" s="48" t="s">
        <v>65</v>
      </c>
      <c r="C13" s="81">
        <v>259</v>
      </c>
      <c r="D13" s="103">
        <f t="shared" si="0"/>
        <v>4.8782205908749396E-5</v>
      </c>
      <c r="E13" s="82">
        <v>16838</v>
      </c>
      <c r="F13" s="81">
        <v>4464</v>
      </c>
      <c r="G13" s="103">
        <v>9.5830225935214129E-4</v>
      </c>
      <c r="H13" s="82">
        <v>125154</v>
      </c>
      <c r="I13" s="92">
        <f t="shared" si="1"/>
        <v>-0.94198028673835121</v>
      </c>
      <c r="J13" s="93">
        <f t="shared" si="2"/>
        <v>-0.86546175112261692</v>
      </c>
    </row>
    <row r="14" spans="1:10" ht="26.25" customHeight="1">
      <c r="A14" s="44">
        <v>11</v>
      </c>
      <c r="B14" s="48" t="s">
        <v>22</v>
      </c>
      <c r="C14" s="81">
        <v>136</v>
      </c>
      <c r="D14" s="103">
        <f t="shared" si="0"/>
        <v>2.5615366809227484E-5</v>
      </c>
      <c r="E14" s="82">
        <v>10925</v>
      </c>
      <c r="F14" s="81">
        <v>119</v>
      </c>
      <c r="G14" s="103">
        <v>2.5546139978249287E-5</v>
      </c>
      <c r="H14" s="82">
        <v>11204</v>
      </c>
      <c r="I14" s="92">
        <f t="shared" si="1"/>
        <v>0.14285714285714279</v>
      </c>
      <c r="J14" s="93">
        <f t="shared" si="2"/>
        <v>-2.4901820778293504E-2</v>
      </c>
    </row>
    <row r="15" spans="1:10" s="14" customFormat="1" ht="26.25" customHeight="1">
      <c r="A15" s="44">
        <v>12</v>
      </c>
      <c r="B15" s="48" t="s">
        <v>81</v>
      </c>
      <c r="C15" s="81">
        <v>49</v>
      </c>
      <c r="D15" s="103">
        <f t="shared" si="0"/>
        <v>9.2290659827363722E-6</v>
      </c>
      <c r="E15" s="82">
        <v>2335</v>
      </c>
      <c r="F15" s="89">
        <v>0</v>
      </c>
      <c r="G15" s="103">
        <v>0</v>
      </c>
      <c r="H15" s="90">
        <v>0</v>
      </c>
      <c r="I15" s="89">
        <v>0</v>
      </c>
      <c r="J15" s="90">
        <v>0</v>
      </c>
    </row>
    <row r="16" spans="1:10" ht="26.25" customHeight="1">
      <c r="A16" s="44">
        <v>13</v>
      </c>
      <c r="B16" s="48" t="s">
        <v>23</v>
      </c>
      <c r="C16" s="81">
        <v>36</v>
      </c>
      <c r="D16" s="103">
        <f t="shared" si="0"/>
        <v>6.7805382730308048E-6</v>
      </c>
      <c r="E16" s="82">
        <v>3042</v>
      </c>
      <c r="F16" s="81">
        <v>14</v>
      </c>
      <c r="G16" s="103">
        <v>3.0054282327352102E-6</v>
      </c>
      <c r="H16" s="82">
        <v>1332</v>
      </c>
      <c r="I16" s="92">
        <f>SUM(C16/F16-1)</f>
        <v>1.5714285714285716</v>
      </c>
      <c r="J16" s="93">
        <f>SUM(E16/H16-1)</f>
        <v>1.2837837837837838</v>
      </c>
    </row>
    <row r="17" spans="1:10" ht="26.25" customHeight="1">
      <c r="A17" s="44">
        <v>14</v>
      </c>
      <c r="B17" s="48" t="s">
        <v>51</v>
      </c>
      <c r="C17" s="81">
        <v>28</v>
      </c>
      <c r="D17" s="103">
        <f t="shared" si="0"/>
        <v>5.2737519901350703E-6</v>
      </c>
      <c r="E17" s="82">
        <v>1307</v>
      </c>
      <c r="F17" s="89">
        <v>0</v>
      </c>
      <c r="G17" s="103">
        <v>0</v>
      </c>
      <c r="H17" s="90">
        <v>0</v>
      </c>
      <c r="I17" s="89">
        <v>0</v>
      </c>
      <c r="J17" s="90">
        <v>0</v>
      </c>
    </row>
    <row r="18" spans="1:10" ht="26.25" customHeight="1">
      <c r="A18" s="44">
        <v>15</v>
      </c>
      <c r="B18" s="48" t="s">
        <v>54</v>
      </c>
      <c r="C18" s="81">
        <v>13</v>
      </c>
      <c r="D18" s="103">
        <f t="shared" si="0"/>
        <v>2.4485277097055683E-6</v>
      </c>
      <c r="E18" s="82">
        <v>1277</v>
      </c>
      <c r="F18" s="89">
        <v>0</v>
      </c>
      <c r="G18" s="103">
        <v>0</v>
      </c>
      <c r="H18" s="90">
        <v>0</v>
      </c>
      <c r="I18" s="89">
        <v>0</v>
      </c>
      <c r="J18" s="90">
        <v>0</v>
      </c>
    </row>
    <row r="19" spans="1:10" ht="26.25" customHeight="1">
      <c r="A19" s="44">
        <v>16</v>
      </c>
      <c r="B19" s="48" t="s">
        <v>79</v>
      </c>
      <c r="C19" s="81">
        <v>2</v>
      </c>
      <c r="D19" s="103">
        <f t="shared" si="0"/>
        <v>3.7669657072393357E-7</v>
      </c>
      <c r="E19" s="82">
        <v>152</v>
      </c>
      <c r="F19" s="89">
        <v>0</v>
      </c>
      <c r="G19" s="103">
        <v>0</v>
      </c>
      <c r="H19" s="90">
        <v>0</v>
      </c>
      <c r="I19" s="89">
        <v>0</v>
      </c>
      <c r="J19" s="90">
        <v>0</v>
      </c>
    </row>
    <row r="20" spans="1:10" ht="26.25" customHeight="1">
      <c r="A20" s="44">
        <v>17</v>
      </c>
      <c r="B20" s="48" t="s">
        <v>78</v>
      </c>
      <c r="C20" s="81">
        <v>2</v>
      </c>
      <c r="D20" s="103">
        <f t="shared" si="0"/>
        <v>3.7669657072393357E-7</v>
      </c>
      <c r="E20" s="82">
        <v>30</v>
      </c>
      <c r="F20" s="89">
        <v>0</v>
      </c>
      <c r="G20" s="103">
        <v>0</v>
      </c>
      <c r="H20" s="90">
        <v>0</v>
      </c>
      <c r="I20" s="89">
        <v>0</v>
      </c>
      <c r="J20" s="90">
        <v>0</v>
      </c>
    </row>
    <row r="21" spans="1:10" ht="26.25" customHeight="1">
      <c r="A21" s="44">
        <v>18</v>
      </c>
      <c r="B21" s="48" t="s">
        <v>103</v>
      </c>
      <c r="C21" s="89">
        <v>0</v>
      </c>
      <c r="D21" s="103">
        <f t="shared" si="0"/>
        <v>0</v>
      </c>
      <c r="E21" s="90">
        <v>0</v>
      </c>
      <c r="F21" s="81">
        <v>4817</v>
      </c>
      <c r="G21" s="103">
        <v>1.0340819855061078E-3</v>
      </c>
      <c r="H21" s="82">
        <v>44823</v>
      </c>
      <c r="I21" s="92">
        <f>SUM(C21/F21-1)</f>
        <v>-1</v>
      </c>
      <c r="J21" s="93">
        <f>SUM(E21/H21-1)</f>
        <v>-1</v>
      </c>
    </row>
    <row r="22" spans="1:10" ht="26.25" customHeight="1">
      <c r="A22" s="44">
        <v>19</v>
      </c>
      <c r="B22" s="48" t="s">
        <v>74</v>
      </c>
      <c r="C22" s="89">
        <v>0</v>
      </c>
      <c r="D22" s="103">
        <f t="shared" si="0"/>
        <v>0</v>
      </c>
      <c r="E22" s="90">
        <v>0</v>
      </c>
      <c r="F22" s="89">
        <v>2</v>
      </c>
      <c r="G22" s="103">
        <v>4.293468903907443E-7</v>
      </c>
      <c r="H22" s="90">
        <v>32</v>
      </c>
      <c r="I22" s="92">
        <f>SUM(C22/F22-1)</f>
        <v>-1</v>
      </c>
      <c r="J22" s="93">
        <f>SUM(E22/H22-1)</f>
        <v>-1</v>
      </c>
    </row>
    <row r="23" spans="1:10" ht="26.25" customHeight="1">
      <c r="A23" s="44">
        <v>20</v>
      </c>
      <c r="B23" s="48" t="s">
        <v>55</v>
      </c>
      <c r="C23" s="89">
        <v>0</v>
      </c>
      <c r="D23" s="103">
        <f t="shared" si="0"/>
        <v>0</v>
      </c>
      <c r="E23" s="90">
        <v>0</v>
      </c>
      <c r="F23" s="89">
        <v>1</v>
      </c>
      <c r="G23" s="103">
        <v>2.1467344519537215E-7</v>
      </c>
      <c r="H23" s="90">
        <v>32</v>
      </c>
      <c r="I23" s="92">
        <f>SUM(C23/F23-1)</f>
        <v>-1</v>
      </c>
      <c r="J23" s="93">
        <f>SUM(E23/H23-1)</f>
        <v>-1</v>
      </c>
    </row>
    <row r="24" spans="1:10" ht="26.25" customHeight="1">
      <c r="A24" s="44">
        <v>21</v>
      </c>
      <c r="B24" s="48" t="s">
        <v>104</v>
      </c>
      <c r="C24" s="89">
        <v>0</v>
      </c>
      <c r="D24" s="103">
        <f t="shared" ref="D24:D25" si="3">C24/$C$25</f>
        <v>0</v>
      </c>
      <c r="E24" s="90">
        <v>0</v>
      </c>
      <c r="F24" s="89">
        <v>22680</v>
      </c>
      <c r="G24" s="103">
        <v>4.8687937370310401E-3</v>
      </c>
      <c r="H24" s="90">
        <v>40514</v>
      </c>
      <c r="I24" s="92">
        <f>SUM(C24/F24-1)</f>
        <v>-1</v>
      </c>
      <c r="J24" s="93">
        <f t="shared" ref="J24" si="4">SUM(E24/H24-1)</f>
        <v>-1</v>
      </c>
    </row>
    <row r="25" spans="1:10" ht="18" thickBot="1">
      <c r="A25" s="181" t="s">
        <v>31</v>
      </c>
      <c r="B25" s="182"/>
      <c r="C25" s="83">
        <f>SUM(C4:C24)</f>
        <v>5309313</v>
      </c>
      <c r="D25" s="103">
        <f t="shared" si="3"/>
        <v>1</v>
      </c>
      <c r="E25" s="84">
        <f>SUM(E4:E24)</f>
        <v>14855779</v>
      </c>
      <c r="F25" s="83">
        <f>SUM(F4:F24)</f>
        <v>4658238</v>
      </c>
      <c r="G25" s="104">
        <f>F25/$F$25</f>
        <v>1</v>
      </c>
      <c r="H25" s="84">
        <f>SUM(H4:H24)</f>
        <v>13678295</v>
      </c>
      <c r="I25" s="94">
        <f>SUM(C25/F25-1)</f>
        <v>0.13976851333057683</v>
      </c>
      <c r="J25" s="95">
        <f>SUM(E25/H25-1)</f>
        <v>8.6084120864479141E-2</v>
      </c>
    </row>
  </sheetData>
  <sortState xmlns:xlrd2="http://schemas.microsoft.com/office/spreadsheetml/2017/richdata2" ref="B4:J23">
    <sortCondition descending="1" ref="C4:C23"/>
    <sortCondition descending="1" ref="F4:F23"/>
  </sortState>
  <mergeCells count="7">
    <mergeCell ref="A2:A3"/>
    <mergeCell ref="A25:B25"/>
    <mergeCell ref="B1:J1"/>
    <mergeCell ref="B2:B3"/>
    <mergeCell ref="C2:E2"/>
    <mergeCell ref="F2:H2"/>
    <mergeCell ref="I2:J2"/>
  </mergeCells>
  <phoneticPr fontId="2" type="noConversion"/>
  <printOptions horizontalCentered="1"/>
  <pageMargins left="0.55118110236220474" right="0.55118110236220474" top="0.39370078740157483" bottom="0.39370078740157483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 tint="-0.249977111117893"/>
  </sheetPr>
  <dimension ref="A1:K28"/>
  <sheetViews>
    <sheetView topLeftCell="A13" workbookViewId="0">
      <selection activeCell="D32" sqref="D32"/>
    </sheetView>
  </sheetViews>
  <sheetFormatPr defaultColWidth="9" defaultRowHeight="15.75"/>
  <cols>
    <col min="1" max="1" width="5.375" style="1" customWidth="1"/>
    <col min="2" max="2" width="13" style="1" customWidth="1"/>
    <col min="3" max="3" width="15" style="2" bestFit="1" customWidth="1"/>
    <col min="4" max="4" width="10" style="2" customWidth="1"/>
    <col min="5" max="5" width="16.625" style="2" bestFit="1" customWidth="1"/>
    <col min="6" max="6" width="15.375" style="2" bestFit="1" customWidth="1"/>
    <col min="7" max="7" width="10" style="2" customWidth="1"/>
    <col min="8" max="8" width="16.5" style="2" bestFit="1" customWidth="1"/>
    <col min="9" max="9" width="11.5" style="2" customWidth="1"/>
    <col min="10" max="10" width="10" style="2" bestFit="1" customWidth="1"/>
    <col min="11" max="16384" width="9" style="1"/>
  </cols>
  <sheetData>
    <row r="1" spans="1:11" ht="36" customHeight="1" thickBot="1">
      <c r="B1" s="187" t="s">
        <v>133</v>
      </c>
      <c r="C1" s="187"/>
      <c r="D1" s="187"/>
      <c r="E1" s="187"/>
      <c r="F1" s="187"/>
      <c r="G1" s="187"/>
      <c r="H1" s="187"/>
      <c r="I1" s="187"/>
      <c r="J1" s="187"/>
    </row>
    <row r="2" spans="1:11" ht="25.5" customHeight="1">
      <c r="B2" s="188" t="s">
        <v>67</v>
      </c>
      <c r="C2" s="190" t="s">
        <v>134</v>
      </c>
      <c r="D2" s="191"/>
      <c r="E2" s="192"/>
      <c r="F2" s="190" t="s">
        <v>108</v>
      </c>
      <c r="G2" s="191"/>
      <c r="H2" s="192"/>
      <c r="I2" s="190" t="s">
        <v>68</v>
      </c>
      <c r="J2" s="192"/>
    </row>
    <row r="3" spans="1:11" ht="32.1" customHeight="1">
      <c r="B3" s="189"/>
      <c r="C3" s="20" t="s">
        <v>69</v>
      </c>
      <c r="D3" s="26" t="s">
        <v>58</v>
      </c>
      <c r="E3" s="22" t="s">
        <v>70</v>
      </c>
      <c r="F3" s="20" t="s">
        <v>69</v>
      </c>
      <c r="G3" s="26" t="s">
        <v>58</v>
      </c>
      <c r="H3" s="22" t="s">
        <v>70</v>
      </c>
      <c r="I3" s="20" t="s">
        <v>71</v>
      </c>
      <c r="J3" s="22" t="s">
        <v>72</v>
      </c>
    </row>
    <row r="4" spans="1:11" ht="25.15" customHeight="1">
      <c r="A4" s="46">
        <v>1</v>
      </c>
      <c r="B4" s="48" t="s">
        <v>62</v>
      </c>
      <c r="C4" s="49">
        <v>3274384</v>
      </c>
      <c r="D4" s="107">
        <f>C4/$C$27</f>
        <v>0.48438371176365558</v>
      </c>
      <c r="E4" s="50">
        <v>9698617</v>
      </c>
      <c r="F4" s="49">
        <v>2890104</v>
      </c>
      <c r="G4" s="107">
        <f>F4/$F$27</f>
        <v>0.45101336246764406</v>
      </c>
      <c r="H4" s="50">
        <v>9316007</v>
      </c>
      <c r="I4" s="16">
        <f>SUM(C4/F4-1)</f>
        <v>0.13296407326518356</v>
      </c>
      <c r="J4" s="17">
        <f>SUM(E4/H4-1)</f>
        <v>4.107017094340959E-2</v>
      </c>
      <c r="K4" s="4"/>
    </row>
    <row r="5" spans="1:11" ht="25.15" customHeight="1">
      <c r="A5" s="46">
        <v>2</v>
      </c>
      <c r="B5" s="48" t="s">
        <v>15</v>
      </c>
      <c r="C5" s="49">
        <v>2787995</v>
      </c>
      <c r="D5" s="107">
        <f t="shared" ref="D5:D27" si="0">C5/$C$27</f>
        <v>0.41243157994862939</v>
      </c>
      <c r="E5" s="50">
        <v>7427592</v>
      </c>
      <c r="F5" s="49">
        <v>3122718</v>
      </c>
      <c r="G5" s="107">
        <f t="shared" ref="G5:G27" si="1">F5/$F$27</f>
        <v>0.48731379397358593</v>
      </c>
      <c r="H5" s="50">
        <v>8274033</v>
      </c>
      <c r="I5" s="16">
        <f>SUM(C5/F5-1)</f>
        <v>-0.10718963415844784</v>
      </c>
      <c r="J5" s="17">
        <f>SUM(E5/H5-1)</f>
        <v>-0.10230089727705949</v>
      </c>
      <c r="K5" s="4"/>
    </row>
    <row r="6" spans="1:11" ht="25.15" customHeight="1">
      <c r="A6" s="46">
        <v>3</v>
      </c>
      <c r="B6" s="48" t="s">
        <v>63</v>
      </c>
      <c r="C6" s="49">
        <v>438110</v>
      </c>
      <c r="D6" s="107">
        <f t="shared" si="0"/>
        <v>6.4810159089702113E-2</v>
      </c>
      <c r="E6" s="50">
        <v>1177331</v>
      </c>
      <c r="F6" s="49">
        <v>186181</v>
      </c>
      <c r="G6" s="107">
        <f t="shared" si="1"/>
        <v>2.9054358887288637E-2</v>
      </c>
      <c r="H6" s="50">
        <v>579357</v>
      </c>
      <c r="I6" s="16">
        <f>SUM(C6/F6-1)</f>
        <v>1.3531402237607488</v>
      </c>
      <c r="J6" s="17">
        <f>SUM(E6/H6-1)</f>
        <v>1.0321339001686352</v>
      </c>
      <c r="K6" s="4"/>
    </row>
    <row r="7" spans="1:11" ht="25.15" customHeight="1">
      <c r="A7" s="46">
        <v>4</v>
      </c>
      <c r="B7" s="48" t="s">
        <v>114</v>
      </c>
      <c r="C7" s="49">
        <v>175900</v>
      </c>
      <c r="D7" s="107">
        <f t="shared" si="0"/>
        <v>2.6021106534611399E-2</v>
      </c>
      <c r="E7" s="50">
        <v>222056</v>
      </c>
      <c r="F7" s="105">
        <v>0</v>
      </c>
      <c r="G7" s="107">
        <f t="shared" si="1"/>
        <v>0</v>
      </c>
      <c r="H7" s="106">
        <v>0</v>
      </c>
      <c r="I7" s="105">
        <v>0</v>
      </c>
      <c r="J7" s="106">
        <v>0</v>
      </c>
      <c r="K7" s="4"/>
    </row>
    <row r="8" spans="1:11" ht="25.15" customHeight="1">
      <c r="A8" s="46">
        <v>5</v>
      </c>
      <c r="B8" s="48" t="s">
        <v>64</v>
      </c>
      <c r="C8" s="49">
        <v>39530</v>
      </c>
      <c r="D8" s="107">
        <f t="shared" si="0"/>
        <v>5.8477222360044838E-3</v>
      </c>
      <c r="E8" s="50">
        <v>301372</v>
      </c>
      <c r="F8" s="49">
        <v>64313</v>
      </c>
      <c r="G8" s="107">
        <f t="shared" si="1"/>
        <v>1.0036324775987851E-2</v>
      </c>
      <c r="H8" s="50">
        <v>279822</v>
      </c>
      <c r="I8" s="16">
        <f t="shared" ref="I8:I14" si="2">SUM(C8/F8-1)</f>
        <v>-0.38534977376269186</v>
      </c>
      <c r="J8" s="17">
        <f t="shared" ref="J8:J14" si="3">SUM(E8/H8-1)</f>
        <v>7.7013244133770753E-2</v>
      </c>
      <c r="K8" s="4"/>
    </row>
    <row r="9" spans="1:11" ht="25.15" customHeight="1">
      <c r="A9" s="46">
        <v>6</v>
      </c>
      <c r="B9" s="48" t="s">
        <v>17</v>
      </c>
      <c r="C9" s="49">
        <v>39417</v>
      </c>
      <c r="D9" s="107">
        <f t="shared" si="0"/>
        <v>5.8310060049731527E-3</v>
      </c>
      <c r="E9" s="50">
        <v>103380</v>
      </c>
      <c r="F9" s="49">
        <v>100737</v>
      </c>
      <c r="G9" s="107">
        <f t="shared" si="1"/>
        <v>1.5720449193144283E-2</v>
      </c>
      <c r="H9" s="50">
        <v>266148</v>
      </c>
      <c r="I9" s="16">
        <f t="shared" si="2"/>
        <v>-0.60871377944548677</v>
      </c>
      <c r="J9" s="17">
        <f t="shared" si="3"/>
        <v>-0.61156950268271792</v>
      </c>
      <c r="K9" s="4"/>
    </row>
    <row r="10" spans="1:11" ht="25.15" customHeight="1">
      <c r="A10" s="46">
        <v>7</v>
      </c>
      <c r="B10" s="48" t="s">
        <v>86</v>
      </c>
      <c r="C10" s="49">
        <v>1593</v>
      </c>
      <c r="D10" s="107">
        <f t="shared" si="0"/>
        <v>2.3565447816734485E-4</v>
      </c>
      <c r="E10" s="50">
        <v>13442</v>
      </c>
      <c r="F10" s="49">
        <v>969</v>
      </c>
      <c r="G10" s="107">
        <f t="shared" si="1"/>
        <v>1.5121668570790086E-4</v>
      </c>
      <c r="H10" s="50">
        <v>9096</v>
      </c>
      <c r="I10" s="16">
        <f t="shared" si="2"/>
        <v>0.64396284829721373</v>
      </c>
      <c r="J10" s="17">
        <f t="shared" si="3"/>
        <v>0.477792436235708</v>
      </c>
    </row>
    <row r="11" spans="1:11" ht="25.15" customHeight="1">
      <c r="A11" s="46">
        <v>8</v>
      </c>
      <c r="B11" s="48" t="s">
        <v>19</v>
      </c>
      <c r="C11" s="49">
        <v>1296</v>
      </c>
      <c r="D11" s="107">
        <f t="shared" si="0"/>
        <v>1.9171889749207717E-4</v>
      </c>
      <c r="E11" s="50">
        <v>7924</v>
      </c>
      <c r="F11" s="49">
        <v>1302</v>
      </c>
      <c r="G11" s="107">
        <f t="shared" si="1"/>
        <v>2.0318279132269031E-4</v>
      </c>
      <c r="H11" s="50">
        <v>8737</v>
      </c>
      <c r="I11" s="16">
        <f t="shared" si="2"/>
        <v>-4.6082949308755561E-3</v>
      </c>
      <c r="J11" s="17">
        <f t="shared" si="3"/>
        <v>-9.3052535195147112E-2</v>
      </c>
    </row>
    <row r="12" spans="1:11" ht="25.15" customHeight="1">
      <c r="A12" s="46">
        <v>9</v>
      </c>
      <c r="B12" s="48" t="s">
        <v>22</v>
      </c>
      <c r="C12" s="49">
        <v>560</v>
      </c>
      <c r="D12" s="107">
        <f t="shared" si="0"/>
        <v>8.2841498916329638E-5</v>
      </c>
      <c r="E12" s="50">
        <v>29550</v>
      </c>
      <c r="F12" s="49">
        <v>394</v>
      </c>
      <c r="G12" s="107">
        <f t="shared" si="1"/>
        <v>6.1485422258940079E-5</v>
      </c>
      <c r="H12" s="50">
        <v>28120</v>
      </c>
      <c r="I12" s="16">
        <f t="shared" si="2"/>
        <v>0.42131979695431476</v>
      </c>
      <c r="J12" s="17">
        <f t="shared" si="3"/>
        <v>5.0853485064011439E-2</v>
      </c>
      <c r="K12" s="4"/>
    </row>
    <row r="13" spans="1:11" ht="25.15" customHeight="1">
      <c r="A13" s="46">
        <v>10</v>
      </c>
      <c r="B13" s="48" t="s">
        <v>65</v>
      </c>
      <c r="C13" s="49">
        <v>425</v>
      </c>
      <c r="D13" s="107">
        <f t="shared" si="0"/>
        <v>6.2870780427571606E-5</v>
      </c>
      <c r="E13" s="50">
        <v>24803</v>
      </c>
      <c r="F13" s="49">
        <v>4809</v>
      </c>
      <c r="G13" s="107">
        <f t="shared" si="1"/>
        <v>7.5046547117574324E-4</v>
      </c>
      <c r="H13" s="50">
        <v>136814</v>
      </c>
      <c r="I13" s="16">
        <f t="shared" si="2"/>
        <v>-0.91162403826159288</v>
      </c>
      <c r="J13" s="17">
        <f t="shared" si="3"/>
        <v>-0.81871007353048664</v>
      </c>
      <c r="K13" s="4"/>
    </row>
    <row r="14" spans="1:11" ht="25.15" customHeight="1">
      <c r="A14" s="46">
        <v>11</v>
      </c>
      <c r="B14" s="48" t="s">
        <v>21</v>
      </c>
      <c r="C14" s="49">
        <v>411</v>
      </c>
      <c r="D14" s="107">
        <f t="shared" si="0"/>
        <v>6.0799742954663365E-5</v>
      </c>
      <c r="E14" s="50">
        <v>6547</v>
      </c>
      <c r="F14" s="49">
        <v>8237</v>
      </c>
      <c r="G14" s="107">
        <f t="shared" si="1"/>
        <v>1.285419855702765E-3</v>
      </c>
      <c r="H14" s="50">
        <v>32009</v>
      </c>
      <c r="I14" s="16">
        <f t="shared" si="2"/>
        <v>-0.95010319291004008</v>
      </c>
      <c r="J14" s="17">
        <f t="shared" si="3"/>
        <v>-0.79546377581305261</v>
      </c>
      <c r="K14" s="4"/>
    </row>
    <row r="15" spans="1:11" ht="25.15" customHeight="1">
      <c r="A15" s="46">
        <v>12</v>
      </c>
      <c r="B15" s="131" t="s">
        <v>32</v>
      </c>
      <c r="C15" s="49">
        <v>75</v>
      </c>
      <c r="D15" s="107">
        <f t="shared" si="0"/>
        <v>1.1094843604865577E-5</v>
      </c>
      <c r="E15" s="50">
        <v>3278</v>
      </c>
      <c r="F15" s="105">
        <v>0</v>
      </c>
      <c r="G15" s="107">
        <f t="shared" si="1"/>
        <v>0</v>
      </c>
      <c r="H15" s="106">
        <v>0</v>
      </c>
      <c r="I15" s="105">
        <v>0</v>
      </c>
      <c r="J15" s="106">
        <v>0</v>
      </c>
      <c r="K15" s="4"/>
    </row>
    <row r="16" spans="1:11" ht="25.15" customHeight="1">
      <c r="A16" s="46">
        <v>13</v>
      </c>
      <c r="B16" s="131" t="s">
        <v>75</v>
      </c>
      <c r="C16" s="49">
        <v>71</v>
      </c>
      <c r="D16" s="107">
        <f t="shared" si="0"/>
        <v>1.050311861260608E-5</v>
      </c>
      <c r="E16" s="50">
        <v>2604</v>
      </c>
      <c r="F16" s="105">
        <v>0</v>
      </c>
      <c r="G16" s="107">
        <f t="shared" si="1"/>
        <v>0</v>
      </c>
      <c r="H16" s="106">
        <v>0</v>
      </c>
      <c r="I16" s="105">
        <v>0</v>
      </c>
      <c r="J16" s="106">
        <v>0</v>
      </c>
    </row>
    <row r="17" spans="1:11" ht="25.15" customHeight="1">
      <c r="A17" s="46">
        <v>14</v>
      </c>
      <c r="B17" s="115" t="s">
        <v>81</v>
      </c>
      <c r="C17" s="49">
        <v>49</v>
      </c>
      <c r="D17" s="107">
        <f t="shared" si="0"/>
        <v>7.2486311551788434E-6</v>
      </c>
      <c r="E17" s="50">
        <v>2335</v>
      </c>
      <c r="F17" s="105">
        <v>0</v>
      </c>
      <c r="G17" s="107">
        <f t="shared" si="1"/>
        <v>0</v>
      </c>
      <c r="H17" s="106">
        <v>0</v>
      </c>
      <c r="I17" s="105">
        <v>0</v>
      </c>
      <c r="J17" s="106">
        <v>0</v>
      </c>
      <c r="K17" s="4"/>
    </row>
    <row r="18" spans="1:11" ht="25.15" customHeight="1">
      <c r="A18" s="46">
        <v>15</v>
      </c>
      <c r="B18" s="48" t="s">
        <v>23</v>
      </c>
      <c r="C18" s="49">
        <v>36</v>
      </c>
      <c r="D18" s="107">
        <f t="shared" si="0"/>
        <v>5.3255249303354772E-6</v>
      </c>
      <c r="E18" s="50">
        <v>3042</v>
      </c>
      <c r="F18" s="49">
        <v>698</v>
      </c>
      <c r="G18" s="107">
        <f t="shared" si="1"/>
        <v>1.0892595110847761E-4</v>
      </c>
      <c r="H18" s="50">
        <v>47783</v>
      </c>
      <c r="I18" s="16">
        <f>SUM(C18/F18-1)</f>
        <v>-0.9484240687679083</v>
      </c>
      <c r="J18" s="17">
        <f>SUM(E18/H18-1)</f>
        <v>-0.93633719105121072</v>
      </c>
      <c r="K18" s="4"/>
    </row>
    <row r="19" spans="1:11" ht="25.15" customHeight="1">
      <c r="A19" s="46">
        <v>16</v>
      </c>
      <c r="B19" s="48" t="s">
        <v>51</v>
      </c>
      <c r="C19" s="49">
        <v>28</v>
      </c>
      <c r="D19" s="107">
        <f t="shared" si="0"/>
        <v>4.1420749458164819E-6</v>
      </c>
      <c r="E19" s="50">
        <v>1307</v>
      </c>
      <c r="F19" s="49">
        <v>61</v>
      </c>
      <c r="G19" s="107">
        <f t="shared" si="1"/>
        <v>9.5193166441506222E-6</v>
      </c>
      <c r="H19" s="50">
        <v>2474</v>
      </c>
      <c r="I19" s="16">
        <f>SUM(C19/F19-1)</f>
        <v>-0.54098360655737698</v>
      </c>
      <c r="J19" s="17">
        <f>SUM(E19/H19-1)</f>
        <v>-0.47170573969280516</v>
      </c>
      <c r="K19" s="4"/>
    </row>
    <row r="20" spans="1:11" ht="25.15" customHeight="1">
      <c r="A20" s="46">
        <v>17</v>
      </c>
      <c r="B20" s="48" t="s">
        <v>54</v>
      </c>
      <c r="C20" s="49">
        <v>13</v>
      </c>
      <c r="D20" s="107">
        <f t="shared" si="0"/>
        <v>1.9231062248433665E-6</v>
      </c>
      <c r="E20" s="50">
        <v>1277</v>
      </c>
      <c r="F20" s="105">
        <v>0</v>
      </c>
      <c r="G20" s="107">
        <f t="shared" si="1"/>
        <v>0</v>
      </c>
      <c r="H20" s="106">
        <v>0</v>
      </c>
      <c r="I20" s="105">
        <v>0</v>
      </c>
      <c r="J20" s="106">
        <v>0</v>
      </c>
      <c r="K20" s="4"/>
    </row>
    <row r="21" spans="1:11" ht="25.15" customHeight="1">
      <c r="A21" s="46">
        <v>18</v>
      </c>
      <c r="B21" s="48" t="s">
        <v>79</v>
      </c>
      <c r="C21" s="49">
        <v>2</v>
      </c>
      <c r="D21" s="107">
        <f t="shared" si="0"/>
        <v>2.9586249612974872E-7</v>
      </c>
      <c r="E21" s="50">
        <v>152</v>
      </c>
      <c r="F21" s="105">
        <v>0</v>
      </c>
      <c r="G21" s="107">
        <f t="shared" si="1"/>
        <v>0</v>
      </c>
      <c r="H21" s="106">
        <v>0</v>
      </c>
      <c r="I21" s="105">
        <v>0</v>
      </c>
      <c r="J21" s="106">
        <v>0</v>
      </c>
      <c r="K21" s="4"/>
    </row>
    <row r="22" spans="1:11" ht="25.15" customHeight="1">
      <c r="A22" s="46">
        <v>19</v>
      </c>
      <c r="B22" s="48" t="s">
        <v>78</v>
      </c>
      <c r="C22" s="49">
        <v>2</v>
      </c>
      <c r="D22" s="107">
        <f t="shared" si="0"/>
        <v>2.9586249612974872E-7</v>
      </c>
      <c r="E22" s="50">
        <v>30</v>
      </c>
      <c r="F22" s="105">
        <v>0</v>
      </c>
      <c r="G22" s="107">
        <f t="shared" si="1"/>
        <v>0</v>
      </c>
      <c r="H22" s="106">
        <v>0</v>
      </c>
      <c r="I22" s="105">
        <v>0</v>
      </c>
      <c r="J22" s="106">
        <v>0</v>
      </c>
      <c r="K22" s="4"/>
    </row>
    <row r="23" spans="1:11" ht="25.15" customHeight="1">
      <c r="A23" s="46">
        <v>20</v>
      </c>
      <c r="B23" s="48" t="s">
        <v>103</v>
      </c>
      <c r="C23" s="105">
        <v>0</v>
      </c>
      <c r="D23" s="107">
        <f t="shared" si="0"/>
        <v>0</v>
      </c>
      <c r="E23" s="106">
        <v>0</v>
      </c>
      <c r="F23" s="49">
        <v>4817</v>
      </c>
      <c r="G23" s="107">
        <f t="shared" si="1"/>
        <v>7.51713906145468E-4</v>
      </c>
      <c r="H23" s="50">
        <v>44823</v>
      </c>
      <c r="I23" s="16">
        <f>SUM(C23/F23-1)</f>
        <v>-1</v>
      </c>
      <c r="J23" s="17">
        <f>SUM(E23/H23-1)</f>
        <v>-1</v>
      </c>
    </row>
    <row r="24" spans="1:11" ht="25.15" customHeight="1">
      <c r="A24" s="46">
        <v>21</v>
      </c>
      <c r="B24" s="48" t="s">
        <v>74</v>
      </c>
      <c r="C24" s="105">
        <v>0</v>
      </c>
      <c r="D24" s="107">
        <f t="shared" si="0"/>
        <v>0</v>
      </c>
      <c r="E24" s="106">
        <v>0</v>
      </c>
      <c r="F24" s="49">
        <v>2</v>
      </c>
      <c r="G24" s="107">
        <f t="shared" si="1"/>
        <v>3.1210874243116793E-7</v>
      </c>
      <c r="H24" s="50">
        <v>32</v>
      </c>
      <c r="I24" s="16">
        <f>SUM(C24/F24-1)</f>
        <v>-1</v>
      </c>
      <c r="J24" s="17">
        <f>SUM(E24/H24-1)</f>
        <v>-1</v>
      </c>
    </row>
    <row r="25" spans="1:11" ht="24.95" customHeight="1">
      <c r="A25" s="46">
        <v>22</v>
      </c>
      <c r="B25" s="48" t="s">
        <v>55</v>
      </c>
      <c r="C25" s="105">
        <v>0</v>
      </c>
      <c r="D25" s="107">
        <f t="shared" si="0"/>
        <v>0</v>
      </c>
      <c r="E25" s="106">
        <v>0</v>
      </c>
      <c r="F25" s="49">
        <v>1</v>
      </c>
      <c r="G25" s="107">
        <f t="shared" si="1"/>
        <v>1.5605437121558397E-7</v>
      </c>
      <c r="H25" s="50">
        <v>32</v>
      </c>
      <c r="I25" s="16">
        <f>SUM(C25/F25-1)</f>
        <v>-1</v>
      </c>
      <c r="J25" s="17">
        <f>SUM(E25/H25-1)</f>
        <v>-1</v>
      </c>
    </row>
    <row r="26" spans="1:11" ht="24.95" customHeight="1">
      <c r="A26" s="46">
        <v>23</v>
      </c>
      <c r="B26" s="48" t="s">
        <v>135</v>
      </c>
      <c r="C26" s="105">
        <v>0</v>
      </c>
      <c r="D26" s="107">
        <f t="shared" si="0"/>
        <v>0</v>
      </c>
      <c r="E26" s="106">
        <v>0</v>
      </c>
      <c r="F26" s="49">
        <v>22680</v>
      </c>
      <c r="G26" s="107">
        <f t="shared" si="1"/>
        <v>3.5393131391694443E-3</v>
      </c>
      <c r="H26" s="50">
        <v>40514</v>
      </c>
      <c r="I26" s="16">
        <f>SUM(C26/F26-1)</f>
        <v>-1</v>
      </c>
      <c r="J26" s="17">
        <f>SUM(E26/H26-1)</f>
        <v>-1</v>
      </c>
    </row>
    <row r="27" spans="1:11" ht="24.95" customHeight="1" thickBot="1">
      <c r="B27" s="45" t="s">
        <v>73</v>
      </c>
      <c r="C27" s="24">
        <f>SUM(C4:C26)</f>
        <v>6759897</v>
      </c>
      <c r="D27" s="107">
        <f t="shared" si="0"/>
        <v>1</v>
      </c>
      <c r="E27" s="25">
        <f>SUM(E4:E26)</f>
        <v>19026639</v>
      </c>
      <c r="F27" s="24">
        <f>SUM(F4:F26)</f>
        <v>6408023</v>
      </c>
      <c r="G27" s="107">
        <f t="shared" si="1"/>
        <v>1</v>
      </c>
      <c r="H27" s="25">
        <f>SUM(H4:H26)</f>
        <v>19065801</v>
      </c>
      <c r="I27" s="18">
        <f>SUM(C27/F27-1)</f>
        <v>5.491147581711231E-2</v>
      </c>
      <c r="J27" s="19">
        <f>SUM(E27/H27-1)</f>
        <v>-2.0540443068717273E-3</v>
      </c>
    </row>
    <row r="28" spans="1:11">
      <c r="C28" s="5"/>
      <c r="D28" s="5"/>
      <c r="E28" s="5"/>
    </row>
  </sheetData>
  <sortState xmlns:xlrd2="http://schemas.microsoft.com/office/spreadsheetml/2017/richdata2" ref="B4:H25">
    <sortCondition descending="1" ref="C4:C25"/>
    <sortCondition descending="1" ref="F4:F25"/>
  </sortState>
  <mergeCells count="5">
    <mergeCell ref="B1:J1"/>
    <mergeCell ref="B2:B3"/>
    <mergeCell ref="C2:E2"/>
    <mergeCell ref="F2:H2"/>
    <mergeCell ref="I2:J2"/>
  </mergeCells>
  <phoneticPr fontId="2" type="noConversion"/>
  <printOptions horizontalCentered="1"/>
  <pageMargins left="0.35433070866141736" right="0.35433070866141736" top="0.78740157480314965" bottom="0.39370078740157483" header="0.51181102362204722" footer="0.51181102362204722"/>
  <pageSetup paperSize="9" scale="95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 tint="-0.249977111117893"/>
  </sheetPr>
  <dimension ref="A1:J31"/>
  <sheetViews>
    <sheetView topLeftCell="A11" workbookViewId="0">
      <selection activeCell="N22" sqref="N22"/>
    </sheetView>
  </sheetViews>
  <sheetFormatPr defaultColWidth="9" defaultRowHeight="15.75"/>
  <cols>
    <col min="1" max="1" width="6" style="12" bestFit="1" customWidth="1"/>
    <col min="2" max="2" width="12.875" style="12" customWidth="1"/>
    <col min="3" max="3" width="12.625" style="13" customWidth="1"/>
    <col min="4" max="4" width="8.625" style="13" customWidth="1"/>
    <col min="5" max="5" width="13.625" style="13" customWidth="1"/>
    <col min="6" max="6" width="12.625" style="13" customWidth="1"/>
    <col min="7" max="7" width="8.375" style="13" customWidth="1"/>
    <col min="8" max="8" width="13.75" style="13" customWidth="1"/>
    <col min="9" max="9" width="11.25" style="13" customWidth="1"/>
    <col min="10" max="10" width="10.5" style="13" customWidth="1"/>
    <col min="11" max="16384" width="9" style="12"/>
  </cols>
  <sheetData>
    <row r="1" spans="1:10" ht="34.5" customHeight="1" thickBot="1">
      <c r="B1" s="167" t="s">
        <v>136</v>
      </c>
      <c r="C1" s="167"/>
      <c r="D1" s="167"/>
      <c r="E1" s="167"/>
      <c r="F1" s="167"/>
      <c r="G1" s="167"/>
      <c r="H1" s="167"/>
      <c r="I1" s="167"/>
      <c r="J1" s="167"/>
    </row>
    <row r="2" spans="1:10" s="27" customFormat="1" ht="24.75" customHeight="1" thickTop="1">
      <c r="A2" s="193" t="s">
        <v>33</v>
      </c>
      <c r="B2" s="197" t="s">
        <v>34</v>
      </c>
      <c r="C2" s="193" t="s">
        <v>137</v>
      </c>
      <c r="D2" s="199"/>
      <c r="E2" s="200"/>
      <c r="F2" s="193" t="s">
        <v>107</v>
      </c>
      <c r="G2" s="199"/>
      <c r="H2" s="200"/>
      <c r="I2" s="193" t="s">
        <v>35</v>
      </c>
      <c r="J2" s="200"/>
    </row>
    <row r="3" spans="1:10" ht="30" customHeight="1">
      <c r="A3" s="194"/>
      <c r="B3" s="198"/>
      <c r="C3" s="30" t="s">
        <v>36</v>
      </c>
      <c r="D3" s="28" t="s">
        <v>37</v>
      </c>
      <c r="E3" s="31" t="s">
        <v>38</v>
      </c>
      <c r="F3" s="30" t="s">
        <v>36</v>
      </c>
      <c r="G3" s="28" t="s">
        <v>37</v>
      </c>
      <c r="H3" s="31" t="s">
        <v>38</v>
      </c>
      <c r="I3" s="30" t="s">
        <v>39</v>
      </c>
      <c r="J3" s="31" t="s">
        <v>40</v>
      </c>
    </row>
    <row r="4" spans="1:10" ht="25.15" customHeight="1">
      <c r="A4" s="32">
        <v>1</v>
      </c>
      <c r="B4" s="48" t="s">
        <v>62</v>
      </c>
      <c r="C4" s="49">
        <v>3651367</v>
      </c>
      <c r="D4" s="107">
        <f>C4/$C$28</f>
        <v>0.47976724889481331</v>
      </c>
      <c r="E4" s="50">
        <v>10812463</v>
      </c>
      <c r="F4" s="49">
        <v>3721619</v>
      </c>
      <c r="G4" s="107">
        <f>F4/$F$28</f>
        <v>0.49250572255749653</v>
      </c>
      <c r="H4" s="50">
        <v>11807269</v>
      </c>
      <c r="I4" s="76">
        <f>SUM(C4/F4-1)</f>
        <v>-1.8876730799149533E-2</v>
      </c>
      <c r="J4" s="77">
        <f>SUM(E4/H4-1)</f>
        <v>-8.4253691518335061E-2</v>
      </c>
    </row>
    <row r="5" spans="1:10" ht="25.15" customHeight="1">
      <c r="A5" s="32">
        <v>2</v>
      </c>
      <c r="B5" s="48" t="s">
        <v>15</v>
      </c>
      <c r="C5" s="49">
        <v>3107477</v>
      </c>
      <c r="D5" s="107">
        <f t="shared" ref="D5:D28" si="0">C5/$C$28</f>
        <v>0.40830343575266681</v>
      </c>
      <c r="E5" s="50">
        <v>8316134</v>
      </c>
      <c r="F5" s="49">
        <v>3342419</v>
      </c>
      <c r="G5" s="107">
        <f t="shared" ref="G5:G28" si="1">F5/$F$28</f>
        <v>0.44232375336779639</v>
      </c>
      <c r="H5" s="50">
        <v>8952782</v>
      </c>
      <c r="I5" s="76">
        <f>SUM(C5/F5-1)</f>
        <v>-7.0291007800039385E-2</v>
      </c>
      <c r="J5" s="77">
        <f>SUM(E5/H5-1)</f>
        <v>-7.1111750515091332E-2</v>
      </c>
    </row>
    <row r="6" spans="1:10" ht="25.15" customHeight="1">
      <c r="A6" s="32">
        <v>3</v>
      </c>
      <c r="B6" s="48" t="s">
        <v>63</v>
      </c>
      <c r="C6" s="49">
        <v>505151</v>
      </c>
      <c r="D6" s="107">
        <f t="shared" si="0"/>
        <v>6.637374592761118E-2</v>
      </c>
      <c r="E6" s="50">
        <v>1377157</v>
      </c>
      <c r="F6" s="49">
        <v>240594</v>
      </c>
      <c r="G6" s="107">
        <f t="shared" si="1"/>
        <v>3.1839347824964975E-2</v>
      </c>
      <c r="H6" s="50">
        <v>750382</v>
      </c>
      <c r="I6" s="76">
        <f t="shared" ref="I6:I27" si="2">SUM(C6/F6-1)</f>
        <v>1.0995993250039486</v>
      </c>
      <c r="J6" s="77">
        <f t="shared" ref="J6:J27" si="3">SUM(E6/H6-1)</f>
        <v>0.83527456682063272</v>
      </c>
    </row>
    <row r="7" spans="1:10" ht="25.15" customHeight="1">
      <c r="A7" s="32">
        <v>4</v>
      </c>
      <c r="B7" s="48" t="s">
        <v>114</v>
      </c>
      <c r="C7" s="49">
        <v>243784</v>
      </c>
      <c r="D7" s="107">
        <f t="shared" si="0"/>
        <v>3.2031723736500102E-2</v>
      </c>
      <c r="E7" s="50">
        <v>302132</v>
      </c>
      <c r="F7" s="133">
        <v>0</v>
      </c>
      <c r="G7" s="107">
        <f t="shared" si="1"/>
        <v>0</v>
      </c>
      <c r="H7" s="134">
        <v>0</v>
      </c>
      <c r="I7" s="133">
        <v>0</v>
      </c>
      <c r="J7" s="134">
        <v>0</v>
      </c>
    </row>
    <row r="8" spans="1:10" ht="25.15" customHeight="1">
      <c r="A8" s="32">
        <v>5</v>
      </c>
      <c r="B8" s="48" t="s">
        <v>64</v>
      </c>
      <c r="C8" s="49">
        <v>56186</v>
      </c>
      <c r="D8" s="107">
        <f t="shared" si="0"/>
        <v>7.382496102529266E-3</v>
      </c>
      <c r="E8" s="50">
        <v>363779</v>
      </c>
      <c r="F8" s="49">
        <v>98139</v>
      </c>
      <c r="G8" s="107">
        <f t="shared" si="1"/>
        <v>1.2987363592584344E-2</v>
      </c>
      <c r="H8" s="50">
        <v>399159</v>
      </c>
      <c r="I8" s="76">
        <f t="shared" si="2"/>
        <v>-0.42748550525275375</v>
      </c>
      <c r="J8" s="77">
        <f t="shared" si="3"/>
        <v>-8.8636357942574295E-2</v>
      </c>
    </row>
    <row r="9" spans="1:10" ht="25.15" customHeight="1">
      <c r="A9" s="32">
        <v>6</v>
      </c>
      <c r="B9" s="48" t="s">
        <v>17</v>
      </c>
      <c r="C9" s="49">
        <v>39417</v>
      </c>
      <c r="D9" s="107">
        <f t="shared" si="0"/>
        <v>5.1791522598760558E-3</v>
      </c>
      <c r="E9" s="50">
        <v>103380</v>
      </c>
      <c r="F9" s="49">
        <v>100737</v>
      </c>
      <c r="G9" s="107">
        <f t="shared" si="1"/>
        <v>1.3331173603013776E-2</v>
      </c>
      <c r="H9" s="50">
        <v>266148</v>
      </c>
      <c r="I9" s="76">
        <f t="shared" si="2"/>
        <v>-0.60871377944548677</v>
      </c>
      <c r="J9" s="77">
        <f t="shared" si="3"/>
        <v>-0.61156950268271792</v>
      </c>
    </row>
    <row r="10" spans="1:10" ht="25.15" customHeight="1">
      <c r="A10" s="32">
        <v>7</v>
      </c>
      <c r="B10" s="48" t="s">
        <v>65</v>
      </c>
      <c r="C10" s="49">
        <v>2521</v>
      </c>
      <c r="D10" s="107">
        <f t="shared" si="0"/>
        <v>3.3124395177582103E-4</v>
      </c>
      <c r="E10" s="50">
        <v>76289</v>
      </c>
      <c r="F10" s="49">
        <v>5280</v>
      </c>
      <c r="G10" s="107">
        <f t="shared" si="1"/>
        <v>6.9873627985658434E-4</v>
      </c>
      <c r="H10" s="50">
        <v>150269</v>
      </c>
      <c r="I10" s="76">
        <f t="shared" si="2"/>
        <v>-0.52253787878787872</v>
      </c>
      <c r="J10" s="77">
        <f t="shared" si="3"/>
        <v>-0.4923171113137107</v>
      </c>
    </row>
    <row r="11" spans="1:10" ht="25.15" customHeight="1">
      <c r="A11" s="32">
        <v>8</v>
      </c>
      <c r="B11" s="48" t="s">
        <v>19</v>
      </c>
      <c r="C11" s="49">
        <v>1737</v>
      </c>
      <c r="D11" s="107">
        <f t="shared" si="0"/>
        <v>2.2823115598357839E-4</v>
      </c>
      <c r="E11" s="50">
        <v>10770</v>
      </c>
      <c r="F11" s="49">
        <v>8249</v>
      </c>
      <c r="G11" s="107">
        <f t="shared" si="1"/>
        <v>1.0916431008592736E-3</v>
      </c>
      <c r="H11" s="50">
        <v>55228</v>
      </c>
      <c r="I11" s="76">
        <f t="shared" si="2"/>
        <v>-0.78942902169959994</v>
      </c>
      <c r="J11" s="77">
        <f t="shared" si="3"/>
        <v>-0.80499022235098139</v>
      </c>
    </row>
    <row r="12" spans="1:10" ht="25.15" customHeight="1">
      <c r="A12" s="32">
        <v>9</v>
      </c>
      <c r="B12" s="48" t="s">
        <v>86</v>
      </c>
      <c r="C12" s="49">
        <v>1593</v>
      </c>
      <c r="D12" s="107">
        <f t="shared" si="0"/>
        <v>2.0931043838908484E-4</v>
      </c>
      <c r="E12" s="50">
        <v>13442</v>
      </c>
      <c r="F12" s="49">
        <v>2030</v>
      </c>
      <c r="G12" s="107">
        <f t="shared" si="1"/>
        <v>2.6864292577819437E-4</v>
      </c>
      <c r="H12" s="50">
        <v>18685</v>
      </c>
      <c r="I12" s="76">
        <f t="shared" si="2"/>
        <v>-0.2152709359605911</v>
      </c>
      <c r="J12" s="77">
        <f t="shared" si="3"/>
        <v>-0.28059941129248056</v>
      </c>
    </row>
    <row r="13" spans="1:10" ht="25.15" customHeight="1">
      <c r="A13" s="32">
        <v>10</v>
      </c>
      <c r="B13" s="48" t="s">
        <v>22</v>
      </c>
      <c r="C13" s="49">
        <v>581</v>
      </c>
      <c r="D13" s="107">
        <f t="shared" si="0"/>
        <v>7.6339839738894091E-5</v>
      </c>
      <c r="E13" s="50">
        <v>30708</v>
      </c>
      <c r="F13" s="49">
        <v>466</v>
      </c>
      <c r="G13" s="107">
        <f t="shared" si="1"/>
        <v>6.1668770154009149E-5</v>
      </c>
      <c r="H13" s="50">
        <v>32420</v>
      </c>
      <c r="I13" s="76">
        <f t="shared" si="2"/>
        <v>0.24678111587982832</v>
      </c>
      <c r="J13" s="77">
        <f t="shared" si="3"/>
        <v>-5.280690931523746E-2</v>
      </c>
    </row>
    <row r="14" spans="1:10" ht="25.15" customHeight="1">
      <c r="A14" s="32">
        <v>11</v>
      </c>
      <c r="B14" s="48" t="s">
        <v>21</v>
      </c>
      <c r="C14" s="49">
        <v>480</v>
      </c>
      <c r="D14" s="107">
        <f t="shared" si="0"/>
        <v>6.3069058648311822E-5</v>
      </c>
      <c r="E14" s="50">
        <v>9128</v>
      </c>
      <c r="F14" s="49">
        <v>8335</v>
      </c>
      <c r="G14" s="107">
        <f t="shared" si="1"/>
        <v>1.103024032690271E-3</v>
      </c>
      <c r="H14" s="50">
        <v>34298</v>
      </c>
      <c r="I14" s="76">
        <f t="shared" si="2"/>
        <v>-0.9424115176964607</v>
      </c>
      <c r="J14" s="77">
        <f t="shared" si="3"/>
        <v>-0.73386203277159012</v>
      </c>
    </row>
    <row r="15" spans="1:10" ht="25.15" customHeight="1">
      <c r="A15" s="32">
        <v>12</v>
      </c>
      <c r="B15" s="48" t="s">
        <v>23</v>
      </c>
      <c r="C15" s="49">
        <v>120</v>
      </c>
      <c r="D15" s="107">
        <f t="shared" si="0"/>
        <v>1.5767264662077956E-5</v>
      </c>
      <c r="E15" s="50">
        <v>10619</v>
      </c>
      <c r="F15" s="49">
        <v>918</v>
      </c>
      <c r="G15" s="107">
        <f t="shared" si="1"/>
        <v>1.2148483047506524E-4</v>
      </c>
      <c r="H15" s="50">
        <v>74540</v>
      </c>
      <c r="I15" s="76">
        <f t="shared" si="2"/>
        <v>-0.86928104575163401</v>
      </c>
      <c r="J15" s="77">
        <f t="shared" si="3"/>
        <v>-0.85753957606654141</v>
      </c>
    </row>
    <row r="16" spans="1:10" ht="25.15" customHeight="1">
      <c r="A16" s="32">
        <v>13</v>
      </c>
      <c r="B16" s="131" t="s">
        <v>32</v>
      </c>
      <c r="C16" s="49">
        <v>75</v>
      </c>
      <c r="D16" s="107">
        <f t="shared" si="0"/>
        <v>9.8545404137987218E-6</v>
      </c>
      <c r="E16" s="50">
        <v>3278</v>
      </c>
      <c r="F16" s="133">
        <v>0</v>
      </c>
      <c r="G16" s="107">
        <f t="shared" si="1"/>
        <v>0</v>
      </c>
      <c r="H16" s="134">
        <v>0</v>
      </c>
      <c r="I16" s="133">
        <v>0</v>
      </c>
      <c r="J16" s="134">
        <v>0</v>
      </c>
    </row>
    <row r="17" spans="1:10" ht="25.15" customHeight="1">
      <c r="A17" s="32">
        <v>14</v>
      </c>
      <c r="B17" s="131" t="s">
        <v>75</v>
      </c>
      <c r="C17" s="49">
        <v>71</v>
      </c>
      <c r="D17" s="107">
        <f t="shared" si="0"/>
        <v>9.3289649250627894E-6</v>
      </c>
      <c r="E17" s="50">
        <v>2604</v>
      </c>
      <c r="F17" s="133">
        <v>0</v>
      </c>
      <c r="G17" s="107">
        <f t="shared" si="1"/>
        <v>0</v>
      </c>
      <c r="H17" s="134">
        <v>0</v>
      </c>
      <c r="I17" s="133">
        <v>0</v>
      </c>
      <c r="J17" s="134">
        <v>0</v>
      </c>
    </row>
    <row r="18" spans="1:10" ht="25.15" customHeight="1">
      <c r="A18" s="32">
        <v>15</v>
      </c>
      <c r="B18" s="48" t="s">
        <v>81</v>
      </c>
      <c r="C18" s="49">
        <v>49</v>
      </c>
      <c r="D18" s="107">
        <f t="shared" si="0"/>
        <v>6.4382997370151645E-6</v>
      </c>
      <c r="E18" s="50">
        <v>2335</v>
      </c>
      <c r="F18" s="133">
        <v>0</v>
      </c>
      <c r="G18" s="107">
        <f t="shared" si="1"/>
        <v>0</v>
      </c>
      <c r="H18" s="134">
        <v>0</v>
      </c>
      <c r="I18" s="133">
        <v>0</v>
      </c>
      <c r="J18" s="134">
        <v>0</v>
      </c>
    </row>
    <row r="19" spans="1:10" ht="25.15" customHeight="1">
      <c r="A19" s="32">
        <v>16</v>
      </c>
      <c r="B19" s="115" t="s">
        <v>51</v>
      </c>
      <c r="C19" s="49">
        <v>46</v>
      </c>
      <c r="D19" s="107">
        <f t="shared" si="0"/>
        <v>6.044118120463216E-6</v>
      </c>
      <c r="E19" s="50">
        <v>2167</v>
      </c>
      <c r="F19" s="49">
        <v>124</v>
      </c>
      <c r="G19" s="107">
        <f t="shared" si="1"/>
        <v>1.6409715663298573E-5</v>
      </c>
      <c r="H19" s="50">
        <v>5475</v>
      </c>
      <c r="I19" s="76">
        <f t="shared" si="2"/>
        <v>-0.62903225806451613</v>
      </c>
      <c r="J19" s="77">
        <f t="shared" si="3"/>
        <v>-0.6042009132420092</v>
      </c>
    </row>
    <row r="20" spans="1:10" ht="25.15" customHeight="1">
      <c r="A20" s="32">
        <v>17</v>
      </c>
      <c r="B20" s="48" t="s">
        <v>79</v>
      </c>
      <c r="C20" s="49">
        <v>30</v>
      </c>
      <c r="D20" s="107">
        <f t="shared" si="0"/>
        <v>3.9418161655194889E-6</v>
      </c>
      <c r="E20" s="50">
        <v>2766</v>
      </c>
      <c r="F20" s="133">
        <v>0</v>
      </c>
      <c r="G20" s="107">
        <f t="shared" si="1"/>
        <v>0</v>
      </c>
      <c r="H20" s="134">
        <v>0</v>
      </c>
      <c r="I20" s="133">
        <v>0</v>
      </c>
      <c r="J20" s="134">
        <v>0</v>
      </c>
    </row>
    <row r="21" spans="1:10" ht="25.15" customHeight="1">
      <c r="A21" s="32">
        <v>18</v>
      </c>
      <c r="B21" s="48" t="s">
        <v>54</v>
      </c>
      <c r="C21" s="49">
        <v>18</v>
      </c>
      <c r="D21" s="107">
        <f t="shared" si="0"/>
        <v>2.3650896993116933E-6</v>
      </c>
      <c r="E21" s="50">
        <v>1542</v>
      </c>
      <c r="F21" s="133">
        <v>0</v>
      </c>
      <c r="G21" s="107">
        <f t="shared" si="1"/>
        <v>0</v>
      </c>
      <c r="H21" s="134">
        <v>0</v>
      </c>
      <c r="I21" s="133">
        <v>0</v>
      </c>
      <c r="J21" s="134">
        <v>0</v>
      </c>
    </row>
    <row r="22" spans="1:10" ht="25.15" customHeight="1">
      <c r="A22" s="32">
        <v>19</v>
      </c>
      <c r="B22" s="48" t="s">
        <v>78</v>
      </c>
      <c r="C22" s="49">
        <v>2</v>
      </c>
      <c r="D22" s="107">
        <f t="shared" si="0"/>
        <v>2.6278774436796589E-7</v>
      </c>
      <c r="E22" s="50">
        <v>30</v>
      </c>
      <c r="F22" s="133">
        <v>0</v>
      </c>
      <c r="G22" s="107">
        <f t="shared" si="1"/>
        <v>0</v>
      </c>
      <c r="H22" s="134">
        <v>0</v>
      </c>
      <c r="I22" s="133">
        <v>0</v>
      </c>
      <c r="J22" s="134">
        <v>0</v>
      </c>
    </row>
    <row r="23" spans="1:10" ht="25.15" customHeight="1">
      <c r="A23" s="32">
        <v>20</v>
      </c>
      <c r="B23" s="48" t="s">
        <v>103</v>
      </c>
      <c r="C23" s="133">
        <v>0</v>
      </c>
      <c r="D23" s="107">
        <f t="shared" si="0"/>
        <v>0</v>
      </c>
      <c r="E23" s="134">
        <v>0</v>
      </c>
      <c r="F23" s="49">
        <v>4817</v>
      </c>
      <c r="G23" s="107">
        <f t="shared" si="1"/>
        <v>6.3746451895249374E-4</v>
      </c>
      <c r="H23" s="50">
        <v>44823</v>
      </c>
      <c r="I23" s="76">
        <f t="shared" si="2"/>
        <v>-1</v>
      </c>
      <c r="J23" s="77">
        <f t="shared" si="3"/>
        <v>-1</v>
      </c>
    </row>
    <row r="24" spans="1:10" ht="25.15" customHeight="1">
      <c r="A24" s="32">
        <v>21</v>
      </c>
      <c r="B24" s="48" t="s">
        <v>106</v>
      </c>
      <c r="C24" s="133">
        <v>0</v>
      </c>
      <c r="D24" s="107">
        <f t="shared" si="0"/>
        <v>0</v>
      </c>
      <c r="E24" s="134">
        <v>0</v>
      </c>
      <c r="F24" s="49">
        <v>89</v>
      </c>
      <c r="G24" s="107">
        <f t="shared" si="1"/>
        <v>1.1777941080915911E-5</v>
      </c>
      <c r="H24" s="50">
        <v>4547</v>
      </c>
      <c r="I24" s="76">
        <f t="shared" si="2"/>
        <v>-1</v>
      </c>
      <c r="J24" s="77">
        <f t="shared" si="3"/>
        <v>-1</v>
      </c>
    </row>
    <row r="25" spans="1:10" ht="25.15" customHeight="1">
      <c r="A25" s="32">
        <v>22</v>
      </c>
      <c r="B25" s="48" t="s">
        <v>74</v>
      </c>
      <c r="C25" s="133">
        <v>0</v>
      </c>
      <c r="D25" s="107">
        <f t="shared" si="0"/>
        <v>0</v>
      </c>
      <c r="E25" s="134">
        <v>0</v>
      </c>
      <c r="F25" s="49">
        <v>2</v>
      </c>
      <c r="G25" s="107">
        <f t="shared" si="1"/>
        <v>2.6467283327900922E-7</v>
      </c>
      <c r="H25" s="50">
        <v>32</v>
      </c>
      <c r="I25" s="76">
        <f t="shared" si="2"/>
        <v>-1</v>
      </c>
      <c r="J25" s="77">
        <f t="shared" si="3"/>
        <v>-1</v>
      </c>
    </row>
    <row r="26" spans="1:10" s="29" customFormat="1" ht="25.15" customHeight="1">
      <c r="A26" s="32">
        <v>23</v>
      </c>
      <c r="B26" s="48" t="s">
        <v>55</v>
      </c>
      <c r="C26" s="133">
        <v>0</v>
      </c>
      <c r="D26" s="107">
        <f t="shared" si="0"/>
        <v>0</v>
      </c>
      <c r="E26" s="134">
        <v>0</v>
      </c>
      <c r="F26" s="49">
        <v>1</v>
      </c>
      <c r="G26" s="107">
        <f t="shared" si="1"/>
        <v>1.3233641663950461E-7</v>
      </c>
      <c r="H26" s="50">
        <v>32</v>
      </c>
      <c r="I26" s="76">
        <f t="shared" si="2"/>
        <v>-1</v>
      </c>
      <c r="J26" s="77">
        <f t="shared" si="3"/>
        <v>-1</v>
      </c>
    </row>
    <row r="27" spans="1:10" ht="25.15" customHeight="1">
      <c r="A27" s="32">
        <v>24</v>
      </c>
      <c r="B27" s="132" t="s">
        <v>80</v>
      </c>
      <c r="C27" s="133">
        <v>0</v>
      </c>
      <c r="D27" s="107">
        <f t="shared" si="0"/>
        <v>0</v>
      </c>
      <c r="E27" s="134">
        <v>0</v>
      </c>
      <c r="F27" s="49">
        <v>22680</v>
      </c>
      <c r="G27" s="107">
        <f t="shared" si="1"/>
        <v>3.0013899293839649E-3</v>
      </c>
      <c r="H27" s="50">
        <v>40514</v>
      </c>
      <c r="I27" s="76">
        <f t="shared" si="2"/>
        <v>-1</v>
      </c>
      <c r="J27" s="77">
        <f t="shared" si="3"/>
        <v>-1</v>
      </c>
    </row>
    <row r="28" spans="1:10" ht="24.95" customHeight="1" thickBot="1">
      <c r="A28" s="195" t="s">
        <v>12</v>
      </c>
      <c r="B28" s="196"/>
      <c r="C28" s="47">
        <f>SUM(C4:C27)</f>
        <v>7610705</v>
      </c>
      <c r="D28" s="107">
        <f t="shared" si="0"/>
        <v>1</v>
      </c>
      <c r="E28" s="53">
        <f>SUM(E4:E27)</f>
        <v>21440723</v>
      </c>
      <c r="F28" s="47">
        <f>SUM(F4:F27)</f>
        <v>7556499</v>
      </c>
      <c r="G28" s="107">
        <f t="shared" si="1"/>
        <v>1</v>
      </c>
      <c r="H28" s="53">
        <f>SUM(H4:H27)</f>
        <v>22636603</v>
      </c>
      <c r="I28" s="78">
        <f>SUM(C28/F28-1)</f>
        <v>7.1734278003610097E-3</v>
      </c>
      <c r="J28" s="79">
        <f>SUM(E28/H28-1)</f>
        <v>-5.282948152600464E-2</v>
      </c>
    </row>
    <row r="29" spans="1:10" ht="16.5" thickTop="1"/>
    <row r="31" spans="1:10">
      <c r="A31" s="29"/>
    </row>
  </sheetData>
  <sortState xmlns:xlrd2="http://schemas.microsoft.com/office/spreadsheetml/2017/richdata2" ref="B4:J23">
    <sortCondition descending="1" ref="C4:C23"/>
    <sortCondition descending="1" ref="F4:F23"/>
  </sortState>
  <mergeCells count="7">
    <mergeCell ref="A2:A3"/>
    <mergeCell ref="A28:B28"/>
    <mergeCell ref="B1:J1"/>
    <mergeCell ref="B2:B3"/>
    <mergeCell ref="C2:E2"/>
    <mergeCell ref="F2:H2"/>
    <mergeCell ref="I2:J2"/>
  </mergeCells>
  <phoneticPr fontId="2" type="noConversion"/>
  <printOptions horizontalCentered="1"/>
  <pageMargins left="0.35433070866141736" right="0.35433070866141736" top="0.59055118110236227" bottom="0.39370078740157483" header="0.51181102362204722" footer="0.51181102362204722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 tint="-0.249977111117893"/>
  </sheetPr>
  <dimension ref="A1:J31"/>
  <sheetViews>
    <sheetView workbookViewId="0">
      <selection activeCell="P9" sqref="P9"/>
    </sheetView>
  </sheetViews>
  <sheetFormatPr defaultColWidth="9" defaultRowHeight="15.75"/>
  <cols>
    <col min="1" max="1" width="6.25" style="13" bestFit="1" customWidth="1"/>
    <col min="2" max="2" width="15.25" style="12" customWidth="1"/>
    <col min="3" max="3" width="11.125" style="13" customWidth="1"/>
    <col min="4" max="4" width="8.75" style="13" customWidth="1"/>
    <col min="5" max="5" width="12.375" style="13" bestFit="1" customWidth="1"/>
    <col min="6" max="6" width="10.75" style="13" customWidth="1"/>
    <col min="7" max="7" width="8.25" style="13" customWidth="1"/>
    <col min="8" max="8" width="12.375" style="13" bestFit="1" customWidth="1"/>
    <col min="9" max="9" width="9.375" style="13" customWidth="1"/>
    <col min="10" max="10" width="9.625" style="13" bestFit="1" customWidth="1"/>
    <col min="11" max="11" width="8.875" style="12" customWidth="1"/>
    <col min="12" max="16384" width="9" style="12"/>
  </cols>
  <sheetData>
    <row r="1" spans="1:10" s="27" customFormat="1" ht="37.5" customHeight="1" thickBot="1">
      <c r="A1" s="33"/>
      <c r="B1" s="167" t="s">
        <v>138</v>
      </c>
      <c r="C1" s="167"/>
      <c r="D1" s="167"/>
      <c r="E1" s="167"/>
      <c r="F1" s="167"/>
      <c r="G1" s="167"/>
      <c r="H1" s="167"/>
      <c r="I1" s="167"/>
      <c r="J1" s="167"/>
    </row>
    <row r="2" spans="1:10" ht="27" customHeight="1" thickTop="1">
      <c r="A2" s="165" t="s">
        <v>47</v>
      </c>
      <c r="B2" s="201" t="s">
        <v>41</v>
      </c>
      <c r="C2" s="165" t="s">
        <v>139</v>
      </c>
      <c r="D2" s="203"/>
      <c r="E2" s="201"/>
      <c r="F2" s="165" t="s">
        <v>105</v>
      </c>
      <c r="G2" s="203"/>
      <c r="H2" s="201"/>
      <c r="I2" s="165" t="s">
        <v>42</v>
      </c>
      <c r="J2" s="201"/>
    </row>
    <row r="3" spans="1:10" ht="34.700000000000003" customHeight="1">
      <c r="A3" s="166"/>
      <c r="B3" s="202"/>
      <c r="C3" s="34" t="s">
        <v>43</v>
      </c>
      <c r="D3" s="36" t="s">
        <v>48</v>
      </c>
      <c r="E3" s="35" t="s">
        <v>44</v>
      </c>
      <c r="F3" s="34" t="s">
        <v>43</v>
      </c>
      <c r="G3" s="36" t="s">
        <v>48</v>
      </c>
      <c r="H3" s="35" t="s">
        <v>44</v>
      </c>
      <c r="I3" s="34" t="s">
        <v>45</v>
      </c>
      <c r="J3" s="35" t="s">
        <v>46</v>
      </c>
    </row>
    <row r="4" spans="1:10" ht="24.95" customHeight="1">
      <c r="A4" s="32">
        <v>1</v>
      </c>
      <c r="B4" s="48" t="s">
        <v>62</v>
      </c>
      <c r="C4" s="54">
        <v>4139278</v>
      </c>
      <c r="D4" s="135">
        <f>C4/$C$30</f>
        <v>0.44895636315755111</v>
      </c>
      <c r="E4" s="55">
        <v>12382899</v>
      </c>
      <c r="F4" s="54">
        <v>4642800</v>
      </c>
      <c r="G4" s="135">
        <f>F4/$F$30</f>
        <v>0.51840425549732605</v>
      </c>
      <c r="H4" s="55">
        <v>14762965</v>
      </c>
      <c r="I4" s="37">
        <f>SUM(C4/F4-1)</f>
        <v>-0.10845222710433355</v>
      </c>
      <c r="J4" s="38">
        <f>SUM(E4/H4-1)</f>
        <v>-0.16121869827639634</v>
      </c>
    </row>
    <row r="5" spans="1:10" ht="24.95" customHeight="1">
      <c r="A5" s="32">
        <v>2</v>
      </c>
      <c r="B5" s="48" t="s">
        <v>15</v>
      </c>
      <c r="C5" s="54">
        <v>4019961</v>
      </c>
      <c r="D5" s="135">
        <f t="shared" ref="D5:D30" si="0">C5/$C$30</f>
        <v>0.43601494526223949</v>
      </c>
      <c r="E5" s="55">
        <v>10744281</v>
      </c>
      <c r="F5" s="54">
        <v>3725775</v>
      </c>
      <c r="G5" s="135">
        <f t="shared" ref="G5:G30" si="1">F5/$F$30</f>
        <v>0.41601137568397306</v>
      </c>
      <c r="H5" s="55">
        <v>10044613</v>
      </c>
      <c r="I5" s="37">
        <f>SUM(C5/F5-1)</f>
        <v>7.8959679529762239E-2</v>
      </c>
      <c r="J5" s="38">
        <f>SUM(E5/H5-1)</f>
        <v>6.9656043493163899E-2</v>
      </c>
    </row>
    <row r="6" spans="1:10" ht="24.95" customHeight="1">
      <c r="A6" s="32">
        <v>3</v>
      </c>
      <c r="B6" s="48" t="s">
        <v>63</v>
      </c>
      <c r="C6" s="54">
        <v>600906</v>
      </c>
      <c r="D6" s="135">
        <f t="shared" si="0"/>
        <v>6.5175755858763632E-2</v>
      </c>
      <c r="E6" s="55">
        <v>1663151</v>
      </c>
      <c r="F6" s="54">
        <v>279671</v>
      </c>
      <c r="G6" s="135">
        <f t="shared" si="1"/>
        <v>3.122741374584145E-2</v>
      </c>
      <c r="H6" s="55">
        <v>876923</v>
      </c>
      <c r="I6" s="37">
        <f t="shared" ref="I6:I30" si="2">SUM(C6/F6-1)</f>
        <v>1.1486174826850122</v>
      </c>
      <c r="J6" s="38">
        <f t="shared" ref="J6:J30" si="3">SUM(E6/H6-1)</f>
        <v>0.89657586812069012</v>
      </c>
    </row>
    <row r="7" spans="1:10" ht="24.95" customHeight="1">
      <c r="A7" s="32">
        <v>4</v>
      </c>
      <c r="B7" s="48" t="s">
        <v>114</v>
      </c>
      <c r="C7" s="54">
        <v>294933</v>
      </c>
      <c r="D7" s="135">
        <f t="shared" si="0"/>
        <v>3.1989165031956299E-2</v>
      </c>
      <c r="E7" s="55">
        <v>359824</v>
      </c>
      <c r="F7" s="136">
        <v>0</v>
      </c>
      <c r="G7" s="135">
        <f t="shared" si="1"/>
        <v>0</v>
      </c>
      <c r="H7" s="137">
        <v>0</v>
      </c>
      <c r="I7" s="136">
        <v>0</v>
      </c>
      <c r="J7" s="137">
        <v>0</v>
      </c>
    </row>
    <row r="8" spans="1:10" ht="24.95" customHeight="1">
      <c r="A8" s="32">
        <v>5</v>
      </c>
      <c r="B8" s="48" t="s">
        <v>17</v>
      </c>
      <c r="C8" s="54">
        <v>77428</v>
      </c>
      <c r="D8" s="135">
        <f t="shared" si="0"/>
        <v>8.3980330112069946E-3</v>
      </c>
      <c r="E8" s="55">
        <v>204247</v>
      </c>
      <c r="F8" s="54">
        <v>120151</v>
      </c>
      <c r="G8" s="135">
        <f t="shared" si="1"/>
        <v>1.3415781360872582E-2</v>
      </c>
      <c r="H8" s="55">
        <v>322022</v>
      </c>
      <c r="I8" s="37">
        <f t="shared" si="2"/>
        <v>-0.35557756489750403</v>
      </c>
      <c r="J8" s="38">
        <f t="shared" si="3"/>
        <v>-0.36573588139940749</v>
      </c>
    </row>
    <row r="9" spans="1:10" ht="24.95" customHeight="1">
      <c r="A9" s="32">
        <v>6</v>
      </c>
      <c r="B9" s="48" t="s">
        <v>64</v>
      </c>
      <c r="C9" s="54">
        <v>63684</v>
      </c>
      <c r="D9" s="135">
        <f t="shared" si="0"/>
        <v>6.9073246666026015E-3</v>
      </c>
      <c r="E9" s="55">
        <v>443683</v>
      </c>
      <c r="F9" s="54">
        <v>133779</v>
      </c>
      <c r="G9" s="135">
        <f t="shared" si="1"/>
        <v>1.4937452161664682E-2</v>
      </c>
      <c r="H9" s="55">
        <v>665522</v>
      </c>
      <c r="I9" s="37">
        <f t="shared" si="2"/>
        <v>-0.52396115982329072</v>
      </c>
      <c r="J9" s="38">
        <f t="shared" si="3"/>
        <v>-0.33333082903345046</v>
      </c>
    </row>
    <row r="10" spans="1:10" ht="24.95" customHeight="1">
      <c r="A10" s="32">
        <v>7</v>
      </c>
      <c r="B10" s="48" t="s">
        <v>82</v>
      </c>
      <c r="C10" s="54">
        <v>14063</v>
      </c>
      <c r="D10" s="135">
        <f t="shared" si="0"/>
        <v>1.525307876176628E-3</v>
      </c>
      <c r="E10" s="55">
        <v>80410</v>
      </c>
      <c r="F10" s="136">
        <v>0</v>
      </c>
      <c r="G10" s="135">
        <f t="shared" si="1"/>
        <v>0</v>
      </c>
      <c r="H10" s="137">
        <v>0</v>
      </c>
      <c r="I10" s="136">
        <v>0</v>
      </c>
      <c r="J10" s="137">
        <v>0</v>
      </c>
    </row>
    <row r="11" spans="1:10" ht="24.95" customHeight="1">
      <c r="A11" s="32">
        <v>8</v>
      </c>
      <c r="B11" s="48" t="s">
        <v>65</v>
      </c>
      <c r="C11" s="54">
        <v>4368</v>
      </c>
      <c r="D11" s="135">
        <f t="shared" si="0"/>
        <v>4.7376411883236235E-4</v>
      </c>
      <c r="E11" s="55">
        <v>149543</v>
      </c>
      <c r="F11" s="54">
        <v>5428</v>
      </c>
      <c r="G11" s="135">
        <f t="shared" si="1"/>
        <v>6.0607786224680922E-4</v>
      </c>
      <c r="H11" s="55">
        <v>156694</v>
      </c>
      <c r="I11" s="37">
        <f t="shared" si="2"/>
        <v>-0.19528371407516576</v>
      </c>
      <c r="J11" s="38">
        <f t="shared" si="3"/>
        <v>-4.5636718700141632E-2</v>
      </c>
    </row>
    <row r="12" spans="1:10" ht="24.95" customHeight="1">
      <c r="A12" s="32">
        <v>9</v>
      </c>
      <c r="B12" s="48" t="s">
        <v>19</v>
      </c>
      <c r="C12" s="54">
        <v>1737</v>
      </c>
      <c r="D12" s="135">
        <f t="shared" si="0"/>
        <v>1.8839933022248476E-4</v>
      </c>
      <c r="E12" s="55">
        <v>10770</v>
      </c>
      <c r="F12" s="54">
        <v>8249</v>
      </c>
      <c r="G12" s="135">
        <f t="shared" si="1"/>
        <v>9.2106416464147556E-4</v>
      </c>
      <c r="H12" s="55">
        <v>55228</v>
      </c>
      <c r="I12" s="37">
        <f t="shared" si="2"/>
        <v>-0.78942902169959994</v>
      </c>
      <c r="J12" s="38">
        <f t="shared" si="3"/>
        <v>-0.80499022235098139</v>
      </c>
    </row>
    <row r="13" spans="1:10" ht="24.95" customHeight="1">
      <c r="A13" s="32">
        <v>10</v>
      </c>
      <c r="B13" s="48" t="s">
        <v>86</v>
      </c>
      <c r="C13" s="54">
        <v>1593</v>
      </c>
      <c r="D13" s="135">
        <f t="shared" si="0"/>
        <v>1.7278073289834093E-4</v>
      </c>
      <c r="E13" s="55">
        <v>13780</v>
      </c>
      <c r="F13" s="54">
        <v>2030</v>
      </c>
      <c r="G13" s="135">
        <f t="shared" si="1"/>
        <v>2.2666508112767554E-4</v>
      </c>
      <c r="H13" s="55">
        <v>18685</v>
      </c>
      <c r="I13" s="37">
        <f t="shared" si="2"/>
        <v>-0.2152709359605911</v>
      </c>
      <c r="J13" s="38">
        <f t="shared" si="3"/>
        <v>-0.26251003478726254</v>
      </c>
    </row>
    <row r="14" spans="1:10" ht="24.95" customHeight="1">
      <c r="A14" s="32">
        <v>11</v>
      </c>
      <c r="B14" s="48" t="s">
        <v>22</v>
      </c>
      <c r="C14" s="54">
        <v>584</v>
      </c>
      <c r="D14" s="135">
        <f t="shared" si="0"/>
        <v>6.3342089147916579E-5</v>
      </c>
      <c r="E14" s="55">
        <v>30978</v>
      </c>
      <c r="F14" s="54">
        <v>837</v>
      </c>
      <c r="G14" s="135">
        <f t="shared" si="1"/>
        <v>9.3457474336879016E-5</v>
      </c>
      <c r="H14" s="55">
        <v>47647</v>
      </c>
      <c r="I14" s="37">
        <f t="shared" si="2"/>
        <v>-0.30227001194743131</v>
      </c>
      <c r="J14" s="38">
        <f t="shared" si="3"/>
        <v>-0.34984364178227378</v>
      </c>
    </row>
    <row r="15" spans="1:10" ht="24.95" customHeight="1">
      <c r="A15" s="32">
        <v>12</v>
      </c>
      <c r="B15" s="48" t="s">
        <v>21</v>
      </c>
      <c r="C15" s="54">
        <v>535</v>
      </c>
      <c r="D15" s="135">
        <f t="shared" si="0"/>
        <v>5.802742755845097E-5</v>
      </c>
      <c r="E15" s="55">
        <v>10276</v>
      </c>
      <c r="F15" s="54">
        <v>8389</v>
      </c>
      <c r="G15" s="135">
        <f t="shared" si="1"/>
        <v>9.3669623920200487E-4</v>
      </c>
      <c r="H15" s="55">
        <v>35533</v>
      </c>
      <c r="I15" s="37">
        <f t="shared" si="2"/>
        <v>-0.93622601025151986</v>
      </c>
      <c r="J15" s="38">
        <f t="shared" si="3"/>
        <v>-0.71080404131370845</v>
      </c>
    </row>
    <row r="16" spans="1:10" ht="24.95" customHeight="1">
      <c r="A16" s="32">
        <v>13</v>
      </c>
      <c r="B16" s="48" t="s">
        <v>140</v>
      </c>
      <c r="C16" s="54">
        <v>230</v>
      </c>
      <c r="D16" s="135">
        <f t="shared" si="0"/>
        <v>2.4946370726063036E-5</v>
      </c>
      <c r="E16" s="55">
        <v>2160</v>
      </c>
      <c r="F16" s="136">
        <v>0</v>
      </c>
      <c r="G16" s="135">
        <f t="shared" si="1"/>
        <v>0</v>
      </c>
      <c r="H16" s="137">
        <v>0</v>
      </c>
      <c r="I16" s="136">
        <v>0</v>
      </c>
      <c r="J16" s="137">
        <v>0</v>
      </c>
    </row>
    <row r="17" spans="1:10" ht="24.95" customHeight="1">
      <c r="A17" s="32">
        <v>14</v>
      </c>
      <c r="B17" s="48" t="s">
        <v>23</v>
      </c>
      <c r="C17" s="54">
        <v>153</v>
      </c>
      <c r="D17" s="135">
        <f t="shared" si="0"/>
        <v>1.6594759656902803E-5</v>
      </c>
      <c r="E17" s="55">
        <v>12071</v>
      </c>
      <c r="F17" s="54">
        <v>920</v>
      </c>
      <c r="G17" s="135">
        <f t="shared" si="1"/>
        <v>1.0272506139776428E-4</v>
      </c>
      <c r="H17" s="55">
        <v>74818</v>
      </c>
      <c r="I17" s="37">
        <f t="shared" si="2"/>
        <v>-0.83369565217391306</v>
      </c>
      <c r="J17" s="38">
        <f t="shared" si="3"/>
        <v>-0.83866181934828521</v>
      </c>
    </row>
    <row r="18" spans="1:10" ht="24.95" customHeight="1">
      <c r="A18" s="32">
        <v>15</v>
      </c>
      <c r="B18" s="131" t="s">
        <v>32</v>
      </c>
      <c r="C18" s="54">
        <v>75</v>
      </c>
      <c r="D18" s="135">
        <f t="shared" si="0"/>
        <v>8.1346861063249036E-6</v>
      </c>
      <c r="E18" s="55">
        <v>3278</v>
      </c>
      <c r="F18" s="136">
        <v>0</v>
      </c>
      <c r="G18" s="135">
        <f t="shared" si="1"/>
        <v>0</v>
      </c>
      <c r="H18" s="137">
        <v>0</v>
      </c>
      <c r="I18" s="136">
        <v>0</v>
      </c>
      <c r="J18" s="137">
        <v>0</v>
      </c>
    </row>
    <row r="19" spans="1:10" ht="24.95" customHeight="1">
      <c r="A19" s="32">
        <v>16</v>
      </c>
      <c r="B19" s="131" t="s">
        <v>75</v>
      </c>
      <c r="C19" s="54">
        <v>71</v>
      </c>
      <c r="D19" s="135">
        <f t="shared" si="0"/>
        <v>7.700836180654241E-6</v>
      </c>
      <c r="E19" s="55">
        <v>2604</v>
      </c>
      <c r="F19" s="136">
        <v>0</v>
      </c>
      <c r="G19" s="135">
        <f t="shared" si="1"/>
        <v>0</v>
      </c>
      <c r="H19" s="137">
        <v>0</v>
      </c>
      <c r="I19" s="136">
        <v>0</v>
      </c>
      <c r="J19" s="137">
        <v>0</v>
      </c>
    </row>
    <row r="20" spans="1:10" ht="24.95" customHeight="1">
      <c r="A20" s="32">
        <v>17</v>
      </c>
      <c r="B20" s="48" t="s">
        <v>81</v>
      </c>
      <c r="C20" s="54">
        <v>59</v>
      </c>
      <c r="D20" s="135">
        <f t="shared" si="0"/>
        <v>6.3992864036422566E-6</v>
      </c>
      <c r="E20" s="55">
        <v>2909</v>
      </c>
      <c r="F20" s="54">
        <v>55</v>
      </c>
      <c r="G20" s="135">
        <f t="shared" si="1"/>
        <v>6.1411721487793863E-6</v>
      </c>
      <c r="H20" s="55">
        <v>1822</v>
      </c>
      <c r="I20" s="37">
        <f t="shared" si="2"/>
        <v>7.2727272727272751E-2</v>
      </c>
      <c r="J20" s="38">
        <f t="shared" si="3"/>
        <v>0.59659714599341385</v>
      </c>
    </row>
    <row r="21" spans="1:10" ht="24.95" customHeight="1">
      <c r="A21" s="32">
        <v>18</v>
      </c>
      <c r="B21" s="115" t="s">
        <v>51</v>
      </c>
      <c r="C21" s="54">
        <v>50</v>
      </c>
      <c r="D21" s="135">
        <f t="shared" si="0"/>
        <v>5.4231240708832682E-6</v>
      </c>
      <c r="E21" s="55">
        <v>2336</v>
      </c>
      <c r="F21" s="54">
        <v>132</v>
      </c>
      <c r="G21" s="135">
        <f t="shared" si="1"/>
        <v>1.4738813157070526E-5</v>
      </c>
      <c r="H21" s="55">
        <v>5845</v>
      </c>
      <c r="I21" s="37">
        <f t="shared" si="2"/>
        <v>-0.62121212121212122</v>
      </c>
      <c r="J21" s="38">
        <f t="shared" si="3"/>
        <v>-0.60034217279726265</v>
      </c>
    </row>
    <row r="22" spans="1:10" ht="24.95" customHeight="1">
      <c r="A22" s="32">
        <v>19</v>
      </c>
      <c r="B22" s="48" t="s">
        <v>54</v>
      </c>
      <c r="C22" s="54">
        <v>31</v>
      </c>
      <c r="D22" s="135">
        <f t="shared" si="0"/>
        <v>3.3623369239476263E-6</v>
      </c>
      <c r="E22" s="55">
        <v>2352</v>
      </c>
      <c r="F22" s="54">
        <v>112</v>
      </c>
      <c r="G22" s="135">
        <f t="shared" si="1"/>
        <v>1.2505659648423478E-5</v>
      </c>
      <c r="H22" s="55">
        <v>7629</v>
      </c>
      <c r="I22" s="37">
        <f t="shared" si="2"/>
        <v>-0.7232142857142857</v>
      </c>
      <c r="J22" s="38">
        <f t="shared" si="3"/>
        <v>-0.69170271333071176</v>
      </c>
    </row>
    <row r="23" spans="1:10" ht="24.95" customHeight="1">
      <c r="A23" s="32">
        <v>20</v>
      </c>
      <c r="B23" s="48" t="s">
        <v>79</v>
      </c>
      <c r="C23" s="54">
        <v>30</v>
      </c>
      <c r="D23" s="135">
        <f t="shared" si="0"/>
        <v>3.2538744425299611E-6</v>
      </c>
      <c r="E23" s="55">
        <v>2766</v>
      </c>
      <c r="F23" s="54">
        <v>10</v>
      </c>
      <c r="G23" s="135">
        <f t="shared" si="1"/>
        <v>1.1165767543235249E-6</v>
      </c>
      <c r="H23" s="55">
        <v>679</v>
      </c>
      <c r="I23" s="37">
        <f t="shared" si="2"/>
        <v>2</v>
      </c>
      <c r="J23" s="38">
        <f t="shared" si="3"/>
        <v>3.0736377025036816</v>
      </c>
    </row>
    <row r="24" spans="1:10" ht="24.95" customHeight="1">
      <c r="A24" s="32">
        <v>21</v>
      </c>
      <c r="B24" s="48" t="s">
        <v>78</v>
      </c>
      <c r="C24" s="54">
        <v>9</v>
      </c>
      <c r="D24" s="135">
        <f t="shared" si="0"/>
        <v>9.7616233275898834E-7</v>
      </c>
      <c r="E24" s="55">
        <v>300</v>
      </c>
      <c r="F24" s="54">
        <v>18</v>
      </c>
      <c r="G24" s="135">
        <f t="shared" si="1"/>
        <v>2.0098381577823447E-6</v>
      </c>
      <c r="H24" s="55">
        <v>618</v>
      </c>
      <c r="I24" s="37">
        <f t="shared" si="2"/>
        <v>-0.5</v>
      </c>
      <c r="J24" s="38">
        <f t="shared" si="3"/>
        <v>-0.5145631067961165</v>
      </c>
    </row>
    <row r="25" spans="1:10" ht="24.95" customHeight="1">
      <c r="A25" s="32">
        <v>22</v>
      </c>
      <c r="B25" s="48" t="s">
        <v>103</v>
      </c>
      <c r="C25" s="136">
        <v>0</v>
      </c>
      <c r="D25" s="135">
        <f t="shared" si="0"/>
        <v>0</v>
      </c>
      <c r="E25" s="137">
        <v>0</v>
      </c>
      <c r="F25" s="54">
        <v>4817</v>
      </c>
      <c r="G25" s="135">
        <f t="shared" si="1"/>
        <v>5.378550225576419E-4</v>
      </c>
      <c r="H25" s="55">
        <v>44823</v>
      </c>
      <c r="I25" s="37">
        <f t="shared" si="2"/>
        <v>-1</v>
      </c>
      <c r="J25" s="38">
        <f t="shared" si="3"/>
        <v>-1</v>
      </c>
    </row>
    <row r="26" spans="1:10" s="29" customFormat="1" ht="31.5" customHeight="1">
      <c r="A26" s="32">
        <v>23</v>
      </c>
      <c r="B26" s="48" t="s">
        <v>106</v>
      </c>
      <c r="C26" s="136">
        <v>0</v>
      </c>
      <c r="D26" s="135">
        <f t="shared" si="0"/>
        <v>0</v>
      </c>
      <c r="E26" s="137">
        <v>0</v>
      </c>
      <c r="F26" s="54">
        <v>89</v>
      </c>
      <c r="G26" s="135">
        <f t="shared" si="1"/>
        <v>9.9375331134793701E-6</v>
      </c>
      <c r="H26" s="55">
        <v>4547</v>
      </c>
      <c r="I26" s="37">
        <f t="shared" si="2"/>
        <v>-1</v>
      </c>
      <c r="J26" s="38">
        <f t="shared" si="3"/>
        <v>-1</v>
      </c>
    </row>
    <row r="27" spans="1:10" ht="22.9" customHeight="1">
      <c r="A27" s="32">
        <v>24</v>
      </c>
      <c r="B27" s="48" t="s">
        <v>74</v>
      </c>
      <c r="C27" s="136">
        <v>0</v>
      </c>
      <c r="D27" s="135">
        <f t="shared" si="0"/>
        <v>0</v>
      </c>
      <c r="E27" s="137">
        <v>0</v>
      </c>
      <c r="F27" s="54">
        <v>2</v>
      </c>
      <c r="G27" s="135">
        <f t="shared" si="1"/>
        <v>2.2331535086470495E-7</v>
      </c>
      <c r="H27" s="55">
        <v>32</v>
      </c>
      <c r="I27" s="37">
        <f t="shared" si="2"/>
        <v>-1</v>
      </c>
      <c r="J27" s="38">
        <f t="shared" si="3"/>
        <v>-1</v>
      </c>
    </row>
    <row r="28" spans="1:10" ht="26.45" customHeight="1">
      <c r="A28" s="32">
        <v>25</v>
      </c>
      <c r="B28" s="48" t="s">
        <v>55</v>
      </c>
      <c r="C28" s="136">
        <v>0</v>
      </c>
      <c r="D28" s="135">
        <f t="shared" si="0"/>
        <v>0</v>
      </c>
      <c r="E28" s="137">
        <v>0</v>
      </c>
      <c r="F28" s="54">
        <v>1</v>
      </c>
      <c r="G28" s="135">
        <f t="shared" si="1"/>
        <v>1.1165767543235248E-7</v>
      </c>
      <c r="H28" s="55">
        <v>32</v>
      </c>
      <c r="I28" s="37">
        <f t="shared" si="2"/>
        <v>-1</v>
      </c>
      <c r="J28" s="38">
        <f t="shared" si="3"/>
        <v>-1</v>
      </c>
    </row>
    <row r="29" spans="1:10" ht="24.95" customHeight="1">
      <c r="A29" s="32">
        <v>26</v>
      </c>
      <c r="B29" s="132" t="s">
        <v>80</v>
      </c>
      <c r="C29" s="136">
        <v>0</v>
      </c>
      <c r="D29" s="135">
        <f t="shared" si="0"/>
        <v>0</v>
      </c>
      <c r="E29" s="137">
        <v>0</v>
      </c>
      <c r="F29" s="54">
        <v>22680</v>
      </c>
      <c r="G29" s="135">
        <f t="shared" si="1"/>
        <v>2.5323960788057541E-3</v>
      </c>
      <c r="H29" s="55">
        <v>40514</v>
      </c>
      <c r="I29" s="37">
        <f t="shared" si="2"/>
        <v>-1</v>
      </c>
      <c r="J29" s="38">
        <f t="shared" si="3"/>
        <v>-1</v>
      </c>
    </row>
    <row r="30" spans="1:10" ht="24.95" customHeight="1" thickBot="1">
      <c r="A30" s="143" t="s">
        <v>49</v>
      </c>
      <c r="B30" s="144"/>
      <c r="C30" s="138">
        <f>SUM(C4:C29)</f>
        <v>9219778</v>
      </c>
      <c r="D30" s="139">
        <f t="shared" si="0"/>
        <v>1</v>
      </c>
      <c r="E30" s="140">
        <f>SUM(E4:E29)</f>
        <v>26124618</v>
      </c>
      <c r="F30" s="138">
        <f>SUM(F4:F29)</f>
        <v>8955945</v>
      </c>
      <c r="G30" s="139">
        <f t="shared" si="1"/>
        <v>1</v>
      </c>
      <c r="H30" s="140">
        <f>SUM(H4:H29)</f>
        <v>27167191</v>
      </c>
      <c r="I30" s="141">
        <f t="shared" si="2"/>
        <v>2.9458979482343883E-2</v>
      </c>
      <c r="J30" s="142">
        <f t="shared" si="3"/>
        <v>-3.8376179561589563E-2</v>
      </c>
    </row>
    <row r="31" spans="1:10" ht="16.5" thickTop="1"/>
  </sheetData>
  <sortState xmlns:xlrd2="http://schemas.microsoft.com/office/spreadsheetml/2017/richdata2" ref="B4:J26">
    <sortCondition descending="1" ref="C4:C26"/>
  </sortState>
  <mergeCells count="6">
    <mergeCell ref="A2:A3"/>
    <mergeCell ref="B1:J1"/>
    <mergeCell ref="B2:B3"/>
    <mergeCell ref="C2:E2"/>
    <mergeCell ref="F2:H2"/>
    <mergeCell ref="I2:J2"/>
  </mergeCells>
  <phoneticPr fontId="2" type="noConversion"/>
  <printOptions horizontalCentered="1"/>
  <pageMargins left="0.35433070866141736" right="0.35433070866141736" top="0.59055118110236227" bottom="0.39370078740157483" header="0.51181102362204722" footer="0.51181102362204722"/>
  <pageSetup paperSize="9" scale="90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9" tint="-0.249977111117893"/>
  </sheetPr>
  <dimension ref="A1:J32"/>
  <sheetViews>
    <sheetView workbookViewId="0">
      <selection activeCell="N12" sqref="N12"/>
    </sheetView>
  </sheetViews>
  <sheetFormatPr defaultColWidth="8.875" defaultRowHeight="17.25"/>
  <cols>
    <col min="1" max="1" width="6.25" style="13" bestFit="1" customWidth="1"/>
    <col min="2" max="2" width="10.75" style="8" customWidth="1"/>
    <col min="3" max="3" width="12.375" style="9" customWidth="1"/>
    <col min="4" max="4" width="9.5" style="9" customWidth="1"/>
    <col min="5" max="5" width="12.75" style="9" customWidth="1"/>
    <col min="6" max="6" width="12" style="9" customWidth="1"/>
    <col min="7" max="7" width="9.625" style="9" customWidth="1"/>
    <col min="8" max="8" width="13.375" style="9" customWidth="1"/>
    <col min="9" max="9" width="9.875" style="7" customWidth="1"/>
    <col min="10" max="10" width="9.75" style="7" customWidth="1"/>
    <col min="11" max="16384" width="8.875" style="8"/>
  </cols>
  <sheetData>
    <row r="1" spans="1:10" ht="34.5" customHeight="1" thickBot="1">
      <c r="A1" s="33"/>
      <c r="B1" s="167" t="s">
        <v>147</v>
      </c>
      <c r="C1" s="167"/>
      <c r="D1" s="167"/>
      <c r="E1" s="167"/>
      <c r="F1" s="167"/>
      <c r="G1" s="167"/>
      <c r="H1" s="167"/>
      <c r="I1" s="167"/>
      <c r="J1" s="167"/>
    </row>
    <row r="2" spans="1:10" ht="21.6" customHeight="1" thickTop="1">
      <c r="A2" s="165" t="s">
        <v>47</v>
      </c>
      <c r="B2" s="204" t="s">
        <v>41</v>
      </c>
      <c r="C2" s="165" t="s">
        <v>148</v>
      </c>
      <c r="D2" s="203"/>
      <c r="E2" s="201"/>
      <c r="F2" s="165" t="s">
        <v>149</v>
      </c>
      <c r="G2" s="203"/>
      <c r="H2" s="201"/>
      <c r="I2" s="165" t="s">
        <v>42</v>
      </c>
      <c r="J2" s="201"/>
    </row>
    <row r="3" spans="1:10" ht="35.450000000000003" customHeight="1">
      <c r="A3" s="166"/>
      <c r="B3" s="205"/>
      <c r="C3" s="34" t="s">
        <v>43</v>
      </c>
      <c r="D3" s="39" t="s">
        <v>50</v>
      </c>
      <c r="E3" s="35" t="s">
        <v>44</v>
      </c>
      <c r="F3" s="34" t="s">
        <v>43</v>
      </c>
      <c r="G3" s="39" t="s">
        <v>50</v>
      </c>
      <c r="H3" s="35" t="s">
        <v>44</v>
      </c>
      <c r="I3" s="34" t="s">
        <v>45</v>
      </c>
      <c r="J3" s="35" t="s">
        <v>46</v>
      </c>
    </row>
    <row r="4" spans="1:10" ht="22.15" customHeight="1">
      <c r="A4" s="32">
        <v>1</v>
      </c>
      <c r="B4" s="40" t="s">
        <v>14</v>
      </c>
      <c r="C4" s="66">
        <v>4831994</v>
      </c>
      <c r="D4" s="108">
        <f>C4/$C$32</f>
        <v>0.45598283343290669</v>
      </c>
      <c r="E4" s="67">
        <v>14365379</v>
      </c>
      <c r="F4" s="66">
        <v>5523131</v>
      </c>
      <c r="G4" s="108">
        <f>F4/$F$32</f>
        <v>0.530286484246554</v>
      </c>
      <c r="H4" s="67">
        <v>17693828</v>
      </c>
      <c r="I4" s="68">
        <f>SUM(C4/F4-1)</f>
        <v>-0.12513500041914627</v>
      </c>
      <c r="J4" s="69">
        <f>SUM(E4/H4-1)</f>
        <v>-0.18811356140683633</v>
      </c>
    </row>
    <row r="5" spans="1:10" ht="22.15" customHeight="1">
      <c r="A5" s="32">
        <v>2</v>
      </c>
      <c r="B5" s="40" t="s">
        <v>15</v>
      </c>
      <c r="C5" s="66">
        <v>4590338</v>
      </c>
      <c r="D5" s="108">
        <f t="shared" ref="D5:D32" si="0">C5/$C$32</f>
        <v>0.4331783788752101</v>
      </c>
      <c r="E5" s="67">
        <v>12246011</v>
      </c>
      <c r="F5" s="66">
        <v>4186878</v>
      </c>
      <c r="G5" s="108">
        <f t="shared" ref="G5:G32" si="1">F5/$F$32</f>
        <v>0.40199025056426213</v>
      </c>
      <c r="H5" s="67">
        <v>11333631</v>
      </c>
      <c r="I5" s="68">
        <f t="shared" ref="I5:I32" si="2">SUM(C5/F5-1)</f>
        <v>9.6362970213127674E-2</v>
      </c>
      <c r="J5" s="69">
        <f t="shared" ref="J5:J32" si="3">SUM(E5/H5-1)</f>
        <v>8.0502003285619628E-2</v>
      </c>
    </row>
    <row r="6" spans="1:10" ht="22.15" customHeight="1">
      <c r="A6" s="32">
        <v>3</v>
      </c>
      <c r="B6" s="40" t="s">
        <v>18</v>
      </c>
      <c r="C6" s="66">
        <v>622724</v>
      </c>
      <c r="D6" s="108">
        <f t="shared" si="0"/>
        <v>5.8764860628277557E-2</v>
      </c>
      <c r="E6" s="67">
        <v>1694780</v>
      </c>
      <c r="F6" s="66">
        <v>346391</v>
      </c>
      <c r="G6" s="108">
        <f t="shared" si="1"/>
        <v>3.3257669529230448E-2</v>
      </c>
      <c r="H6" s="67">
        <v>1106330</v>
      </c>
      <c r="I6" s="68">
        <f t="shared" si="2"/>
        <v>0.79774878677563787</v>
      </c>
      <c r="J6" s="69">
        <f t="shared" si="3"/>
        <v>0.53189373875787505</v>
      </c>
    </row>
    <row r="7" spans="1:10" ht="22.15" customHeight="1">
      <c r="A7" s="32">
        <v>4</v>
      </c>
      <c r="B7" s="40" t="s">
        <v>114</v>
      </c>
      <c r="C7" s="66">
        <v>337096</v>
      </c>
      <c r="D7" s="108">
        <f t="shared" si="0"/>
        <v>3.1810881639939767E-2</v>
      </c>
      <c r="E7" s="67">
        <v>402053</v>
      </c>
      <c r="F7" s="147">
        <v>0</v>
      </c>
      <c r="G7" s="108">
        <f t="shared" si="1"/>
        <v>0</v>
      </c>
      <c r="H7" s="148">
        <v>0</v>
      </c>
      <c r="I7" s="147">
        <v>0</v>
      </c>
      <c r="J7" s="148">
        <v>0</v>
      </c>
    </row>
    <row r="8" spans="1:10" ht="22.15" customHeight="1">
      <c r="A8" s="32">
        <v>5</v>
      </c>
      <c r="B8" s="40" t="s">
        <v>17</v>
      </c>
      <c r="C8" s="66">
        <v>108658</v>
      </c>
      <c r="D8" s="108">
        <f t="shared" si="0"/>
        <v>1.0253775711466689E-2</v>
      </c>
      <c r="E8" s="67">
        <v>317473</v>
      </c>
      <c r="F8" s="66">
        <v>159387</v>
      </c>
      <c r="G8" s="108">
        <f t="shared" si="1"/>
        <v>1.5303053985973808E-2</v>
      </c>
      <c r="H8" s="67">
        <v>438303</v>
      </c>
      <c r="I8" s="68">
        <f t="shared" si="2"/>
        <v>-0.31827564355938687</v>
      </c>
      <c r="J8" s="69">
        <f t="shared" si="3"/>
        <v>-0.2756768719356244</v>
      </c>
    </row>
    <row r="9" spans="1:10" ht="22.15" customHeight="1">
      <c r="A9" s="32">
        <v>6</v>
      </c>
      <c r="B9" s="40" t="s">
        <v>16</v>
      </c>
      <c r="C9" s="66">
        <v>66504</v>
      </c>
      <c r="D9" s="108">
        <f t="shared" si="0"/>
        <v>6.2758112602420502E-3</v>
      </c>
      <c r="E9" s="67">
        <v>459566</v>
      </c>
      <c r="F9" s="66">
        <v>136980</v>
      </c>
      <c r="G9" s="108">
        <f t="shared" si="1"/>
        <v>1.3151714600304242E-2</v>
      </c>
      <c r="H9" s="67">
        <v>678358</v>
      </c>
      <c r="I9" s="68">
        <f t="shared" si="2"/>
        <v>-0.51449846692947876</v>
      </c>
      <c r="J9" s="69">
        <f t="shared" si="3"/>
        <v>-0.32253176051583388</v>
      </c>
    </row>
    <row r="10" spans="1:10" ht="22.15" customHeight="1">
      <c r="A10" s="32">
        <v>7</v>
      </c>
      <c r="B10" s="40" t="s">
        <v>84</v>
      </c>
      <c r="C10" s="66">
        <v>27889</v>
      </c>
      <c r="D10" s="108">
        <f t="shared" si="0"/>
        <v>2.6318131275846648E-3</v>
      </c>
      <c r="E10" s="67">
        <v>158565</v>
      </c>
      <c r="F10" s="147">
        <v>0</v>
      </c>
      <c r="G10" s="108">
        <f t="shared" si="1"/>
        <v>0</v>
      </c>
      <c r="H10" s="148">
        <v>0</v>
      </c>
      <c r="I10" s="147">
        <v>0</v>
      </c>
      <c r="J10" s="148">
        <v>0</v>
      </c>
    </row>
    <row r="11" spans="1:10" ht="22.15" customHeight="1">
      <c r="A11" s="32">
        <v>8</v>
      </c>
      <c r="B11" s="40" t="s">
        <v>20</v>
      </c>
      <c r="C11" s="66">
        <v>4517</v>
      </c>
      <c r="D11" s="108">
        <f t="shared" si="0"/>
        <v>4.2625766062963643E-4</v>
      </c>
      <c r="E11" s="67">
        <v>158746</v>
      </c>
      <c r="F11" s="66">
        <v>5608</v>
      </c>
      <c r="G11" s="108">
        <f t="shared" si="1"/>
        <v>5.3843492099946123E-4</v>
      </c>
      <c r="H11" s="67">
        <v>165975</v>
      </c>
      <c r="I11" s="68">
        <f t="shared" si="2"/>
        <v>-0.19454350927246788</v>
      </c>
      <c r="J11" s="69">
        <f t="shared" si="3"/>
        <v>-4.3554752221720117E-2</v>
      </c>
    </row>
    <row r="12" spans="1:10" ht="22.15" customHeight="1">
      <c r="A12" s="32">
        <v>9</v>
      </c>
      <c r="B12" s="40" t="s">
        <v>85</v>
      </c>
      <c r="C12" s="66">
        <v>1881</v>
      </c>
      <c r="D12" s="108">
        <f t="shared" si="0"/>
        <v>1.7750512721814173E-4</v>
      </c>
      <c r="E12" s="67">
        <v>24523</v>
      </c>
      <c r="F12" s="66">
        <v>10352</v>
      </c>
      <c r="G12" s="108">
        <f t="shared" si="1"/>
        <v>9.9391553177361315E-4</v>
      </c>
      <c r="H12" s="67">
        <v>54341</v>
      </c>
      <c r="I12" s="68">
        <f t="shared" si="2"/>
        <v>-0.81829598145285931</v>
      </c>
      <c r="J12" s="69">
        <f t="shared" si="3"/>
        <v>-0.5487201192469775</v>
      </c>
    </row>
    <row r="13" spans="1:10" ht="22.15" customHeight="1">
      <c r="A13" s="32">
        <v>10</v>
      </c>
      <c r="B13" s="40" t="s">
        <v>7</v>
      </c>
      <c r="C13" s="66">
        <v>1737</v>
      </c>
      <c r="D13" s="108">
        <f t="shared" si="0"/>
        <v>1.6391621795742273E-4</v>
      </c>
      <c r="E13" s="67">
        <v>10770</v>
      </c>
      <c r="F13" s="66">
        <v>8249</v>
      </c>
      <c r="G13" s="108">
        <f t="shared" si="1"/>
        <v>7.9200243639881518E-4</v>
      </c>
      <c r="H13" s="67">
        <v>55228</v>
      </c>
      <c r="I13" s="68">
        <f t="shared" si="2"/>
        <v>-0.78942902169959994</v>
      </c>
      <c r="J13" s="69">
        <f t="shared" si="3"/>
        <v>-0.80499022235098139</v>
      </c>
    </row>
    <row r="14" spans="1:10" ht="22.15" customHeight="1">
      <c r="A14" s="32">
        <v>11</v>
      </c>
      <c r="B14" s="40" t="s">
        <v>86</v>
      </c>
      <c r="C14" s="66">
        <v>1594</v>
      </c>
      <c r="D14" s="108">
        <f t="shared" si="0"/>
        <v>1.5042167612212541E-4</v>
      </c>
      <c r="E14" s="67">
        <v>13814</v>
      </c>
      <c r="F14" s="66">
        <v>2030</v>
      </c>
      <c r="G14" s="108">
        <f t="shared" si="1"/>
        <v>1.9490422425622435E-4</v>
      </c>
      <c r="H14" s="67">
        <v>18685</v>
      </c>
      <c r="I14" s="68">
        <f t="shared" si="2"/>
        <v>-0.21477832512315276</v>
      </c>
      <c r="J14" s="69">
        <f t="shared" si="3"/>
        <v>-0.26069039336366073</v>
      </c>
    </row>
    <row r="15" spans="1:10" ht="22.15" customHeight="1">
      <c r="A15" s="32">
        <v>12</v>
      </c>
      <c r="B15" s="40" t="s">
        <v>22</v>
      </c>
      <c r="C15" s="66">
        <v>921</v>
      </c>
      <c r="D15" s="108">
        <f t="shared" si="0"/>
        <v>8.69123988133485E-5</v>
      </c>
      <c r="E15" s="67">
        <v>41987</v>
      </c>
      <c r="F15" s="66">
        <v>838</v>
      </c>
      <c r="G15" s="108">
        <f t="shared" si="1"/>
        <v>8.0457999963899518E-5</v>
      </c>
      <c r="H15" s="67">
        <v>47708</v>
      </c>
      <c r="I15" s="68">
        <f t="shared" si="2"/>
        <v>9.9045346062052397E-2</v>
      </c>
      <c r="J15" s="69">
        <f t="shared" si="3"/>
        <v>-0.11991699505324049</v>
      </c>
    </row>
    <row r="16" spans="1:10" ht="22.15" customHeight="1">
      <c r="A16" s="32">
        <v>13</v>
      </c>
      <c r="B16" s="40" t="s">
        <v>144</v>
      </c>
      <c r="C16" s="66">
        <v>312</v>
      </c>
      <c r="D16" s="108">
        <f t="shared" si="0"/>
        <v>2.9442636731557796E-5</v>
      </c>
      <c r="E16" s="67">
        <v>4397</v>
      </c>
      <c r="F16" s="147">
        <v>0</v>
      </c>
      <c r="G16" s="108">
        <f t="shared" si="1"/>
        <v>0</v>
      </c>
      <c r="H16" s="148">
        <v>0</v>
      </c>
      <c r="I16" s="147">
        <v>0</v>
      </c>
      <c r="J16" s="148">
        <v>0</v>
      </c>
    </row>
    <row r="17" spans="1:10" ht="22.15" customHeight="1">
      <c r="A17" s="32">
        <v>14</v>
      </c>
      <c r="B17" s="40" t="s">
        <v>140</v>
      </c>
      <c r="C17" s="66">
        <v>230</v>
      </c>
      <c r="D17" s="108">
        <f t="shared" si="0"/>
        <v>2.170450784698171E-5</v>
      </c>
      <c r="E17" s="67">
        <v>2160</v>
      </c>
      <c r="F17" s="147">
        <v>0</v>
      </c>
      <c r="G17" s="108">
        <f t="shared" si="1"/>
        <v>0</v>
      </c>
      <c r="H17" s="148">
        <v>0</v>
      </c>
      <c r="I17" s="147">
        <v>0</v>
      </c>
      <c r="J17" s="148">
        <v>0</v>
      </c>
    </row>
    <row r="18" spans="1:10" ht="22.15" customHeight="1">
      <c r="A18" s="32">
        <v>15</v>
      </c>
      <c r="B18" s="40" t="s">
        <v>23</v>
      </c>
      <c r="C18" s="66">
        <v>154</v>
      </c>
      <c r="D18" s="108">
        <f t="shared" si="0"/>
        <v>1.453258351493558E-5</v>
      </c>
      <c r="E18" s="67">
        <v>12241</v>
      </c>
      <c r="F18" s="66">
        <v>920</v>
      </c>
      <c r="G18" s="108">
        <f t="shared" si="1"/>
        <v>8.8330978480653398E-5</v>
      </c>
      <c r="H18" s="67">
        <v>74818</v>
      </c>
      <c r="I18" s="68">
        <f t="shared" si="2"/>
        <v>-0.83260869565217388</v>
      </c>
      <c r="J18" s="69">
        <f t="shared" si="3"/>
        <v>-0.83638963885695961</v>
      </c>
    </row>
    <row r="19" spans="1:10" ht="22.15" customHeight="1">
      <c r="A19" s="32">
        <v>16</v>
      </c>
      <c r="B19" s="40" t="s">
        <v>32</v>
      </c>
      <c r="C19" s="66">
        <v>75</v>
      </c>
      <c r="D19" s="108">
        <f t="shared" si="0"/>
        <v>7.0775569066244708E-6</v>
      </c>
      <c r="E19" s="67">
        <v>3278</v>
      </c>
      <c r="F19" s="147">
        <v>0</v>
      </c>
      <c r="G19" s="108">
        <f t="shared" si="1"/>
        <v>0</v>
      </c>
      <c r="H19" s="148">
        <v>0</v>
      </c>
      <c r="I19" s="147">
        <v>0</v>
      </c>
      <c r="J19" s="148">
        <v>0</v>
      </c>
    </row>
    <row r="20" spans="1:10" ht="22.15" customHeight="1">
      <c r="A20" s="32">
        <v>17</v>
      </c>
      <c r="B20" s="40" t="s">
        <v>75</v>
      </c>
      <c r="C20" s="66">
        <v>71</v>
      </c>
      <c r="D20" s="108">
        <f t="shared" si="0"/>
        <v>6.7000872049378325E-6</v>
      </c>
      <c r="E20" s="67">
        <v>2604</v>
      </c>
      <c r="F20" s="147">
        <v>0</v>
      </c>
      <c r="G20" s="108">
        <f t="shared" si="1"/>
        <v>0</v>
      </c>
      <c r="H20" s="148">
        <v>0</v>
      </c>
      <c r="I20" s="147">
        <v>0</v>
      </c>
      <c r="J20" s="148">
        <v>0</v>
      </c>
    </row>
    <row r="21" spans="1:10" ht="22.15" customHeight="1">
      <c r="A21" s="32">
        <v>18</v>
      </c>
      <c r="B21" s="40" t="s">
        <v>81</v>
      </c>
      <c r="C21" s="66">
        <v>62</v>
      </c>
      <c r="D21" s="108">
        <f t="shared" si="0"/>
        <v>5.8507803761428961E-6</v>
      </c>
      <c r="E21" s="67">
        <v>3079</v>
      </c>
      <c r="F21" s="66">
        <v>55</v>
      </c>
      <c r="G21" s="108">
        <f t="shared" si="1"/>
        <v>5.2806563222129753E-6</v>
      </c>
      <c r="H21" s="67">
        <v>1822</v>
      </c>
      <c r="I21" s="68">
        <f t="shared" si="2"/>
        <v>0.1272727272727272</v>
      </c>
      <c r="J21" s="69">
        <f t="shared" si="3"/>
        <v>0.68990120746432493</v>
      </c>
    </row>
    <row r="22" spans="1:10" ht="22.15" customHeight="1">
      <c r="A22" s="32">
        <v>19</v>
      </c>
      <c r="B22" s="40" t="s">
        <v>51</v>
      </c>
      <c r="C22" s="66">
        <v>50</v>
      </c>
      <c r="D22" s="108">
        <f t="shared" si="0"/>
        <v>4.7183712710829805E-6</v>
      </c>
      <c r="E22" s="67">
        <v>2336</v>
      </c>
      <c r="F22" s="66">
        <v>132</v>
      </c>
      <c r="G22" s="108">
        <f t="shared" si="1"/>
        <v>1.267357517331114E-5</v>
      </c>
      <c r="H22" s="67">
        <v>5845</v>
      </c>
      <c r="I22" s="68">
        <f t="shared" si="2"/>
        <v>-0.62121212121212122</v>
      </c>
      <c r="J22" s="69">
        <f t="shared" si="3"/>
        <v>-0.60034217279726265</v>
      </c>
    </row>
    <row r="23" spans="1:10" ht="22.15" customHeight="1">
      <c r="A23" s="32">
        <v>20</v>
      </c>
      <c r="B23" s="40" t="s">
        <v>77</v>
      </c>
      <c r="C23" s="66">
        <v>31</v>
      </c>
      <c r="D23" s="108">
        <f t="shared" si="0"/>
        <v>2.925390188071448E-6</v>
      </c>
      <c r="E23" s="67">
        <v>2352</v>
      </c>
      <c r="F23" s="66">
        <v>112</v>
      </c>
      <c r="G23" s="108">
        <f t="shared" si="1"/>
        <v>1.075333651068824E-5</v>
      </c>
      <c r="H23" s="67">
        <v>7629</v>
      </c>
      <c r="I23" s="68">
        <f t="shared" si="2"/>
        <v>-0.7232142857142857</v>
      </c>
      <c r="J23" s="69">
        <f t="shared" si="3"/>
        <v>-0.69170271333071176</v>
      </c>
    </row>
    <row r="24" spans="1:10" ht="22.15" customHeight="1">
      <c r="A24" s="32">
        <v>21</v>
      </c>
      <c r="B24" s="40" t="s">
        <v>79</v>
      </c>
      <c r="C24" s="66">
        <v>30</v>
      </c>
      <c r="D24" s="108">
        <f t="shared" si="0"/>
        <v>2.8310227626497881E-6</v>
      </c>
      <c r="E24" s="67">
        <v>2766</v>
      </c>
      <c r="F24" s="66">
        <v>10</v>
      </c>
      <c r="G24" s="108">
        <f t="shared" si="1"/>
        <v>9.6011933131145005E-7</v>
      </c>
      <c r="H24" s="67">
        <v>679</v>
      </c>
      <c r="I24" s="68">
        <f t="shared" si="2"/>
        <v>2</v>
      </c>
      <c r="J24" s="69">
        <f t="shared" si="3"/>
        <v>3.0736377025036816</v>
      </c>
    </row>
    <row r="25" spans="1:10" ht="22.15" customHeight="1">
      <c r="A25" s="32">
        <v>22</v>
      </c>
      <c r="B25" s="40" t="s">
        <v>88</v>
      </c>
      <c r="C25" s="66">
        <v>9</v>
      </c>
      <c r="D25" s="108">
        <f t="shared" si="0"/>
        <v>8.4930682879493646E-7</v>
      </c>
      <c r="E25" s="67">
        <v>300</v>
      </c>
      <c r="F25" s="66">
        <v>21</v>
      </c>
      <c r="G25" s="108">
        <f t="shared" si="1"/>
        <v>2.0162505957540449E-6</v>
      </c>
      <c r="H25" s="67">
        <v>710</v>
      </c>
      <c r="I25" s="68">
        <f t="shared" si="2"/>
        <v>-0.5714285714285714</v>
      </c>
      <c r="J25" s="69">
        <f t="shared" si="3"/>
        <v>-0.57746478873239437</v>
      </c>
    </row>
    <row r="26" spans="1:10" ht="22.15" customHeight="1">
      <c r="A26" s="32">
        <v>23</v>
      </c>
      <c r="B26" s="40" t="s">
        <v>66</v>
      </c>
      <c r="C26" s="147">
        <v>0</v>
      </c>
      <c r="D26" s="108">
        <f t="shared" si="0"/>
        <v>0</v>
      </c>
      <c r="E26" s="148">
        <v>0</v>
      </c>
      <c r="F26" s="66">
        <v>11505</v>
      </c>
      <c r="G26" s="108">
        <f t="shared" si="1"/>
        <v>1.1046172906738233E-3</v>
      </c>
      <c r="H26" s="67">
        <v>117453</v>
      </c>
      <c r="I26" s="68">
        <f t="shared" si="2"/>
        <v>-1</v>
      </c>
      <c r="J26" s="69">
        <f t="shared" si="3"/>
        <v>-1</v>
      </c>
    </row>
    <row r="27" spans="1:10" ht="22.15" customHeight="1">
      <c r="A27" s="32">
        <v>24</v>
      </c>
      <c r="B27" s="40" t="s">
        <v>106</v>
      </c>
      <c r="C27" s="147">
        <v>0</v>
      </c>
      <c r="D27" s="108">
        <f t="shared" si="0"/>
        <v>0</v>
      </c>
      <c r="E27" s="148">
        <v>0</v>
      </c>
      <c r="F27" s="66">
        <v>89</v>
      </c>
      <c r="G27" s="108">
        <f t="shared" si="1"/>
        <v>8.5450620486719056E-6</v>
      </c>
      <c r="H27" s="67">
        <v>4547</v>
      </c>
      <c r="I27" s="68">
        <f t="shared" si="2"/>
        <v>-1</v>
      </c>
      <c r="J27" s="69">
        <f t="shared" si="3"/>
        <v>-1</v>
      </c>
    </row>
    <row r="28" spans="1:10" ht="22.15" customHeight="1">
      <c r="A28" s="32">
        <v>25</v>
      </c>
      <c r="B28" s="40" t="s">
        <v>74</v>
      </c>
      <c r="C28" s="147">
        <v>0</v>
      </c>
      <c r="D28" s="108">
        <f t="shared" si="0"/>
        <v>0</v>
      </c>
      <c r="E28" s="148">
        <v>0</v>
      </c>
      <c r="F28" s="66">
        <v>2</v>
      </c>
      <c r="G28" s="108">
        <f t="shared" si="1"/>
        <v>1.9202386626229002E-7</v>
      </c>
      <c r="H28" s="67">
        <v>32</v>
      </c>
      <c r="I28" s="68">
        <f t="shared" si="2"/>
        <v>-1</v>
      </c>
      <c r="J28" s="69">
        <f t="shared" si="3"/>
        <v>-1</v>
      </c>
    </row>
    <row r="29" spans="1:10" ht="22.15" customHeight="1">
      <c r="A29" s="32">
        <v>26</v>
      </c>
      <c r="B29" s="40" t="s">
        <v>110</v>
      </c>
      <c r="C29" s="147">
        <v>0</v>
      </c>
      <c r="D29" s="108">
        <f t="shared" si="0"/>
        <v>0</v>
      </c>
      <c r="E29" s="148">
        <v>0</v>
      </c>
      <c r="F29" s="66">
        <v>1</v>
      </c>
      <c r="G29" s="108">
        <f t="shared" si="1"/>
        <v>9.6011933131145008E-8</v>
      </c>
      <c r="H29" s="67">
        <v>61</v>
      </c>
      <c r="I29" s="68">
        <f t="shared" si="2"/>
        <v>-1</v>
      </c>
      <c r="J29" s="69">
        <f t="shared" si="3"/>
        <v>-1</v>
      </c>
    </row>
    <row r="30" spans="1:10">
      <c r="A30" s="32">
        <v>27</v>
      </c>
      <c r="B30" s="40" t="s">
        <v>87</v>
      </c>
      <c r="C30" s="147">
        <v>0</v>
      </c>
      <c r="D30" s="108">
        <f t="shared" si="0"/>
        <v>0</v>
      </c>
      <c r="E30" s="148">
        <v>0</v>
      </c>
      <c r="F30" s="66">
        <v>1</v>
      </c>
      <c r="G30" s="108">
        <f t="shared" si="1"/>
        <v>9.6011933131145008E-8</v>
      </c>
      <c r="H30" s="67">
        <v>32</v>
      </c>
      <c r="I30" s="68">
        <f t="shared" si="2"/>
        <v>-1</v>
      </c>
      <c r="J30" s="69">
        <f t="shared" si="3"/>
        <v>-1</v>
      </c>
    </row>
    <row r="31" spans="1:10">
      <c r="A31" s="32">
        <v>28</v>
      </c>
      <c r="B31" s="40" t="s">
        <v>109</v>
      </c>
      <c r="C31" s="147">
        <v>0</v>
      </c>
      <c r="D31" s="108">
        <f t="shared" si="0"/>
        <v>0</v>
      </c>
      <c r="E31" s="148">
        <v>0</v>
      </c>
      <c r="F31" s="66">
        <v>22680</v>
      </c>
      <c r="G31" s="108">
        <f t="shared" si="1"/>
        <v>2.1775506434143685E-3</v>
      </c>
      <c r="H31" s="67">
        <v>40514</v>
      </c>
      <c r="I31" s="68">
        <f t="shared" si="2"/>
        <v>-1</v>
      </c>
      <c r="J31" s="69">
        <f t="shared" si="3"/>
        <v>-1</v>
      </c>
    </row>
    <row r="32" spans="1:10" ht="18" thickBot="1">
      <c r="B32" s="65" t="s">
        <v>11</v>
      </c>
      <c r="C32" s="109">
        <f>SUM(C4:C31)</f>
        <v>10596877</v>
      </c>
      <c r="D32" s="110">
        <f t="shared" si="0"/>
        <v>1</v>
      </c>
      <c r="E32" s="109">
        <f t="shared" ref="E32:H32" si="4">SUM(E4:E31)</f>
        <v>29929180</v>
      </c>
      <c r="F32" s="109">
        <f t="shared" si="4"/>
        <v>10415372</v>
      </c>
      <c r="G32" s="110">
        <f t="shared" si="1"/>
        <v>1</v>
      </c>
      <c r="H32" s="109">
        <f t="shared" si="4"/>
        <v>31846529</v>
      </c>
      <c r="I32" s="149">
        <f t="shared" si="2"/>
        <v>1.7426645922968387E-2</v>
      </c>
      <c r="J32" s="150">
        <f t="shared" si="3"/>
        <v>-6.0205901873953027E-2</v>
      </c>
    </row>
  </sheetData>
  <sortState xmlns:xlrd2="http://schemas.microsoft.com/office/spreadsheetml/2017/richdata2" ref="B25:J27">
    <sortCondition descending="1" ref="F25:F27"/>
  </sortState>
  <mergeCells count="6">
    <mergeCell ref="A2:A3"/>
    <mergeCell ref="B1:J1"/>
    <mergeCell ref="B2:B3"/>
    <mergeCell ref="C2:E2"/>
    <mergeCell ref="F2:H2"/>
    <mergeCell ref="I2:J2"/>
  </mergeCells>
  <phoneticPr fontId="2" type="noConversion"/>
  <printOptions horizontalCentered="1"/>
  <pageMargins left="0.35433070866141736" right="0.35433070866141736" top="0.59055118110236227" bottom="0.39370078740157483" header="0.51181102362204722" footer="0.51181102362204722"/>
  <pageSetup paperSize="9" scale="90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9" tint="-0.249977111117893"/>
  </sheetPr>
  <dimension ref="A1:J32"/>
  <sheetViews>
    <sheetView zoomScaleNormal="100" workbookViewId="0">
      <selection activeCell="L13" sqref="L13"/>
    </sheetView>
  </sheetViews>
  <sheetFormatPr defaultColWidth="9" defaultRowHeight="17.25"/>
  <cols>
    <col min="1" max="1" width="6.25" style="13" bestFit="1" customWidth="1"/>
    <col min="2" max="2" width="12.5" style="8" customWidth="1"/>
    <col min="3" max="3" width="14.375" style="9" customWidth="1"/>
    <col min="4" max="4" width="10.875" style="9" customWidth="1"/>
    <col min="5" max="5" width="14.625" style="9" customWidth="1"/>
    <col min="6" max="6" width="13.75" style="9" customWidth="1"/>
    <col min="7" max="7" width="10.375" style="9" customWidth="1"/>
    <col min="8" max="8" width="14.375" style="9" customWidth="1"/>
    <col min="9" max="9" width="11.75" style="9" customWidth="1"/>
    <col min="10" max="10" width="11.5" style="9" customWidth="1"/>
    <col min="11" max="16384" width="9" style="8"/>
  </cols>
  <sheetData>
    <row r="1" spans="1:10" ht="36" customHeight="1" thickBot="1">
      <c r="A1" s="33"/>
      <c r="B1" s="167" t="s">
        <v>145</v>
      </c>
      <c r="C1" s="167"/>
      <c r="D1" s="167"/>
      <c r="E1" s="167"/>
      <c r="F1" s="167"/>
      <c r="G1" s="167"/>
      <c r="H1" s="167"/>
      <c r="I1" s="167"/>
      <c r="J1" s="167"/>
    </row>
    <row r="2" spans="1:10" ht="27.75" customHeight="1" thickTop="1">
      <c r="A2" s="165" t="s">
        <v>47</v>
      </c>
      <c r="B2" s="204" t="s">
        <v>41</v>
      </c>
      <c r="C2" s="165" t="s">
        <v>146</v>
      </c>
      <c r="D2" s="203"/>
      <c r="E2" s="201"/>
      <c r="F2" s="165" t="s">
        <v>111</v>
      </c>
      <c r="G2" s="203"/>
      <c r="H2" s="201"/>
      <c r="I2" s="165" t="s">
        <v>42</v>
      </c>
      <c r="J2" s="201"/>
    </row>
    <row r="3" spans="1:10" ht="36" customHeight="1">
      <c r="A3" s="166"/>
      <c r="B3" s="205"/>
      <c r="C3" s="34" t="s">
        <v>43</v>
      </c>
      <c r="D3" s="39" t="s">
        <v>50</v>
      </c>
      <c r="E3" s="35" t="s">
        <v>44</v>
      </c>
      <c r="F3" s="34" t="s">
        <v>43</v>
      </c>
      <c r="G3" s="39" t="s">
        <v>50</v>
      </c>
      <c r="H3" s="35" t="s">
        <v>44</v>
      </c>
      <c r="I3" s="34" t="s">
        <v>45</v>
      </c>
      <c r="J3" s="35" t="s">
        <v>46</v>
      </c>
    </row>
    <row r="4" spans="1:10" ht="22.15" customHeight="1">
      <c r="A4" s="32">
        <v>1</v>
      </c>
      <c r="B4" s="40" t="s">
        <v>14</v>
      </c>
      <c r="C4" s="70">
        <v>5488979</v>
      </c>
      <c r="D4" s="145">
        <f>C4/$C$32</f>
        <v>0.45740008928043918</v>
      </c>
      <c r="E4" s="72">
        <v>16388673</v>
      </c>
      <c r="F4" s="70">
        <v>6404902</v>
      </c>
      <c r="G4" s="145">
        <f>F4/$F$32</f>
        <v>0.53724615569539547</v>
      </c>
      <c r="H4" s="72">
        <v>20371588</v>
      </c>
      <c r="I4" s="76">
        <f>(C4-F4)/F4</f>
        <v>-0.14300343705493074</v>
      </c>
      <c r="J4" s="77">
        <f>(E4-H4)/H4</f>
        <v>-0.19551323146727687</v>
      </c>
    </row>
    <row r="5" spans="1:10" ht="22.15" customHeight="1">
      <c r="A5" s="32">
        <v>2</v>
      </c>
      <c r="B5" s="40" t="s">
        <v>15</v>
      </c>
      <c r="C5" s="70">
        <v>5232990</v>
      </c>
      <c r="D5" s="145">
        <f t="shared" ref="D5:D32" si="0">C5/$C$32</f>
        <v>0.43606836411719652</v>
      </c>
      <c r="E5" s="72">
        <v>13859837</v>
      </c>
      <c r="F5" s="70">
        <v>4643855</v>
      </c>
      <c r="G5" s="145">
        <f t="shared" ref="G5:G32" si="1">F5/$F$32</f>
        <v>0.38952871509303977</v>
      </c>
      <c r="H5" s="72">
        <v>12589963</v>
      </c>
      <c r="I5" s="76">
        <f t="shared" ref="I5:I32" si="2">(C5-F5)/F5</f>
        <v>0.12686334952318709</v>
      </c>
      <c r="J5" s="77">
        <f t="shared" ref="J5:J32" si="3">(E5-H5)/H5</f>
        <v>0.10086399777346447</v>
      </c>
    </row>
    <row r="6" spans="1:10" ht="22.15" customHeight="1">
      <c r="A6" s="32">
        <v>3</v>
      </c>
      <c r="B6" s="40" t="s">
        <v>18</v>
      </c>
      <c r="C6" s="70">
        <v>675730</v>
      </c>
      <c r="D6" s="145">
        <f t="shared" si="0"/>
        <v>5.6309007982991217E-2</v>
      </c>
      <c r="E6" s="72">
        <v>1834298</v>
      </c>
      <c r="F6" s="70">
        <v>466957</v>
      </c>
      <c r="G6" s="145">
        <f t="shared" si="1"/>
        <v>3.9168570124110375E-2</v>
      </c>
      <c r="H6" s="72">
        <v>1499091</v>
      </c>
      <c r="I6" s="76">
        <f t="shared" si="2"/>
        <v>0.44709255884374793</v>
      </c>
      <c r="J6" s="77">
        <f t="shared" si="3"/>
        <v>0.22360683907781448</v>
      </c>
    </row>
    <row r="7" spans="1:10" ht="22.15" customHeight="1">
      <c r="A7" s="32">
        <v>4</v>
      </c>
      <c r="B7" s="40" t="s">
        <v>114</v>
      </c>
      <c r="C7" s="70">
        <v>364274</v>
      </c>
      <c r="D7" s="145">
        <f t="shared" si="0"/>
        <v>3.0355182652829004E-2</v>
      </c>
      <c r="E7" s="72">
        <v>427788</v>
      </c>
      <c r="F7" s="70">
        <v>0</v>
      </c>
      <c r="G7" s="145">
        <f t="shared" si="1"/>
        <v>0</v>
      </c>
      <c r="H7" s="72">
        <v>0</v>
      </c>
      <c r="I7" s="70">
        <v>0</v>
      </c>
      <c r="J7" s="72">
        <v>0</v>
      </c>
    </row>
    <row r="8" spans="1:10" ht="22.15" customHeight="1">
      <c r="A8" s="32">
        <v>5</v>
      </c>
      <c r="B8" s="40" t="s">
        <v>17</v>
      </c>
      <c r="C8" s="70">
        <v>109104</v>
      </c>
      <c r="D8" s="145">
        <f t="shared" si="0"/>
        <v>9.0917052772205974E-3</v>
      </c>
      <c r="E8" s="72">
        <v>321586</v>
      </c>
      <c r="F8" s="70">
        <v>159387</v>
      </c>
      <c r="G8" s="145">
        <f t="shared" si="1"/>
        <v>1.3369455616623329E-2</v>
      </c>
      <c r="H8" s="72">
        <v>438303</v>
      </c>
      <c r="I8" s="76">
        <f t="shared" si="2"/>
        <v>-0.31547742287639519</v>
      </c>
      <c r="J8" s="77">
        <f t="shared" si="3"/>
        <v>-0.26629295259215657</v>
      </c>
    </row>
    <row r="9" spans="1:10" ht="22.15" customHeight="1">
      <c r="A9" s="32">
        <v>6</v>
      </c>
      <c r="B9" s="40" t="s">
        <v>16</v>
      </c>
      <c r="C9" s="70">
        <v>78570</v>
      </c>
      <c r="D9" s="145">
        <f t="shared" si="0"/>
        <v>6.5472877587551539E-3</v>
      </c>
      <c r="E9" s="72">
        <v>506691</v>
      </c>
      <c r="F9" s="70">
        <v>148193</v>
      </c>
      <c r="G9" s="145">
        <f t="shared" si="1"/>
        <v>1.2430497695510054E-2</v>
      </c>
      <c r="H9" s="72">
        <v>732304</v>
      </c>
      <c r="I9" s="76">
        <f t="shared" si="2"/>
        <v>-0.46981301410997822</v>
      </c>
      <c r="J9" s="77">
        <f t="shared" si="3"/>
        <v>-0.30808653236907074</v>
      </c>
    </row>
    <row r="10" spans="1:10" ht="22.15" customHeight="1">
      <c r="A10" s="32">
        <v>7</v>
      </c>
      <c r="B10" s="40" t="s">
        <v>84</v>
      </c>
      <c r="C10" s="70">
        <v>34316</v>
      </c>
      <c r="D10" s="145">
        <f t="shared" si="0"/>
        <v>2.8595739688105112E-3</v>
      </c>
      <c r="E10" s="72">
        <v>229435</v>
      </c>
      <c r="F10" s="70">
        <v>14518</v>
      </c>
      <c r="G10" s="145">
        <f t="shared" si="1"/>
        <v>1.2177765855567737E-3</v>
      </c>
      <c r="H10" s="72">
        <v>81834</v>
      </c>
      <c r="I10" s="76">
        <f t="shared" si="2"/>
        <v>1.3636864581898334</v>
      </c>
      <c r="J10" s="77">
        <f t="shared" si="3"/>
        <v>1.8036635139428598</v>
      </c>
    </row>
    <row r="11" spans="1:10" ht="22.15" customHeight="1">
      <c r="A11" s="32">
        <v>8</v>
      </c>
      <c r="B11" s="40" t="s">
        <v>7</v>
      </c>
      <c r="C11" s="70">
        <v>6392</v>
      </c>
      <c r="D11" s="145">
        <f t="shared" si="0"/>
        <v>5.3264939994861833E-4</v>
      </c>
      <c r="E11" s="72">
        <v>40385</v>
      </c>
      <c r="F11" s="70">
        <v>8249</v>
      </c>
      <c r="G11" s="145">
        <f t="shared" si="1"/>
        <v>6.9192995276607153E-4</v>
      </c>
      <c r="H11" s="72">
        <v>55228</v>
      </c>
      <c r="I11" s="76">
        <f t="shared" si="2"/>
        <v>-0.22511819614498726</v>
      </c>
      <c r="J11" s="77">
        <f t="shared" si="3"/>
        <v>-0.26875860070978491</v>
      </c>
    </row>
    <row r="12" spans="1:10" ht="22.15" customHeight="1">
      <c r="A12" s="32">
        <v>9</v>
      </c>
      <c r="B12" s="40" t="s">
        <v>20</v>
      </c>
      <c r="C12" s="70">
        <v>4549</v>
      </c>
      <c r="D12" s="145">
        <f t="shared" si="0"/>
        <v>3.7907104511362088E-4</v>
      </c>
      <c r="E12" s="72">
        <v>160305</v>
      </c>
      <c r="F12" s="70">
        <v>5745</v>
      </c>
      <c r="G12" s="145">
        <f t="shared" si="1"/>
        <v>4.8189326932247318E-4</v>
      </c>
      <c r="H12" s="72">
        <v>173141</v>
      </c>
      <c r="I12" s="76">
        <f t="shared" si="2"/>
        <v>-0.20818102697998259</v>
      </c>
      <c r="J12" s="77">
        <f t="shared" si="3"/>
        <v>-7.4136108720638097E-2</v>
      </c>
    </row>
    <row r="13" spans="1:10" ht="22.15" customHeight="1">
      <c r="A13" s="32">
        <v>10</v>
      </c>
      <c r="B13" s="40" t="s">
        <v>85</v>
      </c>
      <c r="C13" s="70">
        <v>1939</v>
      </c>
      <c r="D13" s="145">
        <f t="shared" si="0"/>
        <v>1.6157809551007056E-4</v>
      </c>
      <c r="E13" s="72">
        <v>25352</v>
      </c>
      <c r="F13" s="70">
        <v>31425</v>
      </c>
      <c r="G13" s="145">
        <f t="shared" si="1"/>
        <v>2.6359436011242333E-3</v>
      </c>
      <c r="H13" s="72">
        <v>142752</v>
      </c>
      <c r="I13" s="76">
        <f t="shared" si="2"/>
        <v>-0.93829753381066028</v>
      </c>
      <c r="J13" s="77">
        <f t="shared" si="3"/>
        <v>-0.82240529029365617</v>
      </c>
    </row>
    <row r="14" spans="1:10" ht="22.15" customHeight="1">
      <c r="A14" s="32">
        <v>11</v>
      </c>
      <c r="B14" s="40" t="s">
        <v>86</v>
      </c>
      <c r="C14" s="70">
        <v>1594</v>
      </c>
      <c r="D14" s="145">
        <f t="shared" si="0"/>
        <v>1.3282902745902653E-4</v>
      </c>
      <c r="E14" s="72">
        <v>13814</v>
      </c>
      <c r="F14" s="70">
        <v>2030</v>
      </c>
      <c r="G14" s="145">
        <f t="shared" si="1"/>
        <v>1.7027734320707057E-4</v>
      </c>
      <c r="H14" s="72">
        <v>18685</v>
      </c>
      <c r="I14" s="76">
        <f t="shared" si="2"/>
        <v>-0.2147783251231527</v>
      </c>
      <c r="J14" s="77">
        <f t="shared" si="3"/>
        <v>-0.26069039336366068</v>
      </c>
    </row>
    <row r="15" spans="1:10" ht="22.15" customHeight="1">
      <c r="A15" s="32">
        <v>12</v>
      </c>
      <c r="B15" s="40" t="s">
        <v>22</v>
      </c>
      <c r="C15" s="70">
        <v>928</v>
      </c>
      <c r="D15" s="145">
        <f t="shared" si="0"/>
        <v>7.7330826525706797E-5</v>
      </c>
      <c r="E15" s="72">
        <v>42783</v>
      </c>
      <c r="F15" s="70">
        <v>838</v>
      </c>
      <c r="G15" s="145">
        <f t="shared" si="1"/>
        <v>7.0291829363312885E-5</v>
      </c>
      <c r="H15" s="72">
        <v>47708</v>
      </c>
      <c r="I15" s="76">
        <f t="shared" si="2"/>
        <v>0.10739856801909307</v>
      </c>
      <c r="J15" s="77">
        <f t="shared" si="3"/>
        <v>-0.10323216232078478</v>
      </c>
    </row>
    <row r="16" spans="1:10" ht="22.15" customHeight="1">
      <c r="A16" s="32">
        <v>13</v>
      </c>
      <c r="B16" s="40" t="s">
        <v>144</v>
      </c>
      <c r="C16" s="70">
        <v>312</v>
      </c>
      <c r="D16" s="145">
        <f t="shared" si="0"/>
        <v>2.5999157193987627E-5</v>
      </c>
      <c r="E16" s="72">
        <v>4397</v>
      </c>
      <c r="F16" s="70">
        <v>0</v>
      </c>
      <c r="G16" s="145">
        <f t="shared" si="1"/>
        <v>0</v>
      </c>
      <c r="H16" s="72">
        <v>0</v>
      </c>
      <c r="I16" s="70">
        <v>0</v>
      </c>
      <c r="J16" s="72">
        <v>0</v>
      </c>
    </row>
    <row r="17" spans="1:10" ht="22.15" customHeight="1">
      <c r="A17" s="32">
        <v>14</v>
      </c>
      <c r="B17" s="40" t="s">
        <v>140</v>
      </c>
      <c r="C17" s="70">
        <v>230</v>
      </c>
      <c r="D17" s="145">
        <f t="shared" si="0"/>
        <v>1.9166045367362674E-5</v>
      </c>
      <c r="E17" s="72">
        <v>2160</v>
      </c>
      <c r="F17" s="70">
        <v>0</v>
      </c>
      <c r="G17" s="145">
        <f t="shared" si="1"/>
        <v>0</v>
      </c>
      <c r="H17" s="72">
        <v>0</v>
      </c>
      <c r="I17" s="70">
        <v>0</v>
      </c>
      <c r="J17" s="72">
        <v>0</v>
      </c>
    </row>
    <row r="18" spans="1:10" ht="22.15" customHeight="1">
      <c r="A18" s="32">
        <v>15</v>
      </c>
      <c r="B18" s="40" t="s">
        <v>23</v>
      </c>
      <c r="C18" s="70">
        <v>154</v>
      </c>
      <c r="D18" s="145">
        <f t="shared" si="0"/>
        <v>1.2832917332929792E-5</v>
      </c>
      <c r="E18" s="72">
        <v>12241</v>
      </c>
      <c r="F18" s="70">
        <v>1020</v>
      </c>
      <c r="G18" s="145">
        <f t="shared" si="1"/>
        <v>8.5558073926705411E-5</v>
      </c>
      <c r="H18" s="72">
        <v>84031</v>
      </c>
      <c r="I18" s="76">
        <f t="shared" si="2"/>
        <v>-0.84901960784313724</v>
      </c>
      <c r="J18" s="77">
        <f t="shared" si="3"/>
        <v>-0.85432756958741418</v>
      </c>
    </row>
    <row r="19" spans="1:10" ht="22.15" customHeight="1">
      <c r="A19" s="32">
        <v>16</v>
      </c>
      <c r="B19" s="40" t="s">
        <v>32</v>
      </c>
      <c r="C19" s="70">
        <v>75</v>
      </c>
      <c r="D19" s="145">
        <f t="shared" si="0"/>
        <v>6.2497974024008723E-6</v>
      </c>
      <c r="E19" s="72">
        <v>3278</v>
      </c>
      <c r="F19" s="70">
        <v>0</v>
      </c>
      <c r="G19" s="145">
        <f t="shared" si="1"/>
        <v>0</v>
      </c>
      <c r="H19" s="72">
        <v>0</v>
      </c>
      <c r="I19" s="70">
        <v>0</v>
      </c>
      <c r="J19" s="72">
        <v>0</v>
      </c>
    </row>
    <row r="20" spans="1:10" ht="22.15" customHeight="1">
      <c r="A20" s="32">
        <v>17</v>
      </c>
      <c r="B20" s="40" t="s">
        <v>75</v>
      </c>
      <c r="C20" s="70">
        <v>71</v>
      </c>
      <c r="D20" s="145">
        <f t="shared" si="0"/>
        <v>5.9164748742728261E-6</v>
      </c>
      <c r="E20" s="72">
        <v>2604</v>
      </c>
      <c r="F20" s="70">
        <v>0</v>
      </c>
      <c r="G20" s="145">
        <f t="shared" si="1"/>
        <v>0</v>
      </c>
      <c r="H20" s="72">
        <v>0</v>
      </c>
      <c r="I20" s="70">
        <v>0</v>
      </c>
      <c r="J20" s="72">
        <v>0</v>
      </c>
    </row>
    <row r="21" spans="1:10" ht="22.15" customHeight="1">
      <c r="A21" s="32">
        <v>18</v>
      </c>
      <c r="B21" s="40" t="s">
        <v>81</v>
      </c>
      <c r="C21" s="70">
        <v>62</v>
      </c>
      <c r="D21" s="145">
        <f t="shared" si="0"/>
        <v>5.166499185984721E-6</v>
      </c>
      <c r="E21" s="72">
        <v>3079</v>
      </c>
      <c r="F21" s="70">
        <v>55</v>
      </c>
      <c r="G21" s="145">
        <f t="shared" si="1"/>
        <v>4.6134255548713706E-6</v>
      </c>
      <c r="H21" s="72">
        <v>1822</v>
      </c>
      <c r="I21" s="76">
        <f t="shared" si="2"/>
        <v>0.12727272727272726</v>
      </c>
      <c r="J21" s="77">
        <f t="shared" si="3"/>
        <v>0.68990120746432493</v>
      </c>
    </row>
    <row r="22" spans="1:10" ht="22.15" customHeight="1">
      <c r="A22" s="32">
        <v>19</v>
      </c>
      <c r="B22" s="40" t="s">
        <v>51</v>
      </c>
      <c r="C22" s="70">
        <v>50</v>
      </c>
      <c r="D22" s="145">
        <f t="shared" si="0"/>
        <v>4.1665316016005815E-6</v>
      </c>
      <c r="E22" s="72">
        <v>2336</v>
      </c>
      <c r="F22" s="70">
        <v>132</v>
      </c>
      <c r="G22" s="145">
        <f t="shared" si="1"/>
        <v>1.107222133169129E-5</v>
      </c>
      <c r="H22" s="72">
        <v>5845</v>
      </c>
      <c r="I22" s="76">
        <f t="shared" si="2"/>
        <v>-0.62121212121212122</v>
      </c>
      <c r="J22" s="77">
        <f t="shared" si="3"/>
        <v>-0.60034217279726265</v>
      </c>
    </row>
    <row r="23" spans="1:10" ht="22.15" customHeight="1">
      <c r="A23" s="32">
        <v>20</v>
      </c>
      <c r="B23" s="40" t="s">
        <v>77</v>
      </c>
      <c r="C23" s="70">
        <v>31</v>
      </c>
      <c r="D23" s="145">
        <f t="shared" si="0"/>
        <v>2.5832495929923605E-6</v>
      </c>
      <c r="E23" s="72">
        <v>2352</v>
      </c>
      <c r="F23" s="70">
        <v>112</v>
      </c>
      <c r="G23" s="145">
        <f t="shared" si="1"/>
        <v>9.3946120390107912E-6</v>
      </c>
      <c r="H23" s="72">
        <v>7629</v>
      </c>
      <c r="I23" s="76">
        <f t="shared" si="2"/>
        <v>-0.7232142857142857</v>
      </c>
      <c r="J23" s="77">
        <f t="shared" si="3"/>
        <v>-0.69170271333071176</v>
      </c>
    </row>
    <row r="24" spans="1:10" ht="22.15" customHeight="1">
      <c r="A24" s="32">
        <v>21</v>
      </c>
      <c r="B24" s="40" t="s">
        <v>79</v>
      </c>
      <c r="C24" s="70">
        <v>30</v>
      </c>
      <c r="D24" s="145">
        <f t="shared" si="0"/>
        <v>2.4999189609603487E-6</v>
      </c>
      <c r="E24" s="72">
        <v>2766</v>
      </c>
      <c r="F24" s="70">
        <v>10</v>
      </c>
      <c r="G24" s="145">
        <f t="shared" si="1"/>
        <v>8.3880464634024915E-7</v>
      </c>
      <c r="H24" s="72">
        <v>679</v>
      </c>
      <c r="I24" s="76">
        <f t="shared" si="2"/>
        <v>2</v>
      </c>
      <c r="J24" s="77">
        <f t="shared" si="3"/>
        <v>3.0736377025036821</v>
      </c>
    </row>
    <row r="25" spans="1:10" ht="22.15" customHeight="1">
      <c r="A25" s="32">
        <v>22</v>
      </c>
      <c r="B25" s="40" t="s">
        <v>88</v>
      </c>
      <c r="C25" s="70">
        <v>9</v>
      </c>
      <c r="D25" s="145">
        <f t="shared" si="0"/>
        <v>7.4997568828810462E-7</v>
      </c>
      <c r="E25" s="72">
        <v>300</v>
      </c>
      <c r="F25" s="70">
        <v>21</v>
      </c>
      <c r="G25" s="145">
        <f t="shared" si="1"/>
        <v>1.7614897573145232E-6</v>
      </c>
      <c r="H25" s="72">
        <v>710</v>
      </c>
      <c r="I25" s="76">
        <f t="shared" si="2"/>
        <v>-0.5714285714285714</v>
      </c>
      <c r="J25" s="77">
        <f t="shared" si="3"/>
        <v>-0.57746478873239437</v>
      </c>
    </row>
    <row r="26" spans="1:10" ht="22.15" customHeight="1">
      <c r="A26" s="32">
        <v>23</v>
      </c>
      <c r="B26" s="40" t="s">
        <v>66</v>
      </c>
      <c r="C26" s="70">
        <v>0</v>
      </c>
      <c r="D26" s="145">
        <f t="shared" si="0"/>
        <v>0</v>
      </c>
      <c r="E26" s="72">
        <v>0</v>
      </c>
      <c r="F26" s="70">
        <v>11505</v>
      </c>
      <c r="G26" s="145">
        <f t="shared" si="1"/>
        <v>9.6504474561445665E-4</v>
      </c>
      <c r="H26" s="72">
        <v>117453</v>
      </c>
      <c r="I26" s="76">
        <f t="shared" si="2"/>
        <v>-1</v>
      </c>
      <c r="J26" s="77">
        <f t="shared" si="3"/>
        <v>-1</v>
      </c>
    </row>
    <row r="27" spans="1:10" ht="22.15" customHeight="1">
      <c r="A27" s="32">
        <v>24</v>
      </c>
      <c r="B27" s="40" t="s">
        <v>106</v>
      </c>
      <c r="C27" s="70">
        <v>0</v>
      </c>
      <c r="D27" s="145">
        <f t="shared" si="0"/>
        <v>0</v>
      </c>
      <c r="E27" s="72">
        <v>0</v>
      </c>
      <c r="F27" s="70">
        <v>89</v>
      </c>
      <c r="G27" s="145">
        <f t="shared" si="1"/>
        <v>7.4653613524282176E-6</v>
      </c>
      <c r="H27" s="72">
        <v>4547</v>
      </c>
      <c r="I27" s="76">
        <f t="shared" si="2"/>
        <v>-1</v>
      </c>
      <c r="J27" s="77">
        <f t="shared" si="3"/>
        <v>-1</v>
      </c>
    </row>
    <row r="28" spans="1:10" ht="22.15" customHeight="1">
      <c r="A28" s="32">
        <v>25</v>
      </c>
      <c r="B28" s="40" t="s">
        <v>74</v>
      </c>
      <c r="C28" s="70">
        <v>0</v>
      </c>
      <c r="D28" s="145">
        <f t="shared" si="0"/>
        <v>0</v>
      </c>
      <c r="E28" s="72">
        <v>0</v>
      </c>
      <c r="F28" s="70">
        <v>2</v>
      </c>
      <c r="G28" s="145">
        <f t="shared" si="1"/>
        <v>1.6776092926804985E-7</v>
      </c>
      <c r="H28" s="72">
        <v>32</v>
      </c>
      <c r="I28" s="76">
        <f t="shared" si="2"/>
        <v>-1</v>
      </c>
      <c r="J28" s="77">
        <f t="shared" si="3"/>
        <v>-1</v>
      </c>
    </row>
    <row r="29" spans="1:10" ht="25.9" customHeight="1">
      <c r="A29" s="32">
        <v>26</v>
      </c>
      <c r="B29" s="40" t="s">
        <v>110</v>
      </c>
      <c r="C29" s="70">
        <v>0</v>
      </c>
      <c r="D29" s="145">
        <f t="shared" si="0"/>
        <v>0</v>
      </c>
      <c r="E29" s="72">
        <v>0</v>
      </c>
      <c r="F29" s="70">
        <v>1</v>
      </c>
      <c r="G29" s="145">
        <f t="shared" si="1"/>
        <v>8.3880464634024923E-8</v>
      </c>
      <c r="H29" s="72">
        <v>61</v>
      </c>
      <c r="I29" s="76">
        <f t="shared" si="2"/>
        <v>-1</v>
      </c>
      <c r="J29" s="77">
        <f t="shared" si="3"/>
        <v>-1</v>
      </c>
    </row>
    <row r="30" spans="1:10">
      <c r="A30" s="32">
        <v>27</v>
      </c>
      <c r="B30" s="40" t="s">
        <v>87</v>
      </c>
      <c r="C30" s="70">
        <v>0</v>
      </c>
      <c r="D30" s="145">
        <f t="shared" si="0"/>
        <v>0</v>
      </c>
      <c r="E30" s="72">
        <v>0</v>
      </c>
      <c r="F30" s="70">
        <v>1</v>
      </c>
      <c r="G30" s="145">
        <f t="shared" si="1"/>
        <v>8.3880464634024923E-8</v>
      </c>
      <c r="H30" s="72">
        <v>32</v>
      </c>
      <c r="I30" s="76">
        <f t="shared" si="2"/>
        <v>-1</v>
      </c>
      <c r="J30" s="77">
        <f t="shared" si="3"/>
        <v>-1</v>
      </c>
    </row>
    <row r="31" spans="1:10">
      <c r="A31" s="32">
        <v>28</v>
      </c>
      <c r="B31" s="40" t="s">
        <v>109</v>
      </c>
      <c r="C31" s="70">
        <v>0</v>
      </c>
      <c r="D31" s="145">
        <f t="shared" si="0"/>
        <v>0</v>
      </c>
      <c r="E31" s="72">
        <v>0</v>
      </c>
      <c r="F31" s="70">
        <v>22680</v>
      </c>
      <c r="G31" s="145">
        <f t="shared" si="1"/>
        <v>1.9024089378996852E-3</v>
      </c>
      <c r="H31" s="72">
        <v>40514</v>
      </c>
      <c r="I31" s="76">
        <f t="shared" si="2"/>
        <v>-1</v>
      </c>
      <c r="J31" s="77">
        <f t="shared" si="3"/>
        <v>-1</v>
      </c>
    </row>
    <row r="32" spans="1:10" ht="18" thickBot="1">
      <c r="B32" s="42" t="s">
        <v>31</v>
      </c>
      <c r="C32" s="73">
        <f>SUM(C4:C27)</f>
        <v>12000389</v>
      </c>
      <c r="D32" s="146">
        <f t="shared" si="0"/>
        <v>1</v>
      </c>
      <c r="E32" s="75">
        <f>SUM(E4:E27)</f>
        <v>33886460</v>
      </c>
      <c r="F32" s="73">
        <f>SUM(F4:F31)</f>
        <v>11921727</v>
      </c>
      <c r="G32" s="146">
        <f t="shared" si="1"/>
        <v>1</v>
      </c>
      <c r="H32" s="73">
        <f>SUM(H4:H31)</f>
        <v>36413952</v>
      </c>
      <c r="I32" s="113">
        <f t="shared" si="2"/>
        <v>6.5982051090416683E-3</v>
      </c>
      <c r="J32" s="114">
        <f t="shared" si="3"/>
        <v>-6.9409988786715601E-2</v>
      </c>
    </row>
  </sheetData>
  <sortState xmlns:xlrd2="http://schemas.microsoft.com/office/spreadsheetml/2017/richdata2" ref="B4:H27">
    <sortCondition descending="1" ref="C4:C27"/>
    <sortCondition descending="1" ref="F4:F27"/>
  </sortState>
  <mergeCells count="6">
    <mergeCell ref="A2:A3"/>
    <mergeCell ref="B1:J1"/>
    <mergeCell ref="B2:B3"/>
    <mergeCell ref="C2:E2"/>
    <mergeCell ref="F2:H2"/>
    <mergeCell ref="I2:J2"/>
  </mergeCells>
  <phoneticPr fontId="2" type="noConversion"/>
  <printOptions horizontalCentered="1"/>
  <pageMargins left="0.35433070866141736" right="0.35433070866141736" top="0.59055118110236227" bottom="0.39370078740157483" header="0.51181102362204722" footer="0.51181102362204722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9" tint="-0.249977111117893"/>
    <pageSetUpPr fitToPage="1"/>
  </sheetPr>
  <dimension ref="A1:J33"/>
  <sheetViews>
    <sheetView topLeftCell="A15" workbookViewId="0">
      <pane ySplit="11895" topLeftCell="A37"/>
      <selection activeCell="B4" sqref="B4:B32"/>
      <selection pane="bottomLeft" sqref="A1:I1"/>
    </sheetView>
  </sheetViews>
  <sheetFormatPr defaultColWidth="8.875" defaultRowHeight="17.25"/>
  <cols>
    <col min="1" max="1" width="6.25" style="13" bestFit="1" customWidth="1"/>
    <col min="2" max="2" width="11" style="6" bestFit="1" customWidth="1"/>
    <col min="3" max="3" width="14.5" style="7" bestFit="1" customWidth="1"/>
    <col min="4" max="4" width="10.75" style="7" customWidth="1"/>
    <col min="5" max="6" width="14.5" style="7" bestFit="1" customWidth="1"/>
    <col min="7" max="7" width="10.625" style="7" customWidth="1"/>
    <col min="8" max="8" width="14.5" style="7" bestFit="1" customWidth="1"/>
    <col min="9" max="9" width="10.25" style="7" bestFit="1" customWidth="1"/>
    <col min="10" max="10" width="9.875" style="7" bestFit="1" customWidth="1"/>
    <col min="11" max="16384" width="8.875" style="6"/>
  </cols>
  <sheetData>
    <row r="1" spans="1:10" ht="37.5" customHeight="1" thickBot="1">
      <c r="A1" s="33"/>
      <c r="B1" s="167" t="s">
        <v>141</v>
      </c>
      <c r="C1" s="167"/>
      <c r="D1" s="167"/>
      <c r="E1" s="167"/>
      <c r="F1" s="167"/>
      <c r="G1" s="167"/>
      <c r="H1" s="167"/>
      <c r="I1" s="167"/>
      <c r="J1" s="167"/>
    </row>
    <row r="2" spans="1:10" ht="24" customHeight="1" thickTop="1">
      <c r="A2" s="165" t="s">
        <v>47</v>
      </c>
      <c r="B2" s="168" t="s">
        <v>41</v>
      </c>
      <c r="C2" s="165" t="s">
        <v>142</v>
      </c>
      <c r="D2" s="203"/>
      <c r="E2" s="201"/>
      <c r="F2" s="165" t="s">
        <v>112</v>
      </c>
      <c r="G2" s="203"/>
      <c r="H2" s="201"/>
      <c r="I2" s="165" t="s">
        <v>42</v>
      </c>
      <c r="J2" s="201"/>
    </row>
    <row r="3" spans="1:10" ht="37.5" customHeight="1" thickBot="1">
      <c r="A3" s="166"/>
      <c r="B3" s="206"/>
      <c r="C3" s="34" t="s">
        <v>43</v>
      </c>
      <c r="D3" s="39" t="s">
        <v>50</v>
      </c>
      <c r="E3" s="35" t="s">
        <v>44</v>
      </c>
      <c r="F3" s="34" t="s">
        <v>43</v>
      </c>
      <c r="G3" s="39" t="s">
        <v>50</v>
      </c>
      <c r="H3" s="35" t="s">
        <v>44</v>
      </c>
      <c r="I3" s="34" t="s">
        <v>45</v>
      </c>
      <c r="J3" s="35" t="s">
        <v>46</v>
      </c>
    </row>
    <row r="4" spans="1:10" ht="24.95" customHeight="1">
      <c r="A4" s="32">
        <v>1</v>
      </c>
      <c r="B4" s="40" t="s">
        <v>62</v>
      </c>
      <c r="C4" s="49">
        <v>6181839</v>
      </c>
      <c r="D4" s="107">
        <f>C4/$C$32</f>
        <v>0.46112699627985693</v>
      </c>
      <c r="E4" s="50">
        <v>18221927</v>
      </c>
      <c r="F4" s="51">
        <v>7504498</v>
      </c>
      <c r="G4" s="107">
        <f>F4/$F$32</f>
        <v>0.53234433384230417</v>
      </c>
      <c r="H4" s="52">
        <v>23475230</v>
      </c>
      <c r="I4" s="76">
        <f>SUM(C4/F4-1)</f>
        <v>-0.17624883103440092</v>
      </c>
      <c r="J4" s="77">
        <f>SUM(E4/H4-1)</f>
        <v>-0.22378068287296871</v>
      </c>
    </row>
    <row r="5" spans="1:10" ht="24.95" customHeight="1">
      <c r="A5" s="32">
        <v>2</v>
      </c>
      <c r="B5" s="40" t="s">
        <v>15</v>
      </c>
      <c r="C5" s="49">
        <v>5781391</v>
      </c>
      <c r="D5" s="107">
        <f t="shared" ref="D5:D32" si="0">C5/$C$32</f>
        <v>0.43125604955894165</v>
      </c>
      <c r="E5" s="50">
        <v>15310108</v>
      </c>
      <c r="F5" s="51">
        <v>5543059</v>
      </c>
      <c r="G5" s="107">
        <f t="shared" ref="G5:G32" si="1">F5/$F$32</f>
        <v>0.39320632116946247</v>
      </c>
      <c r="H5" s="52">
        <v>15039456</v>
      </c>
      <c r="I5" s="76">
        <f>SUM(C5/F5-1)</f>
        <v>4.2996475411861912E-2</v>
      </c>
      <c r="J5" s="77">
        <f>SUM(E5/H5-1)</f>
        <v>1.799612964724262E-2</v>
      </c>
    </row>
    <row r="6" spans="1:10" ht="24.95" customHeight="1">
      <c r="A6" s="32">
        <v>3</v>
      </c>
      <c r="B6" s="40" t="s">
        <v>63</v>
      </c>
      <c r="C6" s="49">
        <v>815904</v>
      </c>
      <c r="D6" s="107">
        <f t="shared" si="0"/>
        <v>6.0861397518233711E-2</v>
      </c>
      <c r="E6" s="50">
        <v>2207107</v>
      </c>
      <c r="F6" s="51">
        <v>616658</v>
      </c>
      <c r="G6" s="107">
        <f t="shared" si="1"/>
        <v>4.3743684416802778E-2</v>
      </c>
      <c r="H6" s="52">
        <v>1864906</v>
      </c>
      <c r="I6" s="76">
        <f>SUM(C6/F6-1)</f>
        <v>0.32310616257309555</v>
      </c>
      <c r="J6" s="77">
        <f>SUM(E6/H6-1)</f>
        <v>0.18349503942826062</v>
      </c>
    </row>
    <row r="7" spans="1:10" ht="24.95" customHeight="1">
      <c r="A7" s="32">
        <v>4</v>
      </c>
      <c r="B7" s="40" t="s">
        <v>114</v>
      </c>
      <c r="C7" s="49">
        <v>381183</v>
      </c>
      <c r="D7" s="107">
        <f t="shared" si="0"/>
        <v>2.8433896745441722E-2</v>
      </c>
      <c r="E7" s="50">
        <v>448236</v>
      </c>
      <c r="F7" s="133">
        <v>0</v>
      </c>
      <c r="G7" s="107">
        <f t="shared" si="1"/>
        <v>0</v>
      </c>
      <c r="H7" s="134">
        <v>0</v>
      </c>
      <c r="I7" s="133">
        <v>0</v>
      </c>
      <c r="J7" s="134">
        <v>0</v>
      </c>
    </row>
    <row r="8" spans="1:10" ht="24.95" customHeight="1">
      <c r="A8" s="32">
        <v>5</v>
      </c>
      <c r="B8" s="40" t="s">
        <v>17</v>
      </c>
      <c r="C8" s="49">
        <v>109330</v>
      </c>
      <c r="D8" s="107">
        <f t="shared" si="0"/>
        <v>8.1553425288618409E-3</v>
      </c>
      <c r="E8" s="50">
        <v>323825</v>
      </c>
      <c r="F8" s="51">
        <v>179119</v>
      </c>
      <c r="G8" s="107">
        <f t="shared" si="1"/>
        <v>1.2706111019484538E-2</v>
      </c>
      <c r="H8" s="52">
        <v>490625</v>
      </c>
      <c r="I8" s="76">
        <f t="shared" ref="I8:I15" si="2">SUM(C8/F8-1)</f>
        <v>-0.3896236580150626</v>
      </c>
      <c r="J8" s="77">
        <f t="shared" ref="J8:J15" si="3">SUM(E8/H8-1)</f>
        <v>-0.33997452229299363</v>
      </c>
    </row>
    <row r="9" spans="1:10" ht="24.95" customHeight="1">
      <c r="A9" s="32">
        <v>6</v>
      </c>
      <c r="B9" s="40" t="s">
        <v>64</v>
      </c>
      <c r="C9" s="49">
        <v>85376</v>
      </c>
      <c r="D9" s="107">
        <f t="shared" si="0"/>
        <v>6.3685221233340215E-3</v>
      </c>
      <c r="E9" s="50">
        <v>544821</v>
      </c>
      <c r="F9" s="51">
        <v>154149</v>
      </c>
      <c r="G9" s="107">
        <f t="shared" si="1"/>
        <v>1.0934821585328871E-2</v>
      </c>
      <c r="H9" s="52">
        <v>760186</v>
      </c>
      <c r="I9" s="76">
        <f t="shared" si="2"/>
        <v>-0.44614626108505406</v>
      </c>
      <c r="J9" s="77">
        <f t="shared" si="3"/>
        <v>-0.28330566466627904</v>
      </c>
    </row>
    <row r="10" spans="1:10" ht="24.95" customHeight="1">
      <c r="A10" s="32">
        <v>7</v>
      </c>
      <c r="B10" s="40" t="s">
        <v>143</v>
      </c>
      <c r="C10" s="49">
        <v>34316</v>
      </c>
      <c r="D10" s="107">
        <f t="shared" si="0"/>
        <v>2.5597615862107651E-3</v>
      </c>
      <c r="E10" s="50">
        <v>229435</v>
      </c>
      <c r="F10" s="51">
        <v>14518</v>
      </c>
      <c r="G10" s="107">
        <f t="shared" si="1"/>
        <v>1.0298590310401272E-3</v>
      </c>
      <c r="H10" s="52">
        <v>81834</v>
      </c>
      <c r="I10" s="76">
        <f t="shared" si="2"/>
        <v>1.3636864581898331</v>
      </c>
      <c r="J10" s="77">
        <f t="shared" si="3"/>
        <v>1.8036635139428601</v>
      </c>
    </row>
    <row r="11" spans="1:10" ht="24.95" customHeight="1">
      <c r="A11" s="32">
        <v>8</v>
      </c>
      <c r="B11" s="40" t="s">
        <v>7</v>
      </c>
      <c r="C11" s="49">
        <v>6392</v>
      </c>
      <c r="D11" s="107">
        <f t="shared" si="0"/>
        <v>4.768037084467657E-4</v>
      </c>
      <c r="E11" s="50">
        <v>40385</v>
      </c>
      <c r="F11" s="51">
        <v>8249</v>
      </c>
      <c r="G11" s="107">
        <f t="shared" si="1"/>
        <v>5.8515684991390063E-4</v>
      </c>
      <c r="H11" s="52">
        <v>55228</v>
      </c>
      <c r="I11" s="76">
        <f t="shared" si="2"/>
        <v>-0.22511819614498729</v>
      </c>
      <c r="J11" s="77">
        <f t="shared" si="3"/>
        <v>-0.26875860070978486</v>
      </c>
    </row>
    <row r="12" spans="1:10" ht="24.95" customHeight="1">
      <c r="A12" s="32">
        <v>9</v>
      </c>
      <c r="B12" s="40" t="s">
        <v>65</v>
      </c>
      <c r="C12" s="49">
        <v>4588</v>
      </c>
      <c r="D12" s="107">
        <f t="shared" si="0"/>
        <v>3.4223645406035057E-4</v>
      </c>
      <c r="E12" s="50">
        <v>162017</v>
      </c>
      <c r="F12" s="51">
        <v>6805</v>
      </c>
      <c r="G12" s="107">
        <f t="shared" si="1"/>
        <v>4.827242530808696E-4</v>
      </c>
      <c r="H12" s="52">
        <v>222240</v>
      </c>
      <c r="I12" s="76">
        <f t="shared" si="2"/>
        <v>-0.32578986039676705</v>
      </c>
      <c r="J12" s="77">
        <f t="shared" si="3"/>
        <v>-0.27098182145428362</v>
      </c>
    </row>
    <row r="13" spans="1:10" ht="24.95" customHeight="1">
      <c r="A13" s="32">
        <v>10</v>
      </c>
      <c r="B13" s="40" t="s">
        <v>21</v>
      </c>
      <c r="C13" s="49">
        <v>1993</v>
      </c>
      <c r="D13" s="107">
        <f t="shared" si="0"/>
        <v>1.4866548669186547E-4</v>
      </c>
      <c r="E13" s="50">
        <v>26866</v>
      </c>
      <c r="F13" s="51">
        <v>31425</v>
      </c>
      <c r="G13" s="107">
        <f t="shared" si="1"/>
        <v>2.2291858417437661E-3</v>
      </c>
      <c r="H13" s="52">
        <v>142752</v>
      </c>
      <c r="I13" s="76">
        <f t="shared" si="2"/>
        <v>-0.93657915672235481</v>
      </c>
      <c r="J13" s="77">
        <f t="shared" si="3"/>
        <v>-0.81179948442053351</v>
      </c>
    </row>
    <row r="14" spans="1:10" ht="24.95" customHeight="1">
      <c r="A14" s="32">
        <v>11</v>
      </c>
      <c r="B14" s="40" t="s">
        <v>86</v>
      </c>
      <c r="C14" s="49">
        <v>1594</v>
      </c>
      <c r="D14" s="107">
        <f t="shared" si="0"/>
        <v>1.1890255182480358E-4</v>
      </c>
      <c r="E14" s="50">
        <v>13814</v>
      </c>
      <c r="F14" s="51">
        <v>2048</v>
      </c>
      <c r="G14" s="107">
        <f t="shared" si="1"/>
        <v>1.4527836448341235E-4</v>
      </c>
      <c r="H14" s="52">
        <v>19279</v>
      </c>
      <c r="I14" s="76">
        <f t="shared" si="2"/>
        <v>-0.2216796875</v>
      </c>
      <c r="J14" s="77">
        <f t="shared" si="3"/>
        <v>-0.28346905959852686</v>
      </c>
    </row>
    <row r="15" spans="1:10" ht="24.95" customHeight="1">
      <c r="A15" s="32">
        <v>12</v>
      </c>
      <c r="B15" s="40" t="s">
        <v>22</v>
      </c>
      <c r="C15" s="49">
        <v>928</v>
      </c>
      <c r="D15" s="107">
        <f t="shared" si="0"/>
        <v>6.92230665579785E-5</v>
      </c>
      <c r="E15" s="50">
        <v>42948</v>
      </c>
      <c r="F15" s="51">
        <v>867</v>
      </c>
      <c r="G15" s="107">
        <f t="shared" si="1"/>
        <v>6.150212012066333E-5</v>
      </c>
      <c r="H15" s="52">
        <v>50118</v>
      </c>
      <c r="I15" s="76">
        <f t="shared" si="2"/>
        <v>7.0357554786620424E-2</v>
      </c>
      <c r="J15" s="77">
        <f t="shared" si="3"/>
        <v>-0.14306237280019152</v>
      </c>
    </row>
    <row r="16" spans="1:10" ht="24.95" customHeight="1">
      <c r="A16" s="32">
        <v>13</v>
      </c>
      <c r="B16" s="40" t="s">
        <v>144</v>
      </c>
      <c r="C16" s="49">
        <v>312</v>
      </c>
      <c r="D16" s="107">
        <f t="shared" si="0"/>
        <v>2.3273272377251391E-5</v>
      </c>
      <c r="E16" s="50">
        <v>4397</v>
      </c>
      <c r="F16" s="133">
        <v>0</v>
      </c>
      <c r="G16" s="107">
        <f t="shared" si="1"/>
        <v>0</v>
      </c>
      <c r="H16" s="134">
        <v>0</v>
      </c>
      <c r="I16" s="133">
        <v>0</v>
      </c>
      <c r="J16" s="134">
        <v>0</v>
      </c>
    </row>
    <row r="17" spans="1:10" ht="24.95" customHeight="1">
      <c r="A17" s="32">
        <v>14</v>
      </c>
      <c r="B17" s="40" t="s">
        <v>140</v>
      </c>
      <c r="C17" s="49">
        <v>230</v>
      </c>
      <c r="D17" s="107">
        <f t="shared" si="0"/>
        <v>1.7156578996050706E-5</v>
      </c>
      <c r="E17" s="50">
        <v>2160</v>
      </c>
      <c r="F17" s="133">
        <v>0</v>
      </c>
      <c r="G17" s="107">
        <f t="shared" si="1"/>
        <v>0</v>
      </c>
      <c r="H17" s="134">
        <v>0</v>
      </c>
      <c r="I17" s="133">
        <v>0</v>
      </c>
      <c r="J17" s="134">
        <v>0</v>
      </c>
    </row>
    <row r="18" spans="1:10" ht="24.95" customHeight="1">
      <c r="A18" s="32">
        <v>15</v>
      </c>
      <c r="B18" s="40" t="s">
        <v>23</v>
      </c>
      <c r="C18" s="49">
        <v>227</v>
      </c>
      <c r="D18" s="107">
        <f t="shared" si="0"/>
        <v>1.6932797530884825E-5</v>
      </c>
      <c r="E18" s="50">
        <v>22152</v>
      </c>
      <c r="F18" s="51">
        <v>1025</v>
      </c>
      <c r="G18" s="107">
        <f t="shared" si="1"/>
        <v>7.2710118943114079E-5</v>
      </c>
      <c r="H18" s="52">
        <v>84500</v>
      </c>
      <c r="I18" s="76">
        <f>SUM(C18/F18-1)</f>
        <v>-0.77853658536585368</v>
      </c>
      <c r="J18" s="77">
        <f>SUM(E18/H18-1)</f>
        <v>-0.73784615384615382</v>
      </c>
    </row>
    <row r="19" spans="1:10" ht="24.95" customHeight="1">
      <c r="A19" s="32">
        <v>16</v>
      </c>
      <c r="B19" s="40" t="s">
        <v>32</v>
      </c>
      <c r="C19" s="49">
        <v>75</v>
      </c>
      <c r="D19" s="107">
        <f t="shared" si="0"/>
        <v>5.5945366291469689E-6</v>
      </c>
      <c r="E19" s="50">
        <v>3278</v>
      </c>
      <c r="F19" s="133">
        <v>0</v>
      </c>
      <c r="G19" s="107">
        <f t="shared" si="1"/>
        <v>0</v>
      </c>
      <c r="H19" s="134">
        <v>0</v>
      </c>
      <c r="I19" s="133">
        <v>0</v>
      </c>
      <c r="J19" s="134">
        <v>0</v>
      </c>
    </row>
    <row r="20" spans="1:10" ht="24.95" customHeight="1">
      <c r="A20" s="32">
        <v>17</v>
      </c>
      <c r="B20" s="40" t="s">
        <v>75</v>
      </c>
      <c r="C20" s="49">
        <v>71</v>
      </c>
      <c r="D20" s="107">
        <f t="shared" si="0"/>
        <v>5.2961613422591302E-6</v>
      </c>
      <c r="E20" s="50">
        <v>2604</v>
      </c>
      <c r="F20" s="133">
        <v>0</v>
      </c>
      <c r="G20" s="107">
        <f t="shared" si="1"/>
        <v>0</v>
      </c>
      <c r="H20" s="134">
        <v>0</v>
      </c>
      <c r="I20" s="133">
        <v>0</v>
      </c>
      <c r="J20" s="134">
        <v>0</v>
      </c>
    </row>
    <row r="21" spans="1:10" ht="24.95" customHeight="1">
      <c r="A21" s="32">
        <v>18</v>
      </c>
      <c r="B21" s="40" t="s">
        <v>81</v>
      </c>
      <c r="C21" s="49">
        <v>67</v>
      </c>
      <c r="D21" s="107">
        <f t="shared" si="0"/>
        <v>4.9977860553712924E-6</v>
      </c>
      <c r="E21" s="50">
        <v>3244</v>
      </c>
      <c r="F21" s="51">
        <v>55</v>
      </c>
      <c r="G21" s="107">
        <f t="shared" si="1"/>
        <v>3.90151857743539E-6</v>
      </c>
      <c r="H21" s="52">
        <v>1822</v>
      </c>
      <c r="I21" s="76">
        <f t="shared" ref="I21:I32" si="4">SUM(C21/F21-1)</f>
        <v>0.21818181818181825</v>
      </c>
      <c r="J21" s="77">
        <f t="shared" ref="J21:J32" si="5">SUM(E21/H21-1)</f>
        <v>0.78046103183315041</v>
      </c>
    </row>
    <row r="22" spans="1:10" ht="24.95" customHeight="1">
      <c r="A22" s="32">
        <v>19</v>
      </c>
      <c r="B22" s="40" t="s">
        <v>51</v>
      </c>
      <c r="C22" s="49">
        <v>50</v>
      </c>
      <c r="D22" s="107">
        <f t="shared" si="0"/>
        <v>3.7296910860979794E-6</v>
      </c>
      <c r="E22" s="50">
        <v>2336</v>
      </c>
      <c r="F22" s="51">
        <v>132</v>
      </c>
      <c r="G22" s="107">
        <f t="shared" si="1"/>
        <v>9.3636445858449356E-6</v>
      </c>
      <c r="H22" s="52">
        <v>5845</v>
      </c>
      <c r="I22" s="76">
        <f t="shared" si="4"/>
        <v>-0.62121212121212122</v>
      </c>
      <c r="J22" s="77">
        <f t="shared" si="5"/>
        <v>-0.60034217279726265</v>
      </c>
    </row>
    <row r="23" spans="1:10" ht="24.95" customHeight="1">
      <c r="A23" s="32">
        <v>20</v>
      </c>
      <c r="B23" s="40" t="s">
        <v>89</v>
      </c>
      <c r="C23" s="49">
        <v>31</v>
      </c>
      <c r="D23" s="107">
        <f t="shared" si="0"/>
        <v>2.312408473380747E-6</v>
      </c>
      <c r="E23" s="50">
        <v>2352</v>
      </c>
      <c r="F23" s="51">
        <v>112</v>
      </c>
      <c r="G23" s="107">
        <f t="shared" si="1"/>
        <v>7.9449105576866125E-6</v>
      </c>
      <c r="H23" s="52">
        <v>7629</v>
      </c>
      <c r="I23" s="76">
        <f t="shared" si="4"/>
        <v>-0.7232142857142857</v>
      </c>
      <c r="J23" s="77">
        <f t="shared" si="5"/>
        <v>-0.69170271333071176</v>
      </c>
    </row>
    <row r="24" spans="1:10" ht="24.95" customHeight="1">
      <c r="A24" s="32">
        <v>21</v>
      </c>
      <c r="B24" s="40" t="s">
        <v>79</v>
      </c>
      <c r="C24" s="49">
        <v>30</v>
      </c>
      <c r="D24" s="107">
        <f t="shared" si="0"/>
        <v>2.2378146516587874E-6</v>
      </c>
      <c r="E24" s="50">
        <v>2766</v>
      </c>
      <c r="F24" s="51">
        <v>10</v>
      </c>
      <c r="G24" s="107">
        <f t="shared" si="1"/>
        <v>7.0936701407916182E-7</v>
      </c>
      <c r="H24" s="52">
        <v>679</v>
      </c>
      <c r="I24" s="76">
        <f t="shared" si="4"/>
        <v>2</v>
      </c>
      <c r="J24" s="77">
        <f t="shared" si="5"/>
        <v>3.0736377025036816</v>
      </c>
    </row>
    <row r="25" spans="1:10" ht="24.95" customHeight="1">
      <c r="A25" s="32">
        <v>22</v>
      </c>
      <c r="B25" s="40" t="s">
        <v>88</v>
      </c>
      <c r="C25" s="49">
        <v>9</v>
      </c>
      <c r="D25" s="107">
        <f t="shared" si="0"/>
        <v>6.7134439549763623E-7</v>
      </c>
      <c r="E25" s="50">
        <v>300</v>
      </c>
      <c r="F25" s="51">
        <v>21</v>
      </c>
      <c r="G25" s="107">
        <f t="shared" si="1"/>
        <v>1.4896707295662397E-6</v>
      </c>
      <c r="H25" s="52">
        <v>710</v>
      </c>
      <c r="I25" s="76">
        <f t="shared" si="4"/>
        <v>-0.5714285714285714</v>
      </c>
      <c r="J25" s="77">
        <f t="shared" si="5"/>
        <v>-0.57746478873239437</v>
      </c>
    </row>
    <row r="26" spans="1:10" ht="24.95" customHeight="1">
      <c r="A26" s="32">
        <v>23</v>
      </c>
      <c r="B26" s="40" t="s">
        <v>66</v>
      </c>
      <c r="C26" s="133">
        <v>0</v>
      </c>
      <c r="D26" s="107">
        <f t="shared" si="0"/>
        <v>0</v>
      </c>
      <c r="E26" s="134">
        <v>0</v>
      </c>
      <c r="F26" s="51">
        <v>11505</v>
      </c>
      <c r="G26" s="107">
        <f t="shared" si="1"/>
        <v>8.1612674969807567E-4</v>
      </c>
      <c r="H26" s="52">
        <v>117453</v>
      </c>
      <c r="I26" s="76">
        <f t="shared" si="4"/>
        <v>-1</v>
      </c>
      <c r="J26" s="77">
        <f t="shared" si="5"/>
        <v>-1</v>
      </c>
    </row>
    <row r="27" spans="1:10" ht="24.95" customHeight="1">
      <c r="A27" s="32">
        <v>24</v>
      </c>
      <c r="B27" s="40" t="s">
        <v>106</v>
      </c>
      <c r="C27" s="133">
        <v>0</v>
      </c>
      <c r="D27" s="107">
        <f t="shared" si="0"/>
        <v>0</v>
      </c>
      <c r="E27" s="134">
        <v>0</v>
      </c>
      <c r="F27" s="51">
        <v>136</v>
      </c>
      <c r="G27" s="107">
        <f t="shared" si="1"/>
        <v>9.6473913914766008E-6</v>
      </c>
      <c r="H27" s="52">
        <v>6393</v>
      </c>
      <c r="I27" s="76">
        <f t="shared" si="4"/>
        <v>-1</v>
      </c>
      <c r="J27" s="77">
        <f t="shared" si="5"/>
        <v>-1</v>
      </c>
    </row>
    <row r="28" spans="1:10" ht="24.95" customHeight="1">
      <c r="A28" s="32">
        <v>25</v>
      </c>
      <c r="B28" s="40" t="s">
        <v>74</v>
      </c>
      <c r="C28" s="133">
        <v>0</v>
      </c>
      <c r="D28" s="107">
        <f t="shared" si="0"/>
        <v>0</v>
      </c>
      <c r="E28" s="134">
        <v>0</v>
      </c>
      <c r="F28" s="51">
        <v>2</v>
      </c>
      <c r="G28" s="107">
        <f t="shared" si="1"/>
        <v>1.4187340281583237E-7</v>
      </c>
      <c r="H28" s="52">
        <v>32</v>
      </c>
      <c r="I28" s="76">
        <f t="shared" si="4"/>
        <v>-1</v>
      </c>
      <c r="J28" s="77">
        <f t="shared" si="5"/>
        <v>-1</v>
      </c>
    </row>
    <row r="29" spans="1:10" ht="24.95" customHeight="1">
      <c r="A29" s="32">
        <v>26</v>
      </c>
      <c r="B29" s="40" t="s">
        <v>110</v>
      </c>
      <c r="C29" s="133">
        <v>0</v>
      </c>
      <c r="D29" s="107">
        <f t="shared" si="0"/>
        <v>0</v>
      </c>
      <c r="E29" s="134">
        <v>0</v>
      </c>
      <c r="F29" s="51">
        <v>1</v>
      </c>
      <c r="G29" s="107">
        <f t="shared" si="1"/>
        <v>7.0936701407916187E-8</v>
      </c>
      <c r="H29" s="52">
        <v>61</v>
      </c>
      <c r="I29" s="76">
        <f t="shared" si="4"/>
        <v>-1</v>
      </c>
      <c r="J29" s="77">
        <f t="shared" si="5"/>
        <v>-1</v>
      </c>
    </row>
    <row r="30" spans="1:10" ht="24.95" customHeight="1">
      <c r="A30" s="32">
        <v>27</v>
      </c>
      <c r="B30" s="40" t="s">
        <v>87</v>
      </c>
      <c r="C30" s="133">
        <v>0</v>
      </c>
      <c r="D30" s="107">
        <f t="shared" si="0"/>
        <v>0</v>
      </c>
      <c r="E30" s="134">
        <v>0</v>
      </c>
      <c r="F30" s="51">
        <v>1</v>
      </c>
      <c r="G30" s="107">
        <f t="shared" si="1"/>
        <v>7.0936701407916187E-8</v>
      </c>
      <c r="H30" s="52">
        <v>32</v>
      </c>
      <c r="I30" s="76">
        <f t="shared" si="4"/>
        <v>-1</v>
      </c>
      <c r="J30" s="77">
        <f t="shared" si="5"/>
        <v>-1</v>
      </c>
    </row>
    <row r="31" spans="1:10" ht="24.95" customHeight="1">
      <c r="A31" s="32">
        <v>28</v>
      </c>
      <c r="B31" s="40" t="s">
        <v>109</v>
      </c>
      <c r="C31" s="133">
        <v>0</v>
      </c>
      <c r="D31" s="107">
        <f t="shared" si="0"/>
        <v>0</v>
      </c>
      <c r="E31" s="134">
        <v>0</v>
      </c>
      <c r="F31" s="51">
        <v>22680</v>
      </c>
      <c r="G31" s="107">
        <f t="shared" si="1"/>
        <v>1.608844387931539E-3</v>
      </c>
      <c r="H31" s="52">
        <v>40514</v>
      </c>
      <c r="I31" s="76">
        <f t="shared" si="4"/>
        <v>-1</v>
      </c>
      <c r="J31" s="77">
        <f t="shared" si="5"/>
        <v>-1</v>
      </c>
    </row>
    <row r="32" spans="1:10" ht="24.95" customHeight="1" thickBot="1">
      <c r="B32" s="43" t="s">
        <v>52</v>
      </c>
      <c r="C32" s="80">
        <f>SUM(C4:C31)</f>
        <v>13405936</v>
      </c>
      <c r="D32" s="107">
        <f t="shared" si="0"/>
        <v>1</v>
      </c>
      <c r="E32" s="80">
        <f>SUM(E4:E31)</f>
        <v>37617078</v>
      </c>
      <c r="F32" s="80">
        <f>SUM(F4:F31)</f>
        <v>14097075</v>
      </c>
      <c r="G32" s="107">
        <f t="shared" si="1"/>
        <v>1</v>
      </c>
      <c r="H32" s="80">
        <f>SUM(H4:H31)</f>
        <v>42467524</v>
      </c>
      <c r="I32" s="113">
        <f t="shared" si="4"/>
        <v>-4.9027120874365782E-2</v>
      </c>
      <c r="J32" s="114">
        <f t="shared" si="5"/>
        <v>-0.11421541788026068</v>
      </c>
    </row>
    <row r="33" ht="18" thickTop="1"/>
  </sheetData>
  <sortState xmlns:xlrd2="http://schemas.microsoft.com/office/spreadsheetml/2017/richdata2" ref="B26:J30">
    <sortCondition descending="1" ref="F26:F30"/>
  </sortState>
  <mergeCells count="6">
    <mergeCell ref="A2:A3"/>
    <mergeCell ref="B1:J1"/>
    <mergeCell ref="B2:B3"/>
    <mergeCell ref="C2:E2"/>
    <mergeCell ref="F2:H2"/>
    <mergeCell ref="I2:J2"/>
  </mergeCells>
  <phoneticPr fontId="3" type="noConversion"/>
  <printOptions horizontalCentered="1"/>
  <pageMargins left="0.35433070866141736" right="0.35433070866141736" top="0.78740157480314965" bottom="0.59055118110236227" header="0.51181102362204722" footer="0.51181102362204722"/>
  <pageSetup paperSize="9" scale="92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114.01</vt:lpstr>
      <vt:lpstr>114.02</vt:lpstr>
      <vt:lpstr>114.03</vt:lpstr>
      <vt:lpstr>114.04</vt:lpstr>
      <vt:lpstr>114.05</vt:lpstr>
      <vt:lpstr>114.06</vt:lpstr>
      <vt:lpstr>114.07</vt:lpstr>
      <vt:lpstr>114.08</vt:lpstr>
      <vt:lpstr>114.09</vt:lpstr>
      <vt:lpstr>114.10</vt:lpstr>
      <vt:lpstr>114.11</vt:lpstr>
      <vt:lpstr>114.12</vt:lpstr>
    </vt:vector>
  </TitlesOfParts>
  <Company>tcsai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tcsai</dc:creator>
  <cp:lastModifiedBy>tcsa3 ttf</cp:lastModifiedBy>
  <cp:lastPrinted>2017-12-11T03:22:13Z</cp:lastPrinted>
  <dcterms:created xsi:type="dcterms:W3CDTF">2007-06-25T02:24:51Z</dcterms:created>
  <dcterms:modified xsi:type="dcterms:W3CDTF">2026-03-17T07:13:54Z</dcterms:modified>
</cp:coreProperties>
</file>