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13_ncr:1_{363CD926-B472-4FEC-B72C-ACEE8440C407}" xr6:coauthVersionLast="47" xr6:coauthVersionMax="47" xr10:uidLastSave="{00000000-0000-0000-0000-000000000000}"/>
  <bookViews>
    <workbookView xWindow="-120" yWindow="-120" windowWidth="29040" windowHeight="15720" tabRatio="749" activeTab="5" xr2:uid="{00000000-000D-0000-FFFF-FFFF00000000}"/>
  </bookViews>
  <sheets>
    <sheet name="114.01" sheetId="13" r:id="rId1"/>
    <sheet name="114.02" sheetId="1" r:id="rId2"/>
    <sheet name="114.03" sheetId="4" r:id="rId3"/>
    <sheet name="114.04" sheetId="2" r:id="rId4"/>
    <sheet name="114.05" sheetId="5" r:id="rId5"/>
    <sheet name="114.06" sheetId="15" r:id="rId6"/>
    <sheet name="113.07" sheetId="14" r:id="rId7"/>
    <sheet name="113.08" sheetId="20" r:id="rId8"/>
    <sheet name="113.09" sheetId="21" r:id="rId9"/>
    <sheet name="113.10" sheetId="22" r:id="rId10"/>
    <sheet name="113.11" sheetId="10" r:id="rId11"/>
    <sheet name="113.12" sheetId="12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5" l="1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G8" i="15"/>
  <c r="D4" i="15"/>
  <c r="I6" i="15"/>
  <c r="J6" i="15"/>
  <c r="I8" i="15"/>
  <c r="J8" i="15"/>
  <c r="I9" i="15"/>
  <c r="J9" i="15"/>
  <c r="I11" i="15"/>
  <c r="J11" i="15"/>
  <c r="I12" i="15"/>
  <c r="J12" i="15"/>
  <c r="I13" i="15"/>
  <c r="J13" i="15"/>
  <c r="I14" i="15"/>
  <c r="J14" i="15"/>
  <c r="I15" i="15"/>
  <c r="J15" i="15"/>
  <c r="I17" i="15"/>
  <c r="J17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D2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I6" i="5"/>
  <c r="J6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9" i="5"/>
  <c r="J19" i="5"/>
  <c r="I23" i="5"/>
  <c r="J23" i="5"/>
  <c r="I24" i="5"/>
  <c r="J24" i="5"/>
  <c r="I25" i="5"/>
  <c r="J25" i="5"/>
  <c r="I26" i="5"/>
  <c r="J26" i="5"/>
  <c r="I27" i="5"/>
  <c r="J27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I14" i="2"/>
  <c r="J14" i="2"/>
  <c r="I18" i="2"/>
  <c r="J18" i="2"/>
  <c r="I19" i="2"/>
  <c r="J19" i="2"/>
  <c r="I23" i="2"/>
  <c r="J23" i="2"/>
  <c r="I24" i="2"/>
  <c r="J24" i="2"/>
  <c r="I25" i="2"/>
  <c r="J25" i="2"/>
  <c r="I26" i="2"/>
  <c r="J26" i="2"/>
  <c r="I4" i="4"/>
  <c r="J4" i="4"/>
  <c r="I6" i="4"/>
  <c r="J6" i="4"/>
  <c r="I8" i="4"/>
  <c r="J8" i="4"/>
  <c r="I9" i="4"/>
  <c r="J9" i="4"/>
  <c r="I12" i="4"/>
  <c r="J12" i="4"/>
  <c r="I21" i="4"/>
  <c r="J21" i="4"/>
  <c r="I13" i="4"/>
  <c r="J13" i="4"/>
  <c r="I10" i="4"/>
  <c r="J10" i="4"/>
  <c r="I11" i="4"/>
  <c r="J11" i="4"/>
  <c r="I14" i="4"/>
  <c r="J14" i="4"/>
  <c r="I16" i="4"/>
  <c r="J16" i="4"/>
  <c r="I22" i="4"/>
  <c r="J22" i="4"/>
  <c r="I23" i="4"/>
  <c r="J23" i="4"/>
  <c r="I24" i="4"/>
  <c r="J24" i="4"/>
  <c r="I11" i="1"/>
  <c r="J11" i="1"/>
  <c r="I13" i="1"/>
  <c r="J13" i="1"/>
  <c r="I10" i="1"/>
  <c r="J10" i="1"/>
  <c r="I12" i="1"/>
  <c r="J12" i="1"/>
  <c r="I14" i="1"/>
  <c r="J14" i="1"/>
  <c r="I15" i="1"/>
  <c r="J15" i="1"/>
  <c r="I21" i="1"/>
  <c r="J21" i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4" i="13"/>
  <c r="I5" i="13"/>
  <c r="J5" i="13"/>
  <c r="I6" i="13"/>
  <c r="J6" i="13"/>
  <c r="I8" i="13"/>
  <c r="J8" i="13"/>
  <c r="I17" i="13"/>
  <c r="J17" i="13"/>
  <c r="I18" i="13"/>
  <c r="J18" i="13"/>
  <c r="I19" i="13"/>
  <c r="J19" i="13"/>
  <c r="I13" i="13"/>
  <c r="J13" i="13"/>
  <c r="I9" i="13"/>
  <c r="J9" i="13"/>
  <c r="I20" i="13"/>
  <c r="J20" i="13"/>
  <c r="C21" i="13"/>
  <c r="E21" i="13"/>
  <c r="F21" i="13"/>
  <c r="G21" i="13" s="1"/>
  <c r="I5" i="12"/>
  <c r="J5" i="12"/>
  <c r="I6" i="12"/>
  <c r="J6" i="12"/>
  <c r="I7" i="12"/>
  <c r="J7" i="12"/>
  <c r="I8" i="12"/>
  <c r="J8" i="12"/>
  <c r="I14" i="12"/>
  <c r="J14" i="12"/>
  <c r="I9" i="12"/>
  <c r="J9" i="12"/>
  <c r="I11" i="12"/>
  <c r="J11" i="12"/>
  <c r="I12" i="12"/>
  <c r="J12" i="12"/>
  <c r="I16" i="12"/>
  <c r="J16" i="12"/>
  <c r="I13" i="12"/>
  <c r="J13" i="12"/>
  <c r="I17" i="12"/>
  <c r="J17" i="12"/>
  <c r="I15" i="12"/>
  <c r="J15" i="12"/>
  <c r="I20" i="12"/>
  <c r="J20" i="12"/>
  <c r="I19" i="12"/>
  <c r="J19" i="12"/>
  <c r="I21" i="12"/>
  <c r="J21" i="12"/>
  <c r="I22" i="12"/>
  <c r="J22" i="12"/>
  <c r="I23" i="12"/>
  <c r="J23" i="12"/>
  <c r="I26" i="12"/>
  <c r="J26" i="12"/>
  <c r="I25" i="12"/>
  <c r="J25" i="12"/>
  <c r="I28" i="12"/>
  <c r="J28" i="12"/>
  <c r="I29" i="12"/>
  <c r="J29" i="12"/>
  <c r="I31" i="12"/>
  <c r="J31" i="12"/>
  <c r="G5" i="12"/>
  <c r="G6" i="12"/>
  <c r="G7" i="12"/>
  <c r="G8" i="12"/>
  <c r="G14" i="12"/>
  <c r="G9" i="12"/>
  <c r="G11" i="12"/>
  <c r="G12" i="12"/>
  <c r="G16" i="12"/>
  <c r="G13" i="12"/>
  <c r="G17" i="12"/>
  <c r="G30" i="12"/>
  <c r="G10" i="12"/>
  <c r="G15" i="12"/>
  <c r="G20" i="12"/>
  <c r="G18" i="12"/>
  <c r="G19" i="12"/>
  <c r="G21" i="12"/>
  <c r="G22" i="12"/>
  <c r="G23" i="12"/>
  <c r="G24" i="12"/>
  <c r="G26" i="12"/>
  <c r="G27" i="12"/>
  <c r="G25" i="12"/>
  <c r="G28" i="12"/>
  <c r="G29" i="12"/>
  <c r="G31" i="12"/>
  <c r="G4" i="12"/>
  <c r="D5" i="12"/>
  <c r="D6" i="12"/>
  <c r="D7" i="12"/>
  <c r="D8" i="12"/>
  <c r="D14" i="12"/>
  <c r="D9" i="12"/>
  <c r="D11" i="12"/>
  <c r="D12" i="12"/>
  <c r="D16" i="12"/>
  <c r="D13" i="12"/>
  <c r="D17" i="12"/>
  <c r="D30" i="12"/>
  <c r="D10" i="12"/>
  <c r="D15" i="12"/>
  <c r="D20" i="12"/>
  <c r="D18" i="12"/>
  <c r="D19" i="12"/>
  <c r="D21" i="12"/>
  <c r="D22" i="12"/>
  <c r="D23" i="12"/>
  <c r="D24" i="12"/>
  <c r="D26" i="12"/>
  <c r="D27" i="12"/>
  <c r="D25" i="12"/>
  <c r="D28" i="12"/>
  <c r="D29" i="12"/>
  <c r="D31" i="12"/>
  <c r="D4" i="12"/>
  <c r="G29" i="10"/>
  <c r="I12" i="10"/>
  <c r="J12" i="10"/>
  <c r="I13" i="10"/>
  <c r="J13" i="10"/>
  <c r="I14" i="10"/>
  <c r="J14" i="10"/>
  <c r="I15" i="10"/>
  <c r="J15" i="10"/>
  <c r="I16" i="10"/>
  <c r="J16" i="10"/>
  <c r="I17" i="10"/>
  <c r="J17" i="10"/>
  <c r="I19" i="10"/>
  <c r="J19" i="10"/>
  <c r="I20" i="10"/>
  <c r="J20" i="10"/>
  <c r="I21" i="10"/>
  <c r="J21" i="10"/>
  <c r="I22" i="10"/>
  <c r="J22" i="10"/>
  <c r="I24" i="10"/>
  <c r="J24" i="10"/>
  <c r="I25" i="10"/>
  <c r="J25" i="10"/>
  <c r="I27" i="10"/>
  <c r="J27" i="10"/>
  <c r="I28" i="10"/>
  <c r="J28" i="10"/>
  <c r="I30" i="10"/>
  <c r="J30" i="10"/>
  <c r="D29" i="10"/>
  <c r="G5" i="22"/>
  <c r="G6" i="22"/>
  <c r="G8" i="22"/>
  <c r="G7" i="22"/>
  <c r="G13" i="22"/>
  <c r="G10" i="22"/>
  <c r="G9" i="22"/>
  <c r="G11" i="22"/>
  <c r="G15" i="22"/>
  <c r="G12" i="22"/>
  <c r="G16" i="22"/>
  <c r="G28" i="22"/>
  <c r="G14" i="22"/>
  <c r="G19" i="22"/>
  <c r="G17" i="22"/>
  <c r="G18" i="22"/>
  <c r="G20" i="22"/>
  <c r="G21" i="22"/>
  <c r="G22" i="22"/>
  <c r="G24" i="22"/>
  <c r="G23" i="22"/>
  <c r="G25" i="22"/>
  <c r="G26" i="22"/>
  <c r="G27" i="22"/>
  <c r="G29" i="22"/>
  <c r="G4" i="22"/>
  <c r="D5" i="22"/>
  <c r="D6" i="22"/>
  <c r="D8" i="22"/>
  <c r="D7" i="22"/>
  <c r="D13" i="22"/>
  <c r="D10" i="22"/>
  <c r="D9" i="22"/>
  <c r="D11" i="22"/>
  <c r="D15" i="22"/>
  <c r="D12" i="22"/>
  <c r="D16" i="22"/>
  <c r="D28" i="22"/>
  <c r="D14" i="22"/>
  <c r="D19" i="22"/>
  <c r="D17" i="22"/>
  <c r="D18" i="22"/>
  <c r="D20" i="22"/>
  <c r="D21" i="22"/>
  <c r="D22" i="22"/>
  <c r="D24" i="22"/>
  <c r="D23" i="22"/>
  <c r="D25" i="22"/>
  <c r="D26" i="22"/>
  <c r="D27" i="22"/>
  <c r="D29" i="22"/>
  <c r="D4" i="22"/>
  <c r="D4" i="21"/>
  <c r="I5" i="22"/>
  <c r="J5" i="22"/>
  <c r="I6" i="22"/>
  <c r="J6" i="22"/>
  <c r="I8" i="22"/>
  <c r="J8" i="22"/>
  <c r="I7" i="22"/>
  <c r="J7" i="22"/>
  <c r="I13" i="22"/>
  <c r="J13" i="22"/>
  <c r="I10" i="22"/>
  <c r="J10" i="22"/>
  <c r="I9" i="22"/>
  <c r="J9" i="22"/>
  <c r="I11" i="22"/>
  <c r="J11" i="22"/>
  <c r="I15" i="22"/>
  <c r="J15" i="22"/>
  <c r="I12" i="22"/>
  <c r="J12" i="22"/>
  <c r="I16" i="22"/>
  <c r="J16" i="22"/>
  <c r="I14" i="22"/>
  <c r="J14" i="22"/>
  <c r="I19" i="22"/>
  <c r="J19" i="22"/>
  <c r="I18" i="22"/>
  <c r="J18" i="22"/>
  <c r="I21" i="22"/>
  <c r="J21" i="22"/>
  <c r="I23" i="22"/>
  <c r="J23" i="22"/>
  <c r="I25" i="22"/>
  <c r="J25" i="22"/>
  <c r="I26" i="22"/>
  <c r="J26" i="22"/>
  <c r="I27" i="22"/>
  <c r="J27" i="22"/>
  <c r="I29" i="22"/>
  <c r="J29" i="22"/>
  <c r="D17" i="21"/>
  <c r="D18" i="21"/>
  <c r="D28" i="21"/>
  <c r="I5" i="21"/>
  <c r="J5" i="21"/>
  <c r="I6" i="21"/>
  <c r="J6" i="21"/>
  <c r="I8" i="21"/>
  <c r="J8" i="21"/>
  <c r="I7" i="21"/>
  <c r="J7" i="21"/>
  <c r="I13" i="21"/>
  <c r="J13" i="21"/>
  <c r="I9" i="21"/>
  <c r="J9" i="21"/>
  <c r="I11" i="21"/>
  <c r="J11" i="21"/>
  <c r="I15" i="21"/>
  <c r="J15" i="21"/>
  <c r="I10" i="21"/>
  <c r="J10" i="21"/>
  <c r="I12" i="21"/>
  <c r="J12" i="21"/>
  <c r="I16" i="21"/>
  <c r="J16" i="21"/>
  <c r="I14" i="21"/>
  <c r="J14" i="21"/>
  <c r="I19" i="21"/>
  <c r="J19" i="21"/>
  <c r="I18" i="21"/>
  <c r="J18" i="21"/>
  <c r="I21" i="21"/>
  <c r="J21" i="21"/>
  <c r="I23" i="21"/>
  <c r="J23" i="21"/>
  <c r="I24" i="21"/>
  <c r="J24" i="21"/>
  <c r="I26" i="21"/>
  <c r="J26" i="21"/>
  <c r="I27" i="21"/>
  <c r="J27" i="21"/>
  <c r="E29" i="21"/>
  <c r="F29" i="21"/>
  <c r="G15" i="21" s="1"/>
  <c r="H29" i="21"/>
  <c r="C29" i="21"/>
  <c r="D7" i="21" s="1"/>
  <c r="I5" i="20"/>
  <c r="J5" i="20"/>
  <c r="I6" i="20"/>
  <c r="J6" i="20"/>
  <c r="I7" i="20"/>
  <c r="J7" i="20"/>
  <c r="I8" i="20"/>
  <c r="J8" i="20"/>
  <c r="I9" i="20"/>
  <c r="J9" i="20"/>
  <c r="I10" i="20"/>
  <c r="J10" i="20"/>
  <c r="I11" i="20"/>
  <c r="J11" i="20"/>
  <c r="I12" i="20"/>
  <c r="J12" i="20"/>
  <c r="I13" i="20"/>
  <c r="J13" i="20"/>
  <c r="I14" i="20"/>
  <c r="J14" i="20"/>
  <c r="I15" i="20"/>
  <c r="J15" i="20"/>
  <c r="I16" i="20"/>
  <c r="J16" i="20"/>
  <c r="I17" i="20"/>
  <c r="J17" i="20"/>
  <c r="I18" i="20"/>
  <c r="J18" i="20"/>
  <c r="I21" i="20"/>
  <c r="J21" i="20"/>
  <c r="I23" i="20"/>
  <c r="J23" i="20"/>
  <c r="I24" i="20"/>
  <c r="J24" i="20"/>
  <c r="I26" i="20"/>
  <c r="J26" i="20"/>
  <c r="I27" i="20"/>
  <c r="J27" i="20"/>
  <c r="J4" i="20"/>
  <c r="I4" i="20"/>
  <c r="G6" i="20"/>
  <c r="G8" i="20"/>
  <c r="G11" i="20"/>
  <c r="G12" i="20"/>
  <c r="G22" i="20"/>
  <c r="G24" i="20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4" i="14"/>
  <c r="D4" i="14"/>
  <c r="I5" i="14"/>
  <c r="J5" i="14"/>
  <c r="I6" i="14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20" i="14"/>
  <c r="J20" i="14"/>
  <c r="I22" i="14"/>
  <c r="J22" i="14"/>
  <c r="I24" i="14"/>
  <c r="J24" i="14"/>
  <c r="I25" i="14"/>
  <c r="J25" i="14"/>
  <c r="I26" i="14"/>
  <c r="J26" i="14"/>
  <c r="I27" i="14"/>
  <c r="J27" i="14"/>
  <c r="I13" i="2"/>
  <c r="J13" i="2"/>
  <c r="E30" i="15"/>
  <c r="F30" i="15"/>
  <c r="G11" i="15" s="1"/>
  <c r="H30" i="15"/>
  <c r="J30" i="15" s="1"/>
  <c r="C30" i="15"/>
  <c r="I4" i="1"/>
  <c r="J4" i="1"/>
  <c r="I6" i="1"/>
  <c r="J6" i="1"/>
  <c r="I9" i="1"/>
  <c r="J9" i="1"/>
  <c r="I8" i="1"/>
  <c r="J8" i="1"/>
  <c r="I20" i="1"/>
  <c r="J20" i="1"/>
  <c r="H21" i="13"/>
  <c r="J4" i="13"/>
  <c r="I4" i="13"/>
  <c r="F25" i="4"/>
  <c r="C25" i="4"/>
  <c r="D4" i="4" s="1"/>
  <c r="J4" i="21"/>
  <c r="I4" i="21"/>
  <c r="H29" i="20"/>
  <c r="F29" i="20"/>
  <c r="G17" i="20" s="1"/>
  <c r="I5" i="15"/>
  <c r="J5" i="15"/>
  <c r="H28" i="5"/>
  <c r="F28" i="5"/>
  <c r="G13" i="5" s="1"/>
  <c r="E28" i="5"/>
  <c r="C28" i="5"/>
  <c r="I6" i="2"/>
  <c r="J6" i="2"/>
  <c r="I8" i="2"/>
  <c r="J8" i="2"/>
  <c r="I10" i="2"/>
  <c r="J10" i="2"/>
  <c r="I11" i="2"/>
  <c r="J11" i="2"/>
  <c r="I12" i="2"/>
  <c r="J12" i="2"/>
  <c r="I9" i="2"/>
  <c r="J9" i="2"/>
  <c r="H27" i="2"/>
  <c r="F27" i="2"/>
  <c r="E27" i="2"/>
  <c r="C27" i="2"/>
  <c r="H22" i="1"/>
  <c r="F22" i="1"/>
  <c r="G22" i="1" s="1"/>
  <c r="E22" i="1"/>
  <c r="C22" i="1"/>
  <c r="D4" i="1" s="1"/>
  <c r="I5" i="10"/>
  <c r="J5" i="10"/>
  <c r="I9" i="10"/>
  <c r="J9" i="10"/>
  <c r="I6" i="10"/>
  <c r="J6" i="10"/>
  <c r="I7" i="10"/>
  <c r="J7" i="10"/>
  <c r="I8" i="10"/>
  <c r="J8" i="10"/>
  <c r="I10" i="10"/>
  <c r="J10" i="10"/>
  <c r="G9" i="10"/>
  <c r="D10" i="10"/>
  <c r="J4" i="22"/>
  <c r="I4" i="22"/>
  <c r="I5" i="5"/>
  <c r="J5" i="5"/>
  <c r="I4" i="2"/>
  <c r="J4" i="2"/>
  <c r="G9" i="15" l="1"/>
  <c r="G6" i="15"/>
  <c r="G7" i="15"/>
  <c r="G10" i="15"/>
  <c r="G5" i="15"/>
  <c r="G25" i="15"/>
  <c r="G24" i="15"/>
  <c r="G23" i="15"/>
  <c r="G22" i="15"/>
  <c r="G21" i="15"/>
  <c r="G26" i="15"/>
  <c r="G20" i="15"/>
  <c r="G19" i="15"/>
  <c r="G18" i="15"/>
  <c r="G17" i="15"/>
  <c r="I30" i="15"/>
  <c r="G16" i="15"/>
  <c r="G4" i="15"/>
  <c r="G14" i="15"/>
  <c r="G29" i="15"/>
  <c r="G13" i="15"/>
  <c r="G15" i="15"/>
  <c r="G30" i="15"/>
  <c r="G28" i="15"/>
  <c r="G12" i="15"/>
  <c r="G27" i="15"/>
  <c r="G4" i="5"/>
  <c r="G26" i="5"/>
  <c r="G25" i="5"/>
  <c r="G9" i="5"/>
  <c r="G12" i="5"/>
  <c r="G11" i="5"/>
  <c r="G10" i="5"/>
  <c r="G24" i="5"/>
  <c r="G8" i="5"/>
  <c r="G28" i="5"/>
  <c r="G27" i="5"/>
  <c r="G23" i="5"/>
  <c r="G7" i="5"/>
  <c r="G22" i="5"/>
  <c r="G21" i="5"/>
  <c r="G5" i="5"/>
  <c r="G20" i="5"/>
  <c r="G6" i="5"/>
  <c r="G19" i="5"/>
  <c r="G18" i="5"/>
  <c r="G17" i="5"/>
  <c r="G16" i="5"/>
  <c r="G15" i="5"/>
  <c r="G14" i="5"/>
  <c r="D17" i="4"/>
  <c r="D15" i="4"/>
  <c r="D23" i="4"/>
  <c r="D10" i="4"/>
  <c r="D13" i="4"/>
  <c r="D25" i="4"/>
  <c r="D7" i="4"/>
  <c r="D22" i="4"/>
  <c r="D16" i="4"/>
  <c r="D11" i="4"/>
  <c r="D21" i="4"/>
  <c r="D5" i="4"/>
  <c r="D9" i="4"/>
  <c r="D18" i="4"/>
  <c r="D20" i="4"/>
  <c r="D6" i="4"/>
  <c r="D14" i="4"/>
  <c r="D12" i="4"/>
  <c r="D24" i="4"/>
  <c r="D8" i="4"/>
  <c r="D19" i="4"/>
  <c r="E25" i="4"/>
  <c r="H25" i="4"/>
  <c r="D19" i="1"/>
  <c r="D18" i="1"/>
  <c r="D7" i="1"/>
  <c r="D16" i="1"/>
  <c r="D21" i="1"/>
  <c r="D15" i="1"/>
  <c r="D12" i="1"/>
  <c r="D14" i="1"/>
  <c r="D10" i="1"/>
  <c r="D8" i="1"/>
  <c r="D5" i="1"/>
  <c r="D9" i="1"/>
  <c r="D13" i="1"/>
  <c r="D11" i="1"/>
  <c r="D20" i="1"/>
  <c r="D22" i="1"/>
  <c r="D6" i="1"/>
  <c r="D17" i="1"/>
  <c r="J21" i="13"/>
  <c r="I21" i="13"/>
  <c r="D14" i="21"/>
  <c r="D12" i="21"/>
  <c r="G26" i="21"/>
  <c r="G10" i="21"/>
  <c r="G29" i="20"/>
  <c r="G28" i="20"/>
  <c r="G27" i="20"/>
  <c r="G16" i="20"/>
  <c r="G4" i="21"/>
  <c r="G14" i="21"/>
  <c r="D22" i="21"/>
  <c r="D6" i="21"/>
  <c r="G15" i="20"/>
  <c r="G29" i="21"/>
  <c r="G13" i="21"/>
  <c r="D21" i="21"/>
  <c r="D5" i="21"/>
  <c r="G14" i="20"/>
  <c r="G28" i="21"/>
  <c r="G12" i="21"/>
  <c r="D20" i="21"/>
  <c r="G13" i="20"/>
  <c r="G27" i="21"/>
  <c r="G11" i="21"/>
  <c r="D19" i="21"/>
  <c r="G9" i="21"/>
  <c r="G26" i="20"/>
  <c r="G10" i="20"/>
  <c r="G24" i="21"/>
  <c r="G8" i="21"/>
  <c r="D16" i="21"/>
  <c r="G25" i="21"/>
  <c r="G25" i="20"/>
  <c r="G9" i="20"/>
  <c r="G23" i="21"/>
  <c r="G7" i="21"/>
  <c r="D15" i="21"/>
  <c r="G25" i="4"/>
  <c r="G4" i="20"/>
  <c r="G23" i="20"/>
  <c r="G7" i="20"/>
  <c r="G21" i="21"/>
  <c r="D29" i="21"/>
  <c r="D13" i="21"/>
  <c r="G21" i="20"/>
  <c r="G5" i="20"/>
  <c r="G19" i="21"/>
  <c r="D27" i="21"/>
  <c r="D11" i="21"/>
  <c r="G5" i="21"/>
  <c r="G20" i="21"/>
  <c r="G20" i="20"/>
  <c r="G18" i="21"/>
  <c r="D26" i="21"/>
  <c r="D10" i="21"/>
  <c r="G19" i="20"/>
  <c r="G17" i="21"/>
  <c r="D25" i="21"/>
  <c r="D9" i="21"/>
  <c r="G22" i="21"/>
  <c r="G6" i="21"/>
  <c r="G18" i="20"/>
  <c r="G16" i="21"/>
  <c r="D24" i="21"/>
  <c r="D8" i="21"/>
  <c r="D23" i="21"/>
  <c r="G8" i="10"/>
  <c r="G7" i="10"/>
  <c r="D25" i="10"/>
  <c r="D17" i="10"/>
  <c r="G24" i="10"/>
  <c r="D9" i="10"/>
  <c r="G23" i="10"/>
  <c r="G16" i="10"/>
  <c r="G15" i="10"/>
  <c r="D4" i="10"/>
  <c r="D24" i="10"/>
  <c r="D16" i="10"/>
  <c r="G4" i="10"/>
  <c r="G22" i="10"/>
  <c r="G14" i="10"/>
  <c r="G6" i="10"/>
  <c r="D23" i="10"/>
  <c r="D15" i="10"/>
  <c r="D7" i="10"/>
  <c r="G30" i="10"/>
  <c r="G21" i="10"/>
  <c r="G13" i="10"/>
  <c r="G5" i="10"/>
  <c r="D22" i="10"/>
  <c r="D14" i="10"/>
  <c r="D6" i="10"/>
  <c r="G28" i="10"/>
  <c r="G20" i="10"/>
  <c r="G12" i="10"/>
  <c r="D30" i="10"/>
  <c r="D21" i="10"/>
  <c r="D13" i="10"/>
  <c r="D5" i="10"/>
  <c r="G27" i="10"/>
  <c r="G19" i="10"/>
  <c r="G11" i="10"/>
  <c r="D28" i="10"/>
  <c r="D20" i="10"/>
  <c r="D12" i="10"/>
  <c r="G26" i="10"/>
  <c r="G18" i="10"/>
  <c r="G10" i="10"/>
  <c r="D27" i="10"/>
  <c r="D19" i="10"/>
  <c r="D11" i="10"/>
  <c r="D8" i="10"/>
  <c r="G25" i="10"/>
  <c r="G17" i="10"/>
  <c r="D26" i="10"/>
  <c r="D18" i="10"/>
  <c r="I29" i="21"/>
  <c r="J29" i="21"/>
  <c r="J27" i="2"/>
  <c r="I28" i="5"/>
  <c r="J28" i="5"/>
  <c r="I25" i="4"/>
  <c r="I22" i="1"/>
  <c r="J22" i="1"/>
  <c r="I27" i="2"/>
  <c r="J25" i="4" l="1"/>
  <c r="I4" i="12"/>
  <c r="J4" i="12"/>
  <c r="J4" i="10"/>
  <c r="I4" i="10"/>
  <c r="J4" i="14" l="1"/>
  <c r="I4" i="14"/>
  <c r="I29" i="14" l="1"/>
  <c r="J4" i="15"/>
  <c r="I4" i="15"/>
  <c r="J5" i="4" l="1"/>
  <c r="I5" i="4"/>
  <c r="I5" i="1"/>
  <c r="J5" i="1"/>
  <c r="J29" i="14" l="1"/>
  <c r="E29" i="20"/>
  <c r="J29" i="20" s="1"/>
  <c r="C29" i="20"/>
  <c r="D8" i="20" l="1"/>
  <c r="D24" i="20"/>
  <c r="D15" i="20"/>
  <c r="D9" i="20"/>
  <c r="D25" i="20"/>
  <c r="D19" i="20"/>
  <c r="D10" i="20"/>
  <c r="D26" i="20"/>
  <c r="D11" i="20"/>
  <c r="D27" i="20"/>
  <c r="D13" i="20"/>
  <c r="D29" i="20"/>
  <c r="D12" i="20"/>
  <c r="D28" i="20"/>
  <c r="D14" i="20"/>
  <c r="D16" i="20"/>
  <c r="D18" i="20"/>
  <c r="D17" i="20"/>
  <c r="I29" i="20"/>
  <c r="D20" i="20"/>
  <c r="D5" i="20"/>
  <c r="D21" i="20"/>
  <c r="D6" i="20"/>
  <c r="D22" i="20"/>
  <c r="D7" i="20"/>
  <c r="D23" i="20"/>
  <c r="D4" i="20"/>
  <c r="I4" i="5"/>
  <c r="J4" i="5"/>
  <c r="I5" i="2" l="1"/>
  <c r="J5" i="2"/>
</calcChain>
</file>

<file path=xl/sharedStrings.xml><?xml version="1.0" encoding="utf-8"?>
<sst xmlns="http://schemas.openxmlformats.org/spreadsheetml/2006/main" count="461" uniqueCount="197">
  <si>
    <t>總計</t>
    <phoneticPr fontId="2" type="noConversion"/>
  </si>
  <si>
    <t>印度</t>
    <phoneticPr fontId="2" type="noConversion"/>
  </si>
  <si>
    <t>巴基斯坦</t>
    <phoneticPr fontId="2" type="noConversion"/>
  </si>
  <si>
    <t>法國</t>
    <phoneticPr fontId="2" type="noConversion"/>
  </si>
  <si>
    <t>義大利</t>
    <phoneticPr fontId="2" type="noConversion"/>
  </si>
  <si>
    <t>土耳其</t>
    <phoneticPr fontId="2" type="noConversion"/>
  </si>
  <si>
    <t>德國</t>
    <phoneticPr fontId="2" type="noConversion"/>
  </si>
  <si>
    <t>南韓</t>
    <phoneticPr fontId="2" type="noConversion"/>
  </si>
  <si>
    <t>中國大陸</t>
    <phoneticPr fontId="2" type="noConversion"/>
  </si>
  <si>
    <t>印尼</t>
    <phoneticPr fontId="2" type="noConversion"/>
  </si>
  <si>
    <t>日本</t>
    <phoneticPr fontId="2" type="noConversion"/>
  </si>
  <si>
    <r>
      <rPr>
        <sz val="13"/>
        <rFont val="微軟正黑體"/>
        <family val="2"/>
        <charset val="136"/>
      </rPr>
      <t>越南</t>
    </r>
  </si>
  <si>
    <r>
      <rPr>
        <sz val="13"/>
        <rFont val="微軟正黑體"/>
        <family val="2"/>
        <charset val="136"/>
      </rPr>
      <t>印度</t>
    </r>
    <phoneticPr fontId="2" type="noConversion"/>
  </si>
  <si>
    <r>
      <rPr>
        <sz val="13"/>
        <rFont val="微軟正黑體"/>
        <family val="2"/>
        <charset val="136"/>
      </rPr>
      <t>巴基斯坦</t>
    </r>
    <phoneticPr fontId="2" type="noConversion"/>
  </si>
  <si>
    <r>
      <rPr>
        <sz val="13"/>
        <rFont val="微軟正黑體"/>
        <family val="2"/>
        <charset val="136"/>
      </rPr>
      <t>法國</t>
    </r>
    <phoneticPr fontId="2" type="noConversion"/>
  </si>
  <si>
    <r>
      <rPr>
        <sz val="13"/>
        <rFont val="微軟正黑體"/>
        <family val="2"/>
        <charset val="136"/>
      </rPr>
      <t>埃及</t>
    </r>
    <phoneticPr fontId="2" type="noConversion"/>
  </si>
  <si>
    <r>
      <rPr>
        <sz val="13"/>
        <rFont val="微軟正黑體"/>
        <family val="2"/>
        <charset val="136"/>
      </rPr>
      <t>義大利</t>
    </r>
    <phoneticPr fontId="2" type="noConversion"/>
  </si>
  <si>
    <r>
      <rPr>
        <sz val="13"/>
        <rFont val="微軟正黑體"/>
        <family val="2"/>
        <charset val="136"/>
      </rPr>
      <t>德國</t>
    </r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</si>
  <si>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</si>
  <si>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t>總計</t>
  </si>
  <si>
    <r>
      <rPr>
        <b/>
        <sz val="13"/>
        <rFont val="Malgun Gothic Semilight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Malgun Gothic Semilight"/>
        <family val="2"/>
        <charset val="136"/>
      </rPr>
      <t>計</t>
    </r>
    <phoneticPr fontId="2" type="noConversion"/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</si>
  <si>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</si>
  <si>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印度</t>
    </r>
    <phoneticPr fontId="2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</si>
  <si>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</si>
  <si>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巴基斯坦</t>
    </r>
    <phoneticPr fontId="2" type="noConversion"/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</si>
  <si>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</si>
  <si>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南韓</t>
    </r>
    <phoneticPr fontId="2" type="noConversion"/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</si>
  <si>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</si>
  <si>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土耳其</t>
    </r>
    <phoneticPr fontId="2" type="noConversion"/>
  </si>
  <si>
    <r>
      <rPr>
        <sz val="12.5"/>
        <rFont val="微軟正黑體"/>
        <family val="2"/>
        <charset val="136"/>
      </rPr>
      <t>義大利</t>
    </r>
    <phoneticPr fontId="2" type="noConversion"/>
  </si>
  <si>
    <r>
      <rPr>
        <sz val="12.5"/>
        <rFont val="微軟正黑體"/>
        <family val="2"/>
        <charset val="136"/>
      </rPr>
      <t>法國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</si>
  <si>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</si>
  <si>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</si>
  <si>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</si>
  <si>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</si>
  <si>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</si>
  <si>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</si>
  <si>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</si>
  <si>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總計</t>
    </r>
    <phoneticPr fontId="2" type="noConversion"/>
  </si>
  <si>
    <t>葡萄牙</t>
    <phoneticPr fontId="2" type="noConversion"/>
  </si>
  <si>
    <r>
      <rPr>
        <sz val="12"/>
        <rFont val="微軟正黑體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</si>
  <si>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國</t>
    </r>
    <r>
      <rPr>
        <sz val="12"/>
        <rFont val="Times New Roman"/>
        <family val="1"/>
      </rPr>
      <t xml:space="preserve">      </t>
    </r>
    <r>
      <rPr>
        <sz val="12"/>
        <rFont val="微軟正黑體"/>
        <family val="2"/>
        <charset val="136"/>
      </rPr>
      <t>名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</si>
  <si>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</si>
  <si>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</si>
  <si>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rFont val="微軟正黑體"/>
        <family val="2"/>
        <charset val="136"/>
      </rPr>
      <t>數量占
比重</t>
    </r>
    <r>
      <rPr>
        <sz val="11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</si>
  <si>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</si>
  <si>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</si>
  <si>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</si>
  <si>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Malgun Gothic Semilight"/>
        <family val="2"/>
        <charset val="136"/>
      </rPr>
      <t>名</t>
    </r>
    <phoneticPr fontId="2" type="noConversion"/>
  </si>
  <si>
    <r>
      <rPr>
        <b/>
        <sz val="12"/>
        <rFont val="Malgun Gothic Semilight"/>
        <family val="2"/>
        <charset val="136"/>
      </rPr>
      <t>與去年同期比較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</si>
  <si>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</si>
  <si>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</si>
  <si>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</si>
  <si>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</si>
  <si>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新細明體"/>
        <family val="1"/>
        <charset val="136"/>
      </rPr>
      <t>排序</t>
    </r>
    <phoneticPr fontId="2" type="noConversion"/>
  </si>
  <si>
    <r>
      <rPr>
        <b/>
        <sz val="12"/>
        <rFont val="Malgun Gothic Semi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</si>
  <si>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Malgun Gothic Semilight"/>
        <family val="2"/>
        <charset val="136"/>
      </rPr>
      <t>總</t>
    </r>
    <r>
      <rPr>
        <b/>
        <sz val="12"/>
        <rFont val="Times New Roman"/>
        <family val="1"/>
      </rPr>
      <t xml:space="preserve"> </t>
    </r>
    <r>
      <rPr>
        <b/>
        <sz val="12"/>
        <rFont val="Malgun Gothic Semilight"/>
        <family val="2"/>
        <charset val="136"/>
      </rPr>
      <t>計</t>
    </r>
    <phoneticPr fontId="2" type="noConversion"/>
  </si>
  <si>
    <r>
      <rPr>
        <b/>
        <sz val="11"/>
        <rFont val="Malgun Gothic Semilight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</si>
  <si>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sz val="12.5"/>
        <rFont val="微軟正黑體"/>
        <family val="2"/>
        <charset val="136"/>
      </rPr>
      <t>匈牙利</t>
    </r>
    <phoneticPr fontId="2" type="noConversion"/>
  </si>
  <si>
    <r>
      <rPr>
        <b/>
        <sz val="12.5"/>
        <rFont val="Malgun Gothic Semi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algun Gothic Semilight"/>
        <family val="2"/>
        <charset val="136"/>
      </rPr>
      <t>計</t>
    </r>
    <phoneticPr fontId="2" type="noConversion"/>
  </si>
  <si>
    <r>
      <rPr>
        <b/>
        <sz val="12.5"/>
        <rFont val="Malgun Gothic Semi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algun Gothic Semilight"/>
        <family val="2"/>
        <charset val="136"/>
      </rPr>
      <t>計</t>
    </r>
  </si>
  <si>
    <t>匈牙利</t>
    <phoneticPr fontId="2" type="noConversion"/>
  </si>
  <si>
    <t>秘魯</t>
    <phoneticPr fontId="2" type="noConversion"/>
  </si>
  <si>
    <t>瑞士</t>
    <phoneticPr fontId="2" type="noConversion"/>
  </si>
  <si>
    <r>
      <rPr>
        <b/>
        <sz val="13"/>
        <rFont val="微軟正黑體"/>
        <family val="2"/>
        <charset val="136"/>
      </rPr>
      <t>與去年同期比較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</si>
  <si>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2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</si>
  <si>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</si>
  <si>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</si>
  <si>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</si>
  <si>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2" type="noConversion"/>
  </si>
  <si>
    <r>
      <rPr>
        <sz val="12.5"/>
        <rFont val="微軟正黑體"/>
        <family val="2"/>
        <charset val="136"/>
      </rPr>
      <t>越南</t>
    </r>
    <phoneticPr fontId="2" type="noConversion"/>
  </si>
  <si>
    <r>
      <rPr>
        <sz val="12.5"/>
        <rFont val="微軟正黑體"/>
        <family val="2"/>
        <charset val="136"/>
      </rPr>
      <t>印尼</t>
    </r>
    <phoneticPr fontId="2" type="noConversion"/>
  </si>
  <si>
    <r>
      <rPr>
        <sz val="12.5"/>
        <rFont val="微軟正黑體"/>
        <family val="2"/>
        <charset val="136"/>
      </rPr>
      <t>中國大陸</t>
    </r>
    <phoneticPr fontId="2" type="noConversion"/>
  </si>
  <si>
    <r>
      <rPr>
        <sz val="12.5"/>
        <rFont val="微軟正黑體"/>
        <family val="2"/>
        <charset val="136"/>
      </rPr>
      <t>日本</t>
    </r>
    <phoneticPr fontId="2" type="noConversion"/>
  </si>
  <si>
    <t>埃及</t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</si>
  <si>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</si>
  <si>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</si>
  <si>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</si>
  <si>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</si>
  <si>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</si>
  <si>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</si>
  <si>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總計</t>
    </r>
    <phoneticPr fontId="2" type="noConversion"/>
  </si>
  <si>
    <t>紐西蘭</t>
    <phoneticPr fontId="2" type="noConversion"/>
  </si>
  <si>
    <t>西班牙</t>
    <phoneticPr fontId="2" type="noConversion"/>
  </si>
  <si>
    <t>羅馬尼亞</t>
    <phoneticPr fontId="2" type="noConversion"/>
  </si>
  <si>
    <t>越南</t>
  </si>
  <si>
    <t>印度</t>
  </si>
  <si>
    <t>印尼</t>
    <phoneticPr fontId="36" type="noConversion"/>
  </si>
  <si>
    <t>巴基斯坦</t>
  </si>
  <si>
    <t>中國</t>
    <phoneticPr fontId="36" type="noConversion"/>
  </si>
  <si>
    <t>法國</t>
    <phoneticPr fontId="36" type="noConversion"/>
  </si>
  <si>
    <t>馬來西亞</t>
    <phoneticPr fontId="36" type="noConversion"/>
  </si>
  <si>
    <t>日本</t>
  </si>
  <si>
    <t>埃及</t>
  </si>
  <si>
    <t>義大利</t>
    <phoneticPr fontId="36" type="noConversion"/>
  </si>
  <si>
    <t>土耳其</t>
  </si>
  <si>
    <t>德國</t>
    <phoneticPr fontId="36" type="noConversion"/>
  </si>
  <si>
    <t>秘魯</t>
    <phoneticPr fontId="36" type="noConversion"/>
  </si>
  <si>
    <t>羅馬尼亞</t>
    <phoneticPr fontId="36" type="noConversion"/>
  </si>
  <si>
    <t>匈牙利</t>
  </si>
  <si>
    <t>西班牙</t>
  </si>
  <si>
    <t>美國</t>
    <phoneticPr fontId="36" type="noConversion"/>
  </si>
  <si>
    <t>紐西蘭</t>
    <phoneticPr fontId="36" type="noConversion"/>
  </si>
  <si>
    <t>瑞士</t>
  </si>
  <si>
    <t>復運回台灣</t>
    <phoneticPr fontId="36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</si>
  <si>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</si>
  <si>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祕魯</t>
    <phoneticPr fontId="2" type="noConversion"/>
  </si>
  <si>
    <t>美國</t>
    <phoneticPr fontId="2" type="noConversion"/>
  </si>
  <si>
    <t>丹麥</t>
    <phoneticPr fontId="2" type="noConversion"/>
  </si>
  <si>
    <t>台灣復運進口</t>
    <phoneticPr fontId="2" type="noConversion"/>
  </si>
  <si>
    <t>保加利亞</t>
    <phoneticPr fontId="2" type="noConversion"/>
  </si>
  <si>
    <t>馬來西亞</t>
    <phoneticPr fontId="2" type="noConversion"/>
  </si>
  <si>
    <t>瑞士　　　</t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</si>
  <si>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</si>
  <si>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</si>
  <si>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sz val="12.5"/>
        <rFont val="微軟正黑體"/>
        <family val="2"/>
        <charset val="136"/>
      </rPr>
      <t>馬來西亞</t>
    </r>
  </si>
  <si>
    <r>
      <rPr>
        <sz val="12.5"/>
        <rFont val="微軟正黑體"/>
        <family val="2"/>
        <charset val="136"/>
      </rPr>
      <t>埃及</t>
    </r>
    <phoneticPr fontId="2" type="noConversion"/>
  </si>
  <si>
    <r>
      <rPr>
        <sz val="12.5"/>
        <rFont val="微軟正黑體"/>
        <family val="2"/>
        <charset val="136"/>
      </rPr>
      <t>土耳其</t>
    </r>
  </si>
  <si>
    <r>
      <rPr>
        <sz val="12.5"/>
        <rFont val="微軟正黑體"/>
        <family val="2"/>
        <charset val="136"/>
      </rPr>
      <t>德國</t>
    </r>
    <phoneticPr fontId="2" type="noConversion"/>
  </si>
  <si>
    <r>
      <rPr>
        <sz val="13"/>
        <rFont val="微軟正黑體"/>
        <family val="2"/>
        <charset val="136"/>
      </rPr>
      <t>印尼</t>
    </r>
  </si>
  <si>
    <r>
      <rPr>
        <sz val="13"/>
        <rFont val="微軟正黑體"/>
        <family val="2"/>
        <charset val="136"/>
      </rPr>
      <t>中國大陸</t>
    </r>
  </si>
  <si>
    <r>
      <rPr>
        <sz val="13"/>
        <rFont val="微軟正黑體"/>
        <family val="2"/>
        <charset val="136"/>
      </rPr>
      <t>日本</t>
    </r>
  </si>
  <si>
    <r>
      <rPr>
        <sz val="13"/>
        <rFont val="微軟正黑體"/>
        <family val="2"/>
        <charset val="136"/>
      </rPr>
      <t>土耳其</t>
    </r>
  </si>
  <si>
    <r>
      <rPr>
        <sz val="13"/>
        <color theme="1"/>
        <rFont val="微軟正黑體"/>
        <family val="2"/>
        <charset val="136"/>
      </rPr>
      <t>秘魯</t>
    </r>
    <phoneticPr fontId="2" type="noConversion"/>
  </si>
  <si>
    <r>
      <rPr>
        <sz val="13"/>
        <color theme="1"/>
        <rFont val="微軟正黑體"/>
        <family val="2"/>
        <charset val="136"/>
      </rPr>
      <t>羅馬尼亞</t>
    </r>
    <phoneticPr fontId="2" type="noConversion"/>
  </si>
  <si>
    <r>
      <rPr>
        <sz val="13"/>
        <rFont val="微軟正黑體"/>
        <family val="2"/>
        <charset val="136"/>
      </rPr>
      <t>匈牙利　　</t>
    </r>
    <phoneticPr fontId="2" type="noConversion"/>
  </si>
  <si>
    <r>
      <rPr>
        <sz val="13"/>
        <color theme="1"/>
        <rFont val="微軟正黑體"/>
        <family val="2"/>
        <charset val="136"/>
      </rPr>
      <t>西班牙</t>
    </r>
    <phoneticPr fontId="2" type="noConversion"/>
  </si>
  <si>
    <r>
      <rPr>
        <sz val="13"/>
        <rFont val="微軟正黑體"/>
        <family val="2"/>
        <charset val="136"/>
      </rPr>
      <t>美國</t>
    </r>
  </si>
  <si>
    <r>
      <rPr>
        <sz val="12.5"/>
        <rFont val="微軟正黑體"/>
        <family val="2"/>
        <charset val="136"/>
      </rPr>
      <t>瑞士</t>
    </r>
    <phoneticPr fontId="2" type="noConversion"/>
  </si>
  <si>
    <r>
      <rPr>
        <sz val="12.5"/>
        <rFont val="微軟正黑體"/>
        <family val="2"/>
        <charset val="136"/>
      </rPr>
      <t>美國</t>
    </r>
    <phoneticPr fontId="2" type="noConversion"/>
  </si>
  <si>
    <r>
      <rPr>
        <sz val="12.5"/>
        <rFont val="微軟正黑體"/>
        <family val="2"/>
        <charset val="136"/>
      </rPr>
      <t>秘魯</t>
    </r>
    <phoneticPr fontId="2" type="noConversion"/>
  </si>
  <si>
    <t>中國大陸</t>
    <phoneticPr fontId="36" type="noConversion"/>
  </si>
  <si>
    <t>保加利亞</t>
    <phoneticPr fontId="36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</si>
  <si>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</si>
  <si>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</si>
  <si>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</si>
  <si>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</si>
  <si>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</si>
  <si>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</si>
  <si>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</si>
  <si>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</si>
  <si>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2" type="noConversion"/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</si>
  <si>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</si>
  <si>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</si>
  <si>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</si>
  <si>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</si>
  <si>
    <r>
      <rPr>
        <b/>
        <sz val="12.5"/>
        <rFont val="微軟正黑體"/>
        <family val="2"/>
        <charset val="136"/>
      </rPr>
      <t>排
序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</si>
  <si>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</si>
  <si>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sz val="12.5"/>
        <rFont val="微軟正黑體"/>
        <family val="2"/>
        <charset val="136"/>
      </rPr>
      <t>埃及　　　</t>
    </r>
    <phoneticPr fontId="2" type="noConversion"/>
  </si>
  <si>
    <t>復運回台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</si>
  <si>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</si>
  <si>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阿根廷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</si>
  <si>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</si>
  <si>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</si>
  <si>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</si>
  <si>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</si>
  <si>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b/>
        <sz val="12"/>
        <rFont val="MS Gothic"/>
        <family val="3"/>
        <charset val="128"/>
      </rPr>
      <t>年</t>
    </r>
    <r>
      <rPr>
        <b/>
        <sz val="12"/>
        <rFont val="Times New Roman"/>
        <family val="1"/>
      </rPr>
      <t>1-7</t>
    </r>
    <r>
      <rPr>
        <b/>
        <sz val="12"/>
        <rFont val="MS Gothic"/>
        <family val="3"/>
        <charset val="128"/>
      </rPr>
      <t>月</t>
    </r>
    <phoneticPr fontId="2" type="noConversion"/>
  </si>
  <si>
    <t>台灣復運</t>
    <phoneticPr fontId="2" type="noConversion"/>
  </si>
  <si>
    <t>瑞典</t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</si>
  <si>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</si>
  <si>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</si>
  <si>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</si>
  <si>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</si>
  <si>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t>南韓</t>
    <phoneticPr fontId="3" type="noConversion"/>
  </si>
  <si>
    <t>台灣復運</t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</si>
  <si>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</si>
  <si>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</si>
  <si>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南韓</t>
    <phoneticPr fontId="36" type="noConversion"/>
  </si>
  <si>
    <t>南非</t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</si>
  <si>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</si>
  <si>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</si>
  <si>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</si>
  <si>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</si>
  <si>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</si>
  <si>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</si>
  <si>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</si>
  <si>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</si>
  <si>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</si>
  <si>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</si>
  <si>
    <r>
      <rPr>
        <sz val="12.5"/>
        <color theme="1"/>
        <rFont val="微軟正黑體"/>
        <family val="2"/>
        <charset val="136"/>
      </rPr>
      <t>印尼</t>
    </r>
    <phoneticPr fontId="2" type="noConversion"/>
  </si>
  <si>
    <r>
      <rPr>
        <sz val="12.5"/>
        <color theme="1"/>
        <rFont val="微軟正黑體"/>
        <family val="2"/>
        <charset val="136"/>
      </rPr>
      <t>中國大陸</t>
    </r>
    <phoneticPr fontId="2" type="noConversion"/>
  </si>
  <si>
    <r>
      <rPr>
        <sz val="12.5"/>
        <color theme="1"/>
        <rFont val="微軟正黑體"/>
        <family val="2"/>
        <charset val="136"/>
      </rPr>
      <t>巴基斯坦</t>
    </r>
    <phoneticPr fontId="2" type="noConversion"/>
  </si>
  <si>
    <r>
      <rPr>
        <sz val="12.5"/>
        <color theme="1"/>
        <rFont val="微軟正黑體"/>
        <family val="2"/>
        <charset val="136"/>
      </rPr>
      <t>埃及</t>
    </r>
    <phoneticPr fontId="2" type="noConversion"/>
  </si>
  <si>
    <r>
      <rPr>
        <sz val="12.5"/>
        <color theme="1"/>
        <rFont val="微軟正黑體"/>
        <family val="2"/>
        <charset val="136"/>
      </rPr>
      <t>日本</t>
    </r>
    <phoneticPr fontId="2" type="noConversion"/>
  </si>
  <si>
    <r>
      <rPr>
        <sz val="12.5"/>
        <color theme="1"/>
        <rFont val="微軟正黑體"/>
        <family val="2"/>
        <charset val="136"/>
      </rPr>
      <t>南韓</t>
    </r>
    <phoneticPr fontId="2" type="noConversion"/>
  </si>
  <si>
    <r>
      <rPr>
        <sz val="12.5"/>
        <color theme="1"/>
        <rFont val="微軟正黑體"/>
        <family val="2"/>
        <charset val="136"/>
      </rPr>
      <t>土耳其</t>
    </r>
    <phoneticPr fontId="2" type="noConversion"/>
  </si>
  <si>
    <r>
      <rPr>
        <sz val="12.5"/>
        <color theme="1"/>
        <rFont val="微軟正黑體"/>
        <family val="2"/>
        <charset val="136"/>
      </rPr>
      <t>法國</t>
    </r>
    <phoneticPr fontId="2" type="noConversion"/>
  </si>
  <si>
    <r>
      <rPr>
        <sz val="12.5"/>
        <color theme="1"/>
        <rFont val="微軟正黑體"/>
        <family val="2"/>
        <charset val="136"/>
      </rPr>
      <t>義大利</t>
    </r>
    <phoneticPr fontId="2" type="noConversion"/>
  </si>
  <si>
    <r>
      <rPr>
        <sz val="12.5"/>
        <color theme="1"/>
        <rFont val="微軟正黑體"/>
        <family val="2"/>
        <charset val="136"/>
      </rPr>
      <t>匈牙利</t>
    </r>
    <phoneticPr fontId="2" type="noConversion"/>
  </si>
  <si>
    <t>114年1-4月棉紗進口統計表</t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</si>
  <si>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</si>
  <si>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rPr>
        <sz val="12.5"/>
        <rFont val="新細明體"/>
        <family val="1"/>
        <charset val="136"/>
      </rPr>
      <t>復運回台</t>
    </r>
    <r>
      <rPr>
        <sz val="12.5"/>
        <rFont val="Microsoft JhengHei"/>
        <family val="1"/>
      </rPr>
      <t>灣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</si>
  <si>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</si>
  <si>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</si>
  <si>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</si>
  <si>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</si>
  <si>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巴西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</si>
</sst>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</numFmts>
  <fonts count="4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.5"/>
      <name val="Malgun Gothic Semilight"/>
      <family val="2"/>
      <charset val="136"/>
    </font>
    <font>
      <sz val="12"/>
      <name val="Malgun Gothic Semilight"/>
      <family val="2"/>
      <charset val="136"/>
    </font>
    <font>
      <b/>
      <sz val="12"/>
      <name val="Malgun Gothic Semilight"/>
      <family val="2"/>
      <charset val="136"/>
    </font>
    <font>
      <b/>
      <sz val="11"/>
      <name val="Malgun Gothic Semilight"/>
      <family val="2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b/>
      <sz val="13"/>
      <name val="Times New Roman"/>
      <family val="1"/>
    </font>
    <font>
      <b/>
      <sz val="13"/>
      <name val="微軟正黑體"/>
      <family val="2"/>
      <charset val="136"/>
    </font>
    <font>
      <b/>
      <sz val="13"/>
      <name val="Malgun Gothic Semilight"/>
      <family val="2"/>
      <charset val="136"/>
    </font>
    <font>
      <sz val="12"/>
      <name val="Times New Roman"/>
      <family val="1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6"/>
      <name val="Times New Roman"/>
      <family val="1"/>
    </font>
    <font>
      <sz val="12.5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.5"/>
      <name val="Times New Roman"/>
      <family val="1"/>
    </font>
    <font>
      <b/>
      <sz val="12"/>
      <name val="新細明體"/>
      <family val="1"/>
      <charset val="136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新細明體"/>
      <family val="2"/>
      <scheme val="minor"/>
    </font>
    <font>
      <b/>
      <sz val="12.5"/>
      <name val="Microsoft JhengHei Light"/>
      <family val="2"/>
      <charset val="136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sz val="12.5"/>
      <color theme="1"/>
      <name val="Times New Roman"/>
      <family val="1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sz val="12.5"/>
      <name val="新細明體"/>
      <family val="1"/>
      <charset val="136"/>
    </font>
    <font>
      <b/>
      <sz val="12"/>
      <name val="MS Gothic"/>
      <family val="3"/>
      <charset val="128"/>
    </font>
    <font>
      <sz val="13"/>
      <color theme="1"/>
      <name val="Times New Roman"/>
      <family val="1"/>
    </font>
    <font>
      <sz val="13"/>
      <color theme="1"/>
      <name val="微軟正黑體"/>
      <family val="2"/>
      <charset val="136"/>
    </font>
    <font>
      <b/>
      <sz val="12.5"/>
      <color theme="1"/>
      <name val="Times New Roman"/>
      <family val="1"/>
    </font>
    <font>
      <b/>
      <sz val="13"/>
      <color theme="1"/>
      <name val="Times New Roman"/>
      <family val="1"/>
    </font>
    <font>
      <sz val="12.5"/>
      <name val="細明體"/>
      <family val="1"/>
      <charset val="136"/>
    </font>
    <font>
      <sz val="12.5"/>
      <color theme="1"/>
      <name val="微軟正黑體"/>
      <family val="2"/>
      <charset val="136"/>
    </font>
    <font>
      <sz val="12.5"/>
      <name val="Microsoft JhengHei"/>
      <family val="2"/>
    </font>
    <font>
      <sz val="12.5"/>
      <name val="Microsoft JhengHei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</cellStyleXfs>
  <cellXfs count="2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0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right" vertical="center"/>
    </xf>
    <xf numFmtId="176" fontId="13" fillId="0" borderId="7" xfId="2" applyNumberFormat="1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76" fontId="22" fillId="0" borderId="6" xfId="2" applyNumberFormat="1" applyFont="1" applyBorder="1" applyAlignment="1">
      <alignment horizontal="right" vertical="center"/>
    </xf>
    <xf numFmtId="176" fontId="22" fillId="0" borderId="7" xfId="2" applyNumberFormat="1" applyFont="1" applyBorder="1" applyAlignment="1">
      <alignment horizontal="right" vertical="center"/>
    </xf>
    <xf numFmtId="176" fontId="25" fillId="2" borderId="8" xfId="2" applyNumberFormat="1" applyFont="1" applyFill="1" applyBorder="1" applyAlignment="1">
      <alignment horizontal="right" vertical="center"/>
    </xf>
    <xf numFmtId="176" fontId="25" fillId="2" borderId="10" xfId="2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3" fontId="25" fillId="2" borderId="8" xfId="0" applyNumberFormat="1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0" xfId="0" applyFont="1"/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76" fontId="18" fillId="0" borderId="23" xfId="2" applyNumberFormat="1" applyFont="1" applyBorder="1" applyAlignment="1">
      <alignment horizontal="right" vertical="center"/>
    </xf>
    <xf numFmtId="176" fontId="18" fillId="0" borderId="24" xfId="2" applyNumberFormat="1" applyFont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177" fontId="22" fillId="0" borderId="7" xfId="1" applyNumberFormat="1" applyFont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5" fillId="2" borderId="25" xfId="0" applyNumberFormat="1" applyFont="1" applyFill="1" applyBorder="1" applyAlignment="1">
      <alignment vertical="center"/>
    </xf>
    <xf numFmtId="0" fontId="22" fillId="0" borderId="30" xfId="0" applyFont="1" applyBorder="1" applyAlignment="1">
      <alignment vertical="center"/>
    </xf>
    <xf numFmtId="178" fontId="34" fillId="0" borderId="23" xfId="3" applyNumberFormat="1" applyFont="1" applyBorder="1" applyAlignment="1">
      <alignment vertical="center"/>
    </xf>
    <xf numFmtId="178" fontId="34" fillId="0" borderId="24" xfId="3" applyNumberFormat="1" applyFont="1" applyBorder="1" applyAlignment="1">
      <alignment vertical="center"/>
    </xf>
    <xf numFmtId="178" fontId="34" fillId="0" borderId="23" xfId="3" applyNumberFormat="1" applyFont="1" applyBorder="1" applyAlignment="1">
      <alignment horizontal="right" vertical="center"/>
    </xf>
    <xf numFmtId="178" fontId="34" fillId="0" borderId="24" xfId="3" applyNumberFormat="1" applyFont="1" applyBorder="1" applyAlignment="1">
      <alignment horizontal="right" vertical="center"/>
    </xf>
    <xf numFmtId="3" fontId="25" fillId="2" borderId="26" xfId="0" applyNumberFormat="1" applyFont="1" applyFill="1" applyBorder="1" applyAlignment="1">
      <alignment vertical="center"/>
    </xf>
    <xf numFmtId="178" fontId="35" fillId="0" borderId="23" xfId="3" applyNumberFormat="1" applyFont="1" applyBorder="1" applyAlignment="1">
      <alignment horizontal="right" vertical="center"/>
    </xf>
    <xf numFmtId="178" fontId="35" fillId="0" borderId="24" xfId="3" applyNumberFormat="1" applyFont="1" applyBorder="1" applyAlignment="1">
      <alignment horizontal="right" vertical="center"/>
    </xf>
    <xf numFmtId="0" fontId="37" fillId="0" borderId="17" xfId="0" applyFont="1" applyBorder="1" applyAlignment="1">
      <alignment vertical="center"/>
    </xf>
    <xf numFmtId="178" fontId="13" fillId="0" borderId="6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vertical="center"/>
    </xf>
    <xf numFmtId="178" fontId="13" fillId="0" borderId="7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178" fontId="13" fillId="2" borderId="8" xfId="0" applyNumberFormat="1" applyFont="1" applyFill="1" applyBorder="1" applyAlignment="1">
      <alignment horizontal="right" vertical="center"/>
    </xf>
    <xf numFmtId="178" fontId="13" fillId="2" borderId="10" xfId="0" applyNumberFormat="1" applyFont="1" applyFill="1" applyBorder="1" applyAlignment="1">
      <alignment horizontal="right" vertical="center"/>
    </xf>
    <xf numFmtId="41" fontId="13" fillId="0" borderId="6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178" fontId="39" fillId="0" borderId="23" xfId="3" applyNumberFormat="1" applyFont="1" applyBorder="1" applyAlignment="1">
      <alignment horizontal="right"/>
    </xf>
    <xf numFmtId="178" fontId="39" fillId="0" borderId="24" xfId="3" applyNumberFormat="1" applyFont="1" applyBorder="1" applyAlignment="1">
      <alignment horizontal="right"/>
    </xf>
    <xf numFmtId="41" fontId="39" fillId="0" borderId="23" xfId="3" applyNumberFormat="1" applyFont="1" applyBorder="1" applyAlignment="1">
      <alignment horizontal="right"/>
    </xf>
    <xf numFmtId="41" fontId="39" fillId="0" borderId="24" xfId="3" applyNumberFormat="1" applyFont="1" applyBorder="1" applyAlignment="1">
      <alignment horizontal="right"/>
    </xf>
    <xf numFmtId="176" fontId="13" fillId="0" borderId="23" xfId="2" applyNumberFormat="1" applyFont="1" applyBorder="1" applyAlignment="1">
      <alignment horizontal="center" vertical="center"/>
    </xf>
    <xf numFmtId="176" fontId="13" fillId="0" borderId="24" xfId="2" applyNumberFormat="1" applyFont="1" applyBorder="1" applyAlignment="1">
      <alignment horizontal="center" vertical="center"/>
    </xf>
    <xf numFmtId="176" fontId="15" fillId="2" borderId="25" xfId="2" applyNumberFormat="1" applyFont="1" applyFill="1" applyBorder="1" applyAlignment="1">
      <alignment horizontal="center" vertical="center"/>
    </xf>
    <xf numFmtId="176" fontId="15" fillId="2" borderId="26" xfId="2" applyNumberFormat="1" applyFont="1" applyFill="1" applyBorder="1" applyAlignment="1">
      <alignment horizontal="center" vertical="center"/>
    </xf>
    <xf numFmtId="177" fontId="22" fillId="0" borderId="23" xfId="1" applyNumberFormat="1" applyFont="1" applyBorder="1" applyAlignment="1">
      <alignment horizontal="center" vertical="center"/>
    </xf>
    <xf numFmtId="176" fontId="22" fillId="0" borderId="1" xfId="2" applyNumberFormat="1" applyFont="1" applyBorder="1" applyAlignment="1">
      <alignment horizontal="right" vertical="center"/>
    </xf>
    <xf numFmtId="177" fontId="22" fillId="0" borderId="24" xfId="1" applyNumberFormat="1" applyFont="1" applyBorder="1" applyAlignment="1">
      <alignment horizontal="center" vertical="center"/>
    </xf>
    <xf numFmtId="177" fontId="25" fillId="2" borderId="25" xfId="1" applyNumberFormat="1" applyFont="1" applyFill="1" applyBorder="1" applyAlignment="1">
      <alignment horizontal="center" vertical="center"/>
    </xf>
    <xf numFmtId="176" fontId="25" fillId="2" borderId="29" xfId="2" applyNumberFormat="1" applyFont="1" applyFill="1" applyBorder="1" applyAlignment="1">
      <alignment horizontal="right" vertical="center"/>
    </xf>
    <xf numFmtId="177" fontId="25" fillId="2" borderId="26" xfId="1" applyNumberFormat="1" applyFont="1" applyFill="1" applyBorder="1" applyAlignment="1">
      <alignment horizontal="center" vertical="center"/>
    </xf>
    <xf numFmtId="176" fontId="22" fillId="0" borderId="23" xfId="2" applyNumberFormat="1" applyFont="1" applyBorder="1" applyAlignment="1">
      <alignment horizontal="right" vertical="center"/>
    </xf>
    <xf numFmtId="176" fontId="22" fillId="0" borderId="24" xfId="2" applyNumberFormat="1" applyFont="1" applyBorder="1" applyAlignment="1">
      <alignment horizontal="right" vertical="center"/>
    </xf>
    <xf numFmtId="176" fontId="25" fillId="2" borderId="25" xfId="2" applyNumberFormat="1" applyFont="1" applyFill="1" applyBorder="1" applyAlignment="1">
      <alignment horizontal="right" vertical="center"/>
    </xf>
    <xf numFmtId="176" fontId="25" fillId="2" borderId="26" xfId="2" applyNumberFormat="1" applyFont="1" applyFill="1" applyBorder="1" applyAlignment="1">
      <alignment horizontal="right" vertical="center"/>
    </xf>
    <xf numFmtId="177" fontId="25" fillId="2" borderId="25" xfId="1" applyNumberFormat="1" applyFont="1" applyFill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15" fillId="2" borderId="25" xfId="0" applyNumberFormat="1" applyFont="1" applyFill="1" applyBorder="1" applyAlignment="1">
      <alignment vertical="center"/>
    </xf>
    <xf numFmtId="3" fontId="15" fillId="2" borderId="2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41" fontId="13" fillId="0" borderId="23" xfId="0" applyNumberFormat="1" applyFont="1" applyBorder="1" applyAlignment="1">
      <alignment vertical="center"/>
    </xf>
    <xf numFmtId="41" fontId="13" fillId="0" borderId="24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6" fontId="13" fillId="0" borderId="23" xfId="2" applyNumberFormat="1" applyFont="1" applyBorder="1" applyAlignment="1">
      <alignment horizontal="right" vertical="center"/>
    </xf>
    <xf numFmtId="176" fontId="13" fillId="0" borderId="24" xfId="2" applyNumberFormat="1" applyFont="1" applyBorder="1" applyAlignment="1">
      <alignment horizontal="right" vertical="center"/>
    </xf>
    <xf numFmtId="176" fontId="15" fillId="2" borderId="25" xfId="2" applyNumberFormat="1" applyFont="1" applyFill="1" applyBorder="1" applyAlignment="1">
      <alignment horizontal="right" vertical="center"/>
    </xf>
    <xf numFmtId="176" fontId="15" fillId="2" borderId="26" xfId="2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41" fontId="22" fillId="0" borderId="23" xfId="0" applyNumberFormat="1" applyFont="1" applyBorder="1" applyAlignment="1">
      <alignment vertical="center"/>
    </xf>
    <xf numFmtId="41" fontId="22" fillId="0" borderId="24" xfId="0" applyNumberFormat="1" applyFont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76" fontId="13" fillId="0" borderId="1" xfId="2" applyNumberFormat="1" applyFont="1" applyBorder="1" applyAlignment="1">
      <alignment horizontal="right" vertical="center"/>
    </xf>
    <xf numFmtId="176" fontId="15" fillId="2" borderId="29" xfId="2" applyNumberFormat="1" applyFont="1" applyFill="1" applyBorder="1" applyAlignment="1">
      <alignment horizontal="right" vertical="center"/>
    </xf>
    <xf numFmtId="41" fontId="34" fillId="0" borderId="23" xfId="3" applyNumberFormat="1" applyFont="1" applyBorder="1" applyAlignment="1">
      <alignment vertical="center"/>
    </xf>
    <xf numFmtId="41" fontId="34" fillId="0" borderId="24" xfId="3" applyNumberFormat="1" applyFont="1" applyBorder="1" applyAlignment="1">
      <alignment vertical="center"/>
    </xf>
    <xf numFmtId="176" fontId="34" fillId="0" borderId="30" xfId="3" applyNumberFormat="1" applyFont="1" applyBorder="1" applyAlignment="1">
      <alignment vertical="center"/>
    </xf>
    <xf numFmtId="176" fontId="41" fillId="2" borderId="30" xfId="3" applyNumberFormat="1" applyFont="1" applyFill="1" applyBorder="1" applyAlignment="1">
      <alignment vertical="center"/>
    </xf>
    <xf numFmtId="176" fontId="39" fillId="0" borderId="30" xfId="3" applyNumberFormat="1" applyFont="1" applyBorder="1" applyAlignment="1">
      <alignment horizontal="right"/>
    </xf>
    <xf numFmtId="178" fontId="42" fillId="2" borderId="23" xfId="3" applyNumberFormat="1" applyFont="1" applyFill="1" applyBorder="1" applyAlignment="1">
      <alignment horizontal="right"/>
    </xf>
    <xf numFmtId="176" fontId="42" fillId="2" borderId="30" xfId="3" applyNumberFormat="1" applyFont="1" applyFill="1" applyBorder="1" applyAlignment="1">
      <alignment horizontal="right"/>
    </xf>
    <xf numFmtId="178" fontId="42" fillId="2" borderId="24" xfId="3" applyNumberFormat="1" applyFont="1" applyFill="1" applyBorder="1" applyAlignment="1">
      <alignment horizontal="right"/>
    </xf>
    <xf numFmtId="176" fontId="22" fillId="0" borderId="30" xfId="1" applyNumberFormat="1" applyFont="1" applyBorder="1" applyAlignment="1">
      <alignment horizontal="center" vertical="center"/>
    </xf>
    <xf numFmtId="176" fontId="25" fillId="2" borderId="30" xfId="1" applyNumberFormat="1" applyFont="1" applyFill="1" applyBorder="1" applyAlignment="1">
      <alignment horizontal="center" vertical="center"/>
    </xf>
    <xf numFmtId="176" fontId="25" fillId="2" borderId="23" xfId="2" applyNumberFormat="1" applyFont="1" applyFill="1" applyBorder="1" applyAlignment="1">
      <alignment horizontal="right" vertical="center"/>
    </xf>
    <xf numFmtId="176" fontId="25" fillId="2" borderId="24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2" fillId="0" borderId="7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22" fillId="0" borderId="1" xfId="0" applyFont="1" applyBorder="1" applyAlignment="1">
      <alignment vertical="center"/>
    </xf>
    <xf numFmtId="41" fontId="22" fillId="0" borderId="7" xfId="1" applyNumberFormat="1" applyFont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177" fontId="22" fillId="0" borderId="6" xfId="1" applyNumberFormat="1" applyFont="1" applyBorder="1" applyAlignment="1">
      <alignment horizontal="center" vertical="center"/>
    </xf>
    <xf numFmtId="41" fontId="22" fillId="0" borderId="6" xfId="1" applyNumberFormat="1" applyFont="1" applyBorder="1" applyAlignment="1">
      <alignment horizontal="center" vertical="center"/>
    </xf>
    <xf numFmtId="177" fontId="22" fillId="0" borderId="8" xfId="1" applyNumberFormat="1" applyFont="1" applyBorder="1" applyAlignment="1">
      <alignment horizontal="center" vertical="center"/>
    </xf>
    <xf numFmtId="176" fontId="22" fillId="0" borderId="9" xfId="2" applyNumberFormat="1" applyFont="1" applyBorder="1" applyAlignment="1">
      <alignment horizontal="right" vertical="center"/>
    </xf>
    <xf numFmtId="177" fontId="22" fillId="0" borderId="10" xfId="1" applyNumberFormat="1" applyFont="1" applyBorder="1" applyAlignment="1">
      <alignment horizontal="center" vertical="center"/>
    </xf>
    <xf numFmtId="176" fontId="22" fillId="0" borderId="8" xfId="2" applyNumberFormat="1" applyFont="1" applyBorder="1" applyAlignment="1">
      <alignment horizontal="right" vertical="center"/>
    </xf>
    <xf numFmtId="176" fontId="22" fillId="0" borderId="10" xfId="2" applyNumberFormat="1" applyFont="1" applyBorder="1" applyAlignment="1">
      <alignment horizontal="right" vertical="center"/>
    </xf>
    <xf numFmtId="0" fontId="43" fillId="0" borderId="17" xfId="0" applyFont="1" applyBorder="1" applyAlignment="1">
      <alignment vertical="center"/>
    </xf>
    <xf numFmtId="0" fontId="0" fillId="0" borderId="2" xfId="0" applyBorder="1" applyAlignment="1">
      <alignment horizontal="left" wrapText="1"/>
    </xf>
    <xf numFmtId="0" fontId="28" fillId="2" borderId="39" xfId="0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178" fontId="13" fillId="0" borderId="39" xfId="0" applyNumberFormat="1" applyFont="1" applyBorder="1" applyAlignment="1">
      <alignment horizontal="right"/>
    </xf>
    <xf numFmtId="178" fontId="13" fillId="0" borderId="40" xfId="0" applyNumberFormat="1" applyFont="1" applyBorder="1" applyAlignment="1">
      <alignment horizontal="right"/>
    </xf>
    <xf numFmtId="41" fontId="13" fillId="0" borderId="39" xfId="0" applyNumberFormat="1" applyFont="1" applyBorder="1" applyAlignment="1">
      <alignment horizontal="right"/>
    </xf>
    <xf numFmtId="41" fontId="13" fillId="0" borderId="40" xfId="0" applyNumberFormat="1" applyFont="1" applyBorder="1" applyAlignment="1">
      <alignment horizontal="right"/>
    </xf>
    <xf numFmtId="178" fontId="15" fillId="2" borderId="41" xfId="0" applyNumberFormat="1" applyFont="1" applyFill="1" applyBorder="1" applyAlignment="1">
      <alignment horizontal="right"/>
    </xf>
    <xf numFmtId="176" fontId="15" fillId="2" borderId="42" xfId="1" applyNumberFormat="1" applyFont="1" applyFill="1" applyBorder="1" applyAlignment="1">
      <alignment horizontal="center" vertical="center"/>
    </xf>
    <xf numFmtId="178" fontId="15" fillId="2" borderId="43" xfId="0" applyNumberFormat="1" applyFont="1" applyFill="1" applyBorder="1" applyAlignment="1">
      <alignment horizontal="right"/>
    </xf>
    <xf numFmtId="176" fontId="13" fillId="0" borderId="39" xfId="1" applyNumberFormat="1" applyFont="1" applyBorder="1" applyAlignment="1">
      <alignment horizontal="center" vertical="center"/>
    </xf>
    <xf numFmtId="176" fontId="13" fillId="0" borderId="40" xfId="1" applyNumberFormat="1" applyFont="1" applyBorder="1" applyAlignment="1">
      <alignment horizontal="center" vertical="center"/>
    </xf>
    <xf numFmtId="176" fontId="15" fillId="2" borderId="41" xfId="1" applyNumberFormat="1" applyFont="1" applyFill="1" applyBorder="1" applyAlignment="1">
      <alignment horizontal="center" vertical="center"/>
    </xf>
    <xf numFmtId="176" fontId="15" fillId="2" borderId="43" xfId="1" applyNumberFormat="1" applyFont="1" applyFill="1" applyBorder="1" applyAlignment="1">
      <alignment horizontal="center" vertical="center"/>
    </xf>
    <xf numFmtId="176" fontId="13" fillId="0" borderId="1" xfId="1" applyNumberFormat="1" applyFont="1" applyBorder="1" applyAlignment="1">
      <alignment horizontal="right" vertical="center"/>
    </xf>
    <xf numFmtId="176" fontId="13" fillId="2" borderId="9" xfId="1" applyNumberFormat="1" applyFont="1" applyFill="1" applyBorder="1" applyAlignment="1">
      <alignment horizontal="right" vertical="center"/>
    </xf>
    <xf numFmtId="176" fontId="13" fillId="2" borderId="8" xfId="2" applyNumberFormat="1" applyFont="1" applyFill="1" applyBorder="1" applyAlignment="1">
      <alignment horizontal="right" vertical="center"/>
    </xf>
    <xf numFmtId="176" fontId="13" fillId="2" borderId="10" xfId="2" applyNumberFormat="1" applyFont="1" applyFill="1" applyBorder="1" applyAlignment="1">
      <alignment horizontal="right" vertical="center"/>
    </xf>
    <xf numFmtId="176" fontId="15" fillId="2" borderId="23" xfId="2" applyNumberFormat="1" applyFont="1" applyFill="1" applyBorder="1" applyAlignment="1">
      <alignment horizontal="right" vertical="center"/>
    </xf>
    <xf numFmtId="176" fontId="15" fillId="2" borderId="24" xfId="2" applyNumberFormat="1" applyFont="1" applyFill="1" applyBorder="1" applyAlignment="1">
      <alignment horizontal="right" vertical="center"/>
    </xf>
    <xf numFmtId="176" fontId="13" fillId="0" borderId="30" xfId="0" applyNumberFormat="1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177" fontId="34" fillId="0" borderId="23" xfId="3" applyNumberFormat="1" applyFont="1" applyBorder="1" applyAlignment="1">
      <alignment vertical="center"/>
    </xf>
    <xf numFmtId="177" fontId="34" fillId="0" borderId="24" xfId="3" applyNumberFormat="1" applyFont="1" applyBorder="1" applyAlignment="1">
      <alignment vertical="center"/>
    </xf>
    <xf numFmtId="176" fontId="35" fillId="0" borderId="30" xfId="3" applyNumberFormat="1" applyFont="1" applyBorder="1" applyAlignment="1">
      <alignment horizontal="right" vertical="center"/>
    </xf>
    <xf numFmtId="177" fontId="35" fillId="0" borderId="23" xfId="3" applyNumberFormat="1" applyFont="1" applyBorder="1" applyAlignment="1">
      <alignment horizontal="right" vertical="center"/>
    </xf>
    <xf numFmtId="177" fontId="35" fillId="0" borderId="24" xfId="3" applyNumberFormat="1" applyFont="1" applyBorder="1" applyAlignment="1">
      <alignment horizontal="right" vertical="center"/>
    </xf>
    <xf numFmtId="178" fontId="47" fillId="2" borderId="25" xfId="3" applyNumberFormat="1" applyFont="1" applyFill="1" applyBorder="1" applyAlignment="1">
      <alignment horizontal="right" vertical="center"/>
    </xf>
    <xf numFmtId="176" fontId="47" fillId="2" borderId="30" xfId="3" applyNumberFormat="1" applyFont="1" applyFill="1" applyBorder="1" applyAlignment="1">
      <alignment horizontal="right" vertical="center"/>
    </xf>
    <xf numFmtId="178" fontId="47" fillId="2" borderId="26" xfId="3" applyNumberFormat="1" applyFont="1" applyFill="1" applyBorder="1" applyAlignment="1">
      <alignment horizontal="right" vertical="center"/>
    </xf>
    <xf numFmtId="176" fontId="28" fillId="2" borderId="23" xfId="2" applyNumberFormat="1" applyFont="1" applyFill="1" applyBorder="1" applyAlignment="1">
      <alignment horizontal="right" vertical="center"/>
    </xf>
    <xf numFmtId="176" fontId="28" fillId="2" borderId="24" xfId="2" applyNumberFormat="1" applyFont="1" applyFill="1" applyBorder="1" applyAlignment="1">
      <alignment horizontal="right" vertical="center"/>
    </xf>
    <xf numFmtId="0" fontId="28" fillId="2" borderId="44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</cellXfs>
  <cellStyles count="5">
    <cellStyle name="一般" xfId="0" builtinId="0"/>
    <cellStyle name="一般 2" xfId="3" xr:uid="{06847847-6952-4DEC-9D7A-36086A5F5777}"/>
    <cellStyle name="一般 3" xfId="4" xr:uid="{57195C42-11FC-4ACD-960E-CD7B2B8281CC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1"/>
  <sheetViews>
    <sheetView topLeftCell="A5" workbookViewId="0">
      <selection activeCell="O12" sqref="O12"/>
    </sheetView>
  </sheetViews>
  <sheetFormatPr defaultColWidth="9" defaultRowHeight="15.75"/>
  <cols>
    <col min="1" max="1" width="4" style="14" bestFit="1" customWidth="1"/>
    <col min="2" max="2" width="11" style="13" bestFit="1" customWidth="1"/>
    <col min="3" max="3" width="13.375" style="14" bestFit="1" customWidth="1"/>
    <col min="4" max="4" width="8.875" style="14" customWidth="1"/>
    <col min="5" max="6" width="13.375" style="14" bestFit="1" customWidth="1"/>
    <col min="7" max="7" width="9.75" style="14" customWidth="1"/>
    <col min="8" max="8" width="13.375" style="14" bestFit="1" customWidth="1"/>
    <col min="9" max="10" width="10" style="14" bestFit="1" customWidth="1"/>
    <col min="11" max="11" width="8.5" style="13" bestFit="1" customWidth="1"/>
    <col min="12" max="16384" width="9" style="13"/>
  </cols>
  <sheetData>
    <row r="1" spans="1:10" s="28" customFormat="1" ht="43.5" customHeight="1" thickBot="1">
      <c r="A1" s="34"/>
      <c r="B1" s="178" t="s">
        <v>173</v>
      </c>
      <c r="C1" s="178"/>
      <c r="D1" s="178"/>
      <c r="E1" s="178"/>
      <c r="F1" s="178"/>
      <c r="G1" s="178"/>
      <c r="H1" s="178"/>
      <c r="I1" s="178"/>
      <c r="J1" s="178"/>
    </row>
    <row r="2" spans="1:10" ht="24.75" customHeight="1" thickTop="1">
      <c r="A2" s="176" t="s">
        <v>146</v>
      </c>
      <c r="B2" s="179" t="s">
        <v>31</v>
      </c>
      <c r="C2" s="181" t="s">
        <v>174</v>
      </c>
      <c r="D2" s="182"/>
      <c r="E2" s="183"/>
      <c r="F2" s="181" t="s">
        <v>143</v>
      </c>
      <c r="G2" s="184"/>
      <c r="H2" s="183"/>
      <c r="I2" s="181" t="s">
        <v>32</v>
      </c>
      <c r="J2" s="183"/>
    </row>
    <row r="3" spans="1:10" ht="35.450000000000003" customHeight="1">
      <c r="A3" s="177"/>
      <c r="B3" s="180"/>
      <c r="C3" s="95" t="s">
        <v>33</v>
      </c>
      <c r="D3" s="22" t="s">
        <v>34</v>
      </c>
      <c r="E3" s="96" t="s">
        <v>35</v>
      </c>
      <c r="F3" s="95" t="s">
        <v>33</v>
      </c>
      <c r="G3" s="22" t="s">
        <v>34</v>
      </c>
      <c r="H3" s="96" t="s">
        <v>35</v>
      </c>
      <c r="I3" s="95" t="s">
        <v>36</v>
      </c>
      <c r="J3" s="96" t="s">
        <v>37</v>
      </c>
    </row>
    <row r="4" spans="1:10" ht="25.15" customHeight="1">
      <c r="A4" s="46">
        <v>1</v>
      </c>
      <c r="B4" s="50" t="s">
        <v>22</v>
      </c>
      <c r="C4" s="89">
        <v>710919</v>
      </c>
      <c r="D4" s="160">
        <f>C4/$C$21</f>
        <v>0.4466584445342191</v>
      </c>
      <c r="E4" s="90">
        <v>1885294</v>
      </c>
      <c r="F4" s="89">
        <v>1038114</v>
      </c>
      <c r="G4" s="60">
        <v>0.57285463837141737</v>
      </c>
      <c r="H4" s="90">
        <v>2729227</v>
      </c>
      <c r="I4" s="100">
        <f>SUM(C4/F4-1)</f>
        <v>-0.31518214762540531</v>
      </c>
      <c r="J4" s="101">
        <f>SUM(E4/H4-1)</f>
        <v>-0.30922052288065449</v>
      </c>
    </row>
    <row r="5" spans="1:10" ht="25.15" customHeight="1">
      <c r="A5" s="46">
        <v>2</v>
      </c>
      <c r="B5" s="50" t="s">
        <v>70</v>
      </c>
      <c r="C5" s="89">
        <v>709104</v>
      </c>
      <c r="D5" s="160">
        <f t="shared" ref="D5:D21" si="0">C5/$C$21</f>
        <v>0.44551811057658175</v>
      </c>
      <c r="E5" s="90">
        <v>2018061</v>
      </c>
      <c r="F5" s="89">
        <v>650642</v>
      </c>
      <c r="G5" s="60">
        <v>0.35903887975622689</v>
      </c>
      <c r="H5" s="90">
        <v>2201151</v>
      </c>
      <c r="I5" s="100">
        <f>SUM(C5/F5-1)</f>
        <v>8.9852791550499411E-2</v>
      </c>
      <c r="J5" s="101">
        <f>SUM(E5/H5-1)</f>
        <v>-8.3179209422706624E-2</v>
      </c>
    </row>
    <row r="6" spans="1:10" ht="25.15" customHeight="1">
      <c r="A6" s="46">
        <v>3</v>
      </c>
      <c r="B6" s="50" t="s">
        <v>71</v>
      </c>
      <c r="C6" s="89">
        <v>89516</v>
      </c>
      <c r="D6" s="160">
        <f t="shared" si="0"/>
        <v>5.6241396447309973E-2</v>
      </c>
      <c r="E6" s="90">
        <v>282811</v>
      </c>
      <c r="F6" s="89">
        <v>90607</v>
      </c>
      <c r="G6" s="60">
        <v>4.9998979128418469E-2</v>
      </c>
      <c r="H6" s="90">
        <v>298801</v>
      </c>
      <c r="I6" s="100">
        <f>SUM(C6/F6-1)</f>
        <v>-1.2041012283819152E-2</v>
      </c>
      <c r="J6" s="101">
        <f>SUM(E6/H6-1)</f>
        <v>-5.3513877128925302E-2</v>
      </c>
    </row>
    <row r="7" spans="1:10" ht="25.15" customHeight="1">
      <c r="A7" s="46">
        <v>4</v>
      </c>
      <c r="B7" s="50" t="s">
        <v>168</v>
      </c>
      <c r="C7" s="89">
        <v>71814</v>
      </c>
      <c r="D7" s="160">
        <f t="shared" si="0"/>
        <v>4.5119527732105084E-2</v>
      </c>
      <c r="E7" s="90">
        <v>96754</v>
      </c>
      <c r="F7" s="97">
        <v>0</v>
      </c>
      <c r="G7" s="60">
        <v>0</v>
      </c>
      <c r="H7" s="98">
        <v>0</v>
      </c>
      <c r="I7" s="97">
        <v>0</v>
      </c>
      <c r="J7" s="98">
        <v>0</v>
      </c>
    </row>
    <row r="8" spans="1:10" ht="25.15" customHeight="1">
      <c r="A8" s="46">
        <v>5</v>
      </c>
      <c r="B8" s="50" t="s">
        <v>72</v>
      </c>
      <c r="C8" s="89">
        <v>10106</v>
      </c>
      <c r="D8" s="160">
        <f t="shared" si="0"/>
        <v>6.3494297387787051E-3</v>
      </c>
      <c r="E8" s="90">
        <v>118350</v>
      </c>
      <c r="F8" s="89">
        <v>26801</v>
      </c>
      <c r="G8" s="60">
        <v>1.4789394192730622E-2</v>
      </c>
      <c r="H8" s="90">
        <v>108454</v>
      </c>
      <c r="I8" s="100">
        <f>SUM(C8/F8-1)</f>
        <v>-0.62292451774187529</v>
      </c>
      <c r="J8" s="101">
        <f>SUM(E8/H8-1)</f>
        <v>9.1246058236671868E-2</v>
      </c>
    </row>
    <row r="9" spans="1:10" ht="25.15" customHeight="1">
      <c r="A9" s="46">
        <v>6</v>
      </c>
      <c r="B9" s="50" t="s">
        <v>28</v>
      </c>
      <c r="C9" s="89">
        <v>113</v>
      </c>
      <c r="D9" s="160">
        <f t="shared" si="0"/>
        <v>7.0995998464475928E-5</v>
      </c>
      <c r="E9" s="90">
        <v>2007</v>
      </c>
      <c r="F9" s="89">
        <v>9</v>
      </c>
      <c r="G9" s="60">
        <v>4.9664022885181744E-6</v>
      </c>
      <c r="H9" s="90">
        <v>224</v>
      </c>
      <c r="I9" s="100">
        <f>SUM(C9/F9-1)</f>
        <v>11.555555555555555</v>
      </c>
      <c r="J9" s="101">
        <f>SUM(E9/H9-1)</f>
        <v>7.9598214285714288</v>
      </c>
    </row>
    <row r="10" spans="1:10" ht="25.15" customHeight="1">
      <c r="A10" s="46">
        <v>7</v>
      </c>
      <c r="B10" s="50" t="s">
        <v>29</v>
      </c>
      <c r="C10" s="89">
        <v>19</v>
      </c>
      <c r="D10" s="160">
        <f t="shared" si="0"/>
        <v>1.1937380272787988E-5</v>
      </c>
      <c r="E10" s="90">
        <v>2068</v>
      </c>
      <c r="F10" s="97">
        <v>0</v>
      </c>
      <c r="G10" s="60">
        <v>0</v>
      </c>
      <c r="H10" s="98">
        <v>0</v>
      </c>
      <c r="I10" s="97">
        <v>0</v>
      </c>
      <c r="J10" s="98">
        <v>0</v>
      </c>
    </row>
    <row r="11" spans="1:10" ht="25.15" customHeight="1">
      <c r="A11" s="46">
        <v>8</v>
      </c>
      <c r="B11" s="50" t="s">
        <v>58</v>
      </c>
      <c r="C11" s="89">
        <v>17</v>
      </c>
      <c r="D11" s="160">
        <f t="shared" si="0"/>
        <v>1.068081392828399E-5</v>
      </c>
      <c r="E11" s="90">
        <v>730</v>
      </c>
      <c r="F11" s="97">
        <v>0</v>
      </c>
      <c r="G11" s="60">
        <v>0</v>
      </c>
      <c r="H11" s="98">
        <v>0</v>
      </c>
      <c r="I11" s="97">
        <v>0</v>
      </c>
      <c r="J11" s="98">
        <v>0</v>
      </c>
    </row>
    <row r="12" spans="1:10" ht="25.15" customHeight="1">
      <c r="A12" s="46">
        <v>9</v>
      </c>
      <c r="B12" s="50" t="s">
        <v>62</v>
      </c>
      <c r="C12" s="89">
        <v>13</v>
      </c>
      <c r="D12" s="160">
        <f t="shared" si="0"/>
        <v>8.1676812392759921E-6</v>
      </c>
      <c r="E12" s="90">
        <v>1277</v>
      </c>
      <c r="F12" s="97">
        <v>0</v>
      </c>
      <c r="G12" s="60">
        <v>0</v>
      </c>
      <c r="H12" s="98">
        <v>0</v>
      </c>
      <c r="I12" s="97">
        <v>0</v>
      </c>
      <c r="J12" s="98">
        <v>0</v>
      </c>
    </row>
    <row r="13" spans="1:10" ht="25.15" customHeight="1">
      <c r="A13" s="46">
        <v>10</v>
      </c>
      <c r="B13" s="50" t="s">
        <v>73</v>
      </c>
      <c r="C13" s="89">
        <v>7</v>
      </c>
      <c r="D13" s="160">
        <f t="shared" si="0"/>
        <v>4.3979822057639956E-6</v>
      </c>
      <c r="E13" s="90">
        <v>213</v>
      </c>
      <c r="F13" s="97">
        <v>96</v>
      </c>
      <c r="G13" s="60">
        <v>5.297495774419386E-5</v>
      </c>
      <c r="H13" s="98">
        <v>5735</v>
      </c>
      <c r="I13" s="100">
        <f>SUM(C13/F13-1)</f>
        <v>-0.92708333333333337</v>
      </c>
      <c r="J13" s="101">
        <f>SUM(E13/H13-1)</f>
        <v>-0.96285963382737572</v>
      </c>
    </row>
    <row r="14" spans="1:10" ht="25.15" customHeight="1">
      <c r="A14" s="46">
        <v>11</v>
      </c>
      <c r="B14" s="50" t="s">
        <v>30</v>
      </c>
      <c r="C14" s="89">
        <v>7</v>
      </c>
      <c r="D14" s="160">
        <f t="shared" si="0"/>
        <v>4.3979822057639956E-6</v>
      </c>
      <c r="E14" s="90">
        <v>669</v>
      </c>
      <c r="F14" s="97">
        <v>0</v>
      </c>
      <c r="G14" s="60">
        <v>0</v>
      </c>
      <c r="H14" s="98">
        <v>0</v>
      </c>
      <c r="I14" s="97">
        <v>0</v>
      </c>
      <c r="J14" s="98">
        <v>0</v>
      </c>
    </row>
    <row r="15" spans="1:10" ht="25.15" customHeight="1">
      <c r="A15" s="46">
        <v>12</v>
      </c>
      <c r="B15" s="50" t="s">
        <v>108</v>
      </c>
      <c r="C15" s="89">
        <v>2</v>
      </c>
      <c r="D15" s="160">
        <f t="shared" si="0"/>
        <v>1.2565663445039986E-6</v>
      </c>
      <c r="E15" s="90">
        <v>152</v>
      </c>
      <c r="F15" s="97">
        <v>0</v>
      </c>
      <c r="G15" s="60">
        <v>0</v>
      </c>
      <c r="H15" s="98">
        <v>0</v>
      </c>
      <c r="I15" s="97">
        <v>0</v>
      </c>
      <c r="J15" s="98">
        <v>0</v>
      </c>
    </row>
    <row r="16" spans="1:10" ht="25.15" customHeight="1">
      <c r="A16" s="46">
        <v>13</v>
      </c>
      <c r="B16" s="50" t="s">
        <v>107</v>
      </c>
      <c r="C16" s="89">
        <v>2</v>
      </c>
      <c r="D16" s="160">
        <f t="shared" si="0"/>
        <v>1.2565663445039986E-6</v>
      </c>
      <c r="E16" s="90">
        <v>30</v>
      </c>
      <c r="F16" s="97">
        <v>0</v>
      </c>
      <c r="G16" s="60">
        <v>0</v>
      </c>
      <c r="H16" s="98">
        <v>0</v>
      </c>
      <c r="I16" s="97">
        <v>0</v>
      </c>
      <c r="J16" s="98">
        <v>0</v>
      </c>
    </row>
    <row r="17" spans="1:10" ht="25.15" customHeight="1">
      <c r="A17" s="46">
        <v>14</v>
      </c>
      <c r="B17" s="50" t="s">
        <v>148</v>
      </c>
      <c r="C17" s="97">
        <v>0</v>
      </c>
      <c r="D17" s="160">
        <f t="shared" si="0"/>
        <v>0</v>
      </c>
      <c r="E17" s="98">
        <v>0</v>
      </c>
      <c r="F17" s="97">
        <v>4817</v>
      </c>
      <c r="G17" s="60">
        <v>2.6581288693102276E-3</v>
      </c>
      <c r="H17" s="98">
        <v>44823</v>
      </c>
      <c r="I17" s="100">
        <f>SUM(C17/F17-1)</f>
        <v>-1</v>
      </c>
      <c r="J17" s="101">
        <f>SUM(E17/H17-1)</f>
        <v>-1</v>
      </c>
    </row>
    <row r="18" spans="1:10" ht="25.15" customHeight="1">
      <c r="A18" s="46">
        <v>15</v>
      </c>
      <c r="B18" s="50" t="s">
        <v>118</v>
      </c>
      <c r="C18" s="97">
        <v>0</v>
      </c>
      <c r="D18" s="160">
        <f t="shared" si="0"/>
        <v>0</v>
      </c>
      <c r="E18" s="98">
        <v>0</v>
      </c>
      <c r="F18" s="97">
        <v>960</v>
      </c>
      <c r="G18" s="60">
        <v>5.297495774419386E-4</v>
      </c>
      <c r="H18" s="98">
        <v>8106</v>
      </c>
      <c r="I18" s="100">
        <f>SUM(C18/F18-1)</f>
        <v>-1</v>
      </c>
      <c r="J18" s="101">
        <f>SUM(E18/H18-1)</f>
        <v>-1</v>
      </c>
    </row>
    <row r="19" spans="1:10" ht="25.15" customHeight="1">
      <c r="A19" s="46">
        <v>16</v>
      </c>
      <c r="B19" s="50" t="s">
        <v>26</v>
      </c>
      <c r="C19" s="97">
        <v>0</v>
      </c>
      <c r="D19" s="160">
        <f t="shared" si="0"/>
        <v>0</v>
      </c>
      <c r="E19" s="98">
        <v>0</v>
      </c>
      <c r="F19" s="97">
        <v>129</v>
      </c>
      <c r="G19" s="60">
        <v>7.1185099468760502E-5</v>
      </c>
      <c r="H19" s="98">
        <v>1538</v>
      </c>
      <c r="I19" s="100">
        <f>SUM(C19/F19-1)</f>
        <v>-1</v>
      </c>
      <c r="J19" s="101">
        <f>SUM(E19/H19-1)</f>
        <v>-1</v>
      </c>
    </row>
    <row r="20" spans="1:10" ht="25.15" customHeight="1">
      <c r="A20" s="46">
        <v>17</v>
      </c>
      <c r="B20" s="50" t="s">
        <v>82</v>
      </c>
      <c r="C20" s="97">
        <v>0</v>
      </c>
      <c r="D20" s="160">
        <f t="shared" si="0"/>
        <v>0</v>
      </c>
      <c r="E20" s="98">
        <v>0</v>
      </c>
      <c r="F20" s="97">
        <v>2</v>
      </c>
      <c r="G20" s="60">
        <v>1.1036449530040389E-6</v>
      </c>
      <c r="H20" s="98">
        <v>32</v>
      </c>
      <c r="I20" s="100">
        <f>SUM(C20/F20-1)</f>
        <v>-1</v>
      </c>
      <c r="J20" s="101">
        <f>SUM(E20/H20-1)</f>
        <v>-1</v>
      </c>
    </row>
    <row r="21" spans="1:10" ht="25.15" customHeight="1" thickBot="1">
      <c r="A21" s="13"/>
      <c r="B21" s="43" t="s">
        <v>38</v>
      </c>
      <c r="C21" s="91">
        <f>SUM(C4:C20)</f>
        <v>1591639</v>
      </c>
      <c r="D21" s="160">
        <f t="shared" si="0"/>
        <v>1</v>
      </c>
      <c r="E21" s="92">
        <f>SUM(E4:E20)</f>
        <v>4408416</v>
      </c>
      <c r="F21" s="91">
        <f>SUM(F4:F20)</f>
        <v>1812177</v>
      </c>
      <c r="G21" s="99">
        <f>F21/$F$21</f>
        <v>1</v>
      </c>
      <c r="H21" s="92">
        <f>SUM(H4:H20)</f>
        <v>5398091</v>
      </c>
      <c r="I21" s="158">
        <f>SUM(C21/F21-1)</f>
        <v>-0.12169782532280238</v>
      </c>
      <c r="J21" s="159">
        <f t="shared" ref="J21" si="1">SUM(E21/H21-1)</f>
        <v>-0.18333796151269033</v>
      </c>
    </row>
    <row r="22" spans="1:10" ht="27" customHeight="1"/>
    <row r="25" spans="1:10">
      <c r="C25" s="13"/>
      <c r="D25" s="13"/>
      <c r="E25" s="13"/>
      <c r="F25" s="13"/>
      <c r="G25" s="13"/>
      <c r="H25" s="13"/>
    </row>
    <row r="26" spans="1:10">
      <c r="C26" s="13"/>
      <c r="D26" s="13"/>
      <c r="E26" s="13"/>
      <c r="F26" s="13"/>
      <c r="G26" s="13"/>
      <c r="H26" s="13"/>
    </row>
    <row r="27" spans="1:10">
      <c r="C27" s="13"/>
      <c r="D27" s="13"/>
      <c r="E27" s="13"/>
      <c r="F27" s="13"/>
      <c r="G27" s="13"/>
      <c r="H27" s="13"/>
    </row>
    <row r="28" spans="1:10">
      <c r="C28" s="13"/>
      <c r="D28" s="13"/>
      <c r="E28" s="13"/>
      <c r="F28" s="13"/>
      <c r="G28" s="13"/>
      <c r="H28" s="13"/>
    </row>
    <row r="29" spans="1:10">
      <c r="C29" s="13"/>
      <c r="D29" s="13"/>
      <c r="E29" s="13"/>
      <c r="F29" s="13"/>
      <c r="G29" s="13"/>
      <c r="H29" s="13"/>
    </row>
    <row r="30" spans="1:10">
      <c r="C30" s="13"/>
      <c r="D30" s="13"/>
      <c r="E30" s="13"/>
      <c r="F30" s="13"/>
      <c r="G30" s="13"/>
      <c r="H30" s="13"/>
    </row>
    <row r="31" spans="1:10">
      <c r="C31" s="13"/>
      <c r="D31" s="13"/>
      <c r="E31" s="13"/>
      <c r="F31" s="13"/>
      <c r="G31" s="13"/>
      <c r="H31" s="13"/>
    </row>
    <row r="32" spans="1:10">
      <c r="C32" s="13"/>
      <c r="D32" s="13"/>
      <c r="E32" s="13"/>
      <c r="F32" s="13"/>
      <c r="G32" s="13"/>
      <c r="H32" s="13"/>
    </row>
    <row r="33" spans="3:8">
      <c r="C33" s="13"/>
      <c r="D33" s="13"/>
      <c r="E33" s="13"/>
      <c r="F33" s="13"/>
      <c r="G33" s="13"/>
      <c r="H33" s="13"/>
    </row>
    <row r="34" spans="3:8">
      <c r="C34" s="13"/>
      <c r="D34" s="13"/>
      <c r="E34" s="13"/>
      <c r="F34" s="13"/>
      <c r="G34" s="13"/>
      <c r="H34" s="13"/>
    </row>
    <row r="35" spans="3:8">
      <c r="C35" s="13"/>
      <c r="D35" s="13"/>
      <c r="E35" s="13"/>
      <c r="F35" s="13"/>
      <c r="G35" s="13"/>
      <c r="H35" s="13"/>
    </row>
    <row r="36" spans="3:8">
      <c r="C36" s="13"/>
      <c r="D36" s="13"/>
      <c r="E36" s="13"/>
      <c r="F36" s="13"/>
      <c r="G36" s="13"/>
      <c r="H36" s="13"/>
    </row>
    <row r="37" spans="3:8">
      <c r="C37" s="13"/>
      <c r="D37" s="13"/>
      <c r="E37" s="13"/>
      <c r="F37" s="13"/>
      <c r="G37" s="13"/>
      <c r="H37" s="13"/>
    </row>
    <row r="38" spans="3:8">
      <c r="C38" s="13"/>
      <c r="D38" s="13"/>
      <c r="E38" s="13"/>
      <c r="F38" s="13"/>
      <c r="G38" s="13"/>
      <c r="H38" s="13"/>
    </row>
    <row r="39" spans="3:8">
      <c r="C39" s="13"/>
      <c r="D39" s="13"/>
      <c r="E39" s="13"/>
      <c r="F39" s="13"/>
      <c r="G39" s="13"/>
      <c r="H39" s="13"/>
    </row>
    <row r="40" spans="3:8">
      <c r="C40" s="13"/>
      <c r="D40" s="13"/>
      <c r="E40" s="13"/>
      <c r="F40" s="13"/>
      <c r="G40" s="13"/>
      <c r="H40" s="13"/>
    </row>
    <row r="41" spans="3:8">
      <c r="C41" s="13"/>
      <c r="D41" s="13"/>
      <c r="E41" s="13"/>
      <c r="F41" s="13"/>
      <c r="G41" s="13"/>
      <c r="H41" s="13"/>
    </row>
  </sheetData>
  <sortState xmlns:xlrd2="http://schemas.microsoft.com/office/spreadsheetml/2017/richdata2" ref="B4:J20">
    <sortCondition descending="1" ref="C4:C20"/>
    <sortCondition descending="1" ref="F4:F2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fitToPage="1"/>
  </sheetPr>
  <dimension ref="A1:J29"/>
  <sheetViews>
    <sheetView workbookViewId="0">
      <selection activeCell="D14" sqref="D14"/>
    </sheetView>
  </sheetViews>
  <sheetFormatPr defaultColWidth="8.875" defaultRowHeight="17.25"/>
  <cols>
    <col min="1" max="1" width="6.25" style="14" bestFit="1" customWidth="1"/>
    <col min="2" max="2" width="11.625" style="8" customWidth="1"/>
    <col min="3" max="3" width="14.375" style="9" bestFit="1" customWidth="1"/>
    <col min="4" max="4" width="10.375" style="9" customWidth="1"/>
    <col min="5" max="6" width="14.375" style="9" bestFit="1" customWidth="1"/>
    <col min="7" max="7" width="10.5" style="9" customWidth="1"/>
    <col min="8" max="8" width="14.375" style="9" bestFit="1" customWidth="1"/>
    <col min="9" max="10" width="9.75" style="9" bestFit="1" customWidth="1"/>
    <col min="11" max="16384" width="8.875" style="8"/>
  </cols>
  <sheetData>
    <row r="1" spans="1:10" ht="36.75" customHeight="1" thickBot="1">
      <c r="A1" s="34"/>
      <c r="B1" s="178" t="s">
        <v>165</v>
      </c>
      <c r="C1" s="178"/>
      <c r="D1" s="178"/>
      <c r="E1" s="178"/>
      <c r="F1" s="178"/>
      <c r="G1" s="178"/>
      <c r="H1" s="178"/>
      <c r="I1" s="178"/>
      <c r="J1" s="178"/>
    </row>
    <row r="2" spans="1:10" ht="24" customHeight="1" thickTop="1">
      <c r="A2" s="207" t="s">
        <v>54</v>
      </c>
      <c r="B2" s="212" t="s">
        <v>48</v>
      </c>
      <c r="C2" s="216" t="s">
        <v>166</v>
      </c>
      <c r="D2" s="217"/>
      <c r="E2" s="218"/>
      <c r="F2" s="216" t="s">
        <v>105</v>
      </c>
      <c r="G2" s="217"/>
      <c r="H2" s="218"/>
      <c r="I2" s="216" t="s">
        <v>49</v>
      </c>
      <c r="J2" s="218"/>
    </row>
    <row r="3" spans="1:10" ht="36.75" customHeight="1" thickBot="1">
      <c r="A3" s="208"/>
      <c r="B3" s="215"/>
      <c r="C3" s="130" t="s">
        <v>50</v>
      </c>
      <c r="D3" s="40" t="s">
        <v>57</v>
      </c>
      <c r="E3" s="131" t="s">
        <v>51</v>
      </c>
      <c r="F3" s="130" t="s">
        <v>50</v>
      </c>
      <c r="G3" s="40" t="s">
        <v>57</v>
      </c>
      <c r="H3" s="131" t="s">
        <v>51</v>
      </c>
      <c r="I3" s="130" t="s">
        <v>52</v>
      </c>
      <c r="J3" s="131" t="s">
        <v>53</v>
      </c>
    </row>
    <row r="4" spans="1:10" ht="24" customHeight="1">
      <c r="A4" s="33">
        <v>1</v>
      </c>
      <c r="B4" s="41" t="s">
        <v>85</v>
      </c>
      <c r="C4" s="132">
        <v>8385067</v>
      </c>
      <c r="D4" s="79">
        <f t="shared" ref="D4:D28" si="0">C4/$C$29</f>
        <v>0.52872058522627141</v>
      </c>
      <c r="E4" s="42">
        <v>25873136</v>
      </c>
      <c r="F4" s="132">
        <v>9196917</v>
      </c>
      <c r="G4" s="79">
        <f t="shared" ref="G4:G28" si="1">F4/$F$29</f>
        <v>0.5206932864099354</v>
      </c>
      <c r="H4" s="42">
        <v>28246474</v>
      </c>
      <c r="I4" s="17">
        <f t="shared" ref="I4:I16" si="2">(C4-F4)/F4</f>
        <v>-8.8274146651535504E-2</v>
      </c>
      <c r="J4" s="18">
        <f t="shared" ref="J4:J16" si="3">(E4-H4)/H4</f>
        <v>-8.4022451793452163E-2</v>
      </c>
    </row>
    <row r="5" spans="1:10" ht="24" customHeight="1">
      <c r="A5" s="33">
        <v>2</v>
      </c>
      <c r="B5" s="41" t="s">
        <v>86</v>
      </c>
      <c r="C5" s="132">
        <v>6332232</v>
      </c>
      <c r="D5" s="79">
        <f t="shared" si="0"/>
        <v>0.39927902887699324</v>
      </c>
      <c r="E5" s="42">
        <v>17098383</v>
      </c>
      <c r="F5" s="132">
        <v>6889581</v>
      </c>
      <c r="G5" s="79">
        <f t="shared" si="1"/>
        <v>0.39006099249101078</v>
      </c>
      <c r="H5" s="42">
        <v>20237048</v>
      </c>
      <c r="I5" s="17">
        <f t="shared" si="2"/>
        <v>-8.0897372423664085E-2</v>
      </c>
      <c r="J5" s="18">
        <f t="shared" si="3"/>
        <v>-0.15509500199831516</v>
      </c>
    </row>
    <row r="6" spans="1:10" ht="24" customHeight="1">
      <c r="A6" s="33">
        <v>3</v>
      </c>
      <c r="B6" s="41" t="s">
        <v>87</v>
      </c>
      <c r="C6" s="132">
        <v>683802</v>
      </c>
      <c r="D6" s="79">
        <f t="shared" si="0"/>
        <v>4.311715024088595E-2</v>
      </c>
      <c r="E6" s="42">
        <v>2074345</v>
      </c>
      <c r="F6" s="132">
        <v>813348</v>
      </c>
      <c r="G6" s="79">
        <f t="shared" si="1"/>
        <v>4.6048566396211708E-2</v>
      </c>
      <c r="H6" s="42">
        <v>2624075</v>
      </c>
      <c r="I6" s="17">
        <f t="shared" si="2"/>
        <v>-0.15927499668038772</v>
      </c>
      <c r="J6" s="18">
        <f t="shared" si="3"/>
        <v>-0.20949477434905633</v>
      </c>
    </row>
    <row r="7" spans="1:10" ht="24" customHeight="1">
      <c r="A7" s="33">
        <v>4</v>
      </c>
      <c r="B7" s="41" t="s">
        <v>88</v>
      </c>
      <c r="C7" s="132">
        <v>179565</v>
      </c>
      <c r="D7" s="79">
        <f t="shared" si="0"/>
        <v>1.1322475048339557E-2</v>
      </c>
      <c r="E7" s="42">
        <v>494458</v>
      </c>
      <c r="F7" s="132">
        <v>499626</v>
      </c>
      <c r="G7" s="79">
        <f t="shared" si="1"/>
        <v>2.8286860033188338E-2</v>
      </c>
      <c r="H7" s="42">
        <v>1474977</v>
      </c>
      <c r="I7" s="17">
        <f t="shared" si="2"/>
        <v>-0.64060116967491687</v>
      </c>
      <c r="J7" s="18">
        <f t="shared" si="3"/>
        <v>-0.66476900995744337</v>
      </c>
    </row>
    <row r="8" spans="1:10" ht="24" customHeight="1">
      <c r="A8" s="33">
        <v>5</v>
      </c>
      <c r="B8" s="58" t="s">
        <v>131</v>
      </c>
      <c r="C8" s="132">
        <v>164539</v>
      </c>
      <c r="D8" s="79">
        <f t="shared" si="0"/>
        <v>1.0375010285850484E-2</v>
      </c>
      <c r="E8" s="42">
        <v>824441</v>
      </c>
      <c r="F8" s="132">
        <v>196082</v>
      </c>
      <c r="G8" s="79">
        <f t="shared" si="1"/>
        <v>1.1101392019285698E-2</v>
      </c>
      <c r="H8" s="42">
        <v>876840</v>
      </c>
      <c r="I8" s="17">
        <f t="shared" si="2"/>
        <v>-0.16086637223202538</v>
      </c>
      <c r="J8" s="18">
        <f t="shared" si="3"/>
        <v>-5.9758906984170433E-2</v>
      </c>
    </row>
    <row r="9" spans="1:10" ht="24" customHeight="1">
      <c r="A9" s="33">
        <v>6</v>
      </c>
      <c r="B9" s="41" t="s">
        <v>95</v>
      </c>
      <c r="C9" s="132">
        <v>31437</v>
      </c>
      <c r="D9" s="79">
        <f t="shared" si="0"/>
        <v>1.9822607306248471E-3</v>
      </c>
      <c r="E9" s="42">
        <v>143064</v>
      </c>
      <c r="F9" s="132">
        <v>2308</v>
      </c>
      <c r="G9" s="79">
        <f t="shared" si="1"/>
        <v>1.306698869886649E-4</v>
      </c>
      <c r="H9" s="42">
        <v>33242</v>
      </c>
      <c r="I9" s="17">
        <f t="shared" si="2"/>
        <v>12.620883882149046</v>
      </c>
      <c r="J9" s="18">
        <f t="shared" si="3"/>
        <v>3.3037121713494977</v>
      </c>
    </row>
    <row r="10" spans="1:10" ht="24" customHeight="1">
      <c r="A10" s="33">
        <v>7</v>
      </c>
      <c r="B10" s="41" t="s">
        <v>91</v>
      </c>
      <c r="C10" s="132">
        <v>28557</v>
      </c>
      <c r="D10" s="79">
        <f t="shared" si="0"/>
        <v>1.8006622668974061E-3</v>
      </c>
      <c r="E10" s="42">
        <v>161110</v>
      </c>
      <c r="F10" s="132">
        <v>36699</v>
      </c>
      <c r="G10" s="79">
        <f t="shared" si="1"/>
        <v>2.0777531120437665E-3</v>
      </c>
      <c r="H10" s="42">
        <v>206547</v>
      </c>
      <c r="I10" s="17">
        <f t="shared" si="2"/>
        <v>-0.22185890623722718</v>
      </c>
      <c r="J10" s="18">
        <f t="shared" si="3"/>
        <v>-0.21998382934634733</v>
      </c>
    </row>
    <row r="11" spans="1:10" ht="24" customHeight="1">
      <c r="A11" s="33">
        <v>8</v>
      </c>
      <c r="B11" s="41" t="s">
        <v>93</v>
      </c>
      <c r="C11" s="132">
        <v>11505</v>
      </c>
      <c r="D11" s="79">
        <f t="shared" si="0"/>
        <v>7.2544802957784978E-4</v>
      </c>
      <c r="E11" s="42">
        <v>117453</v>
      </c>
      <c r="F11" s="132">
        <v>5394</v>
      </c>
      <c r="G11" s="79">
        <f t="shared" si="1"/>
        <v>3.0538707557056257E-4</v>
      </c>
      <c r="H11" s="42">
        <v>46494</v>
      </c>
      <c r="I11" s="17">
        <f t="shared" si="2"/>
        <v>1.1329254727474971</v>
      </c>
      <c r="J11" s="18">
        <f t="shared" si="3"/>
        <v>1.5261969286359531</v>
      </c>
    </row>
    <row r="12" spans="1:10" ht="24" customHeight="1">
      <c r="A12" s="33">
        <v>9</v>
      </c>
      <c r="B12" s="58" t="s">
        <v>167</v>
      </c>
      <c r="C12" s="132">
        <v>8249</v>
      </c>
      <c r="D12" s="79">
        <f t="shared" si="0"/>
        <v>5.2014087753043741E-4</v>
      </c>
      <c r="E12" s="42">
        <v>55228</v>
      </c>
      <c r="F12" s="132">
        <v>13435</v>
      </c>
      <c r="G12" s="79">
        <f t="shared" si="1"/>
        <v>7.6063688548211133E-4</v>
      </c>
      <c r="H12" s="42">
        <v>90295</v>
      </c>
      <c r="I12" s="17">
        <f t="shared" si="2"/>
        <v>-0.38600669892072942</v>
      </c>
      <c r="J12" s="18">
        <f t="shared" si="3"/>
        <v>-0.38836037432858961</v>
      </c>
    </row>
    <row r="13" spans="1:10" ht="24" customHeight="1">
      <c r="A13" s="33">
        <v>10</v>
      </c>
      <c r="B13" s="41" t="s">
        <v>92</v>
      </c>
      <c r="C13" s="132">
        <v>7110</v>
      </c>
      <c r="D13" s="79">
        <f t="shared" si="0"/>
        <v>4.4832120732711967E-4</v>
      </c>
      <c r="E13" s="42">
        <v>236356</v>
      </c>
      <c r="F13" s="132">
        <v>4133</v>
      </c>
      <c r="G13" s="79">
        <f t="shared" si="1"/>
        <v>2.3399421270543848E-4</v>
      </c>
      <c r="H13" s="42">
        <v>178688</v>
      </c>
      <c r="I13" s="17">
        <f t="shared" si="2"/>
        <v>0.72030002419549966</v>
      </c>
      <c r="J13" s="18">
        <f t="shared" si="3"/>
        <v>0.32273012177650429</v>
      </c>
    </row>
    <row r="14" spans="1:10" ht="24" customHeight="1">
      <c r="A14" s="33">
        <v>11</v>
      </c>
      <c r="B14" s="41" t="s">
        <v>96</v>
      </c>
      <c r="C14" s="132">
        <v>2052</v>
      </c>
      <c r="D14" s="79">
        <f t="shared" si="0"/>
        <v>1.2938890540580163E-4</v>
      </c>
      <c r="E14" s="42">
        <v>19934</v>
      </c>
      <c r="F14" s="132">
        <v>1325</v>
      </c>
      <c r="G14" s="79">
        <f t="shared" si="1"/>
        <v>7.5016291273821917E-5</v>
      </c>
      <c r="H14" s="42">
        <v>17223</v>
      </c>
      <c r="I14" s="17">
        <f t="shared" si="2"/>
        <v>0.54867924528301881</v>
      </c>
      <c r="J14" s="18">
        <f t="shared" si="3"/>
        <v>0.15740579457701911</v>
      </c>
    </row>
    <row r="15" spans="1:10" ht="24" customHeight="1">
      <c r="A15" s="33">
        <v>12</v>
      </c>
      <c r="B15" s="41" t="s">
        <v>90</v>
      </c>
      <c r="C15" s="132">
        <v>1030</v>
      </c>
      <c r="D15" s="79">
        <f t="shared" si="0"/>
        <v>6.4946672791411149E-5</v>
      </c>
      <c r="E15" s="42">
        <v>85124</v>
      </c>
      <c r="F15" s="132">
        <v>2561</v>
      </c>
      <c r="G15" s="79">
        <f t="shared" si="1"/>
        <v>1.4499375241679843E-4</v>
      </c>
      <c r="H15" s="42">
        <v>246718</v>
      </c>
      <c r="I15" s="17">
        <f t="shared" si="2"/>
        <v>-0.59781335415853187</v>
      </c>
      <c r="J15" s="18">
        <f t="shared" si="3"/>
        <v>-0.6549745053056526</v>
      </c>
    </row>
    <row r="16" spans="1:10" ht="24" customHeight="1">
      <c r="A16" s="33">
        <v>13</v>
      </c>
      <c r="B16" s="41" t="s">
        <v>94</v>
      </c>
      <c r="C16" s="132">
        <v>870</v>
      </c>
      <c r="D16" s="79">
        <f t="shared" si="0"/>
        <v>5.4857869250997767E-5</v>
      </c>
      <c r="E16" s="42">
        <v>50367</v>
      </c>
      <c r="F16" s="132">
        <v>820</v>
      </c>
      <c r="G16" s="79">
        <f t="shared" si="1"/>
        <v>4.6425176486440734E-5</v>
      </c>
      <c r="H16" s="42">
        <v>43312</v>
      </c>
      <c r="I16" s="17">
        <f t="shared" si="2"/>
        <v>6.097560975609756E-2</v>
      </c>
      <c r="J16" s="18">
        <f t="shared" si="3"/>
        <v>0.16288788326560769</v>
      </c>
    </row>
    <row r="17" spans="1:10" ht="24" customHeight="1">
      <c r="A17" s="33">
        <v>14</v>
      </c>
      <c r="B17" s="127" t="s">
        <v>151</v>
      </c>
      <c r="C17" s="132">
        <v>136</v>
      </c>
      <c r="D17" s="79">
        <f t="shared" si="0"/>
        <v>8.5754830093513755E-6</v>
      </c>
      <c r="E17" s="42">
        <v>6393</v>
      </c>
      <c r="F17" s="133">
        <v>0</v>
      </c>
      <c r="G17" s="79">
        <f t="shared" si="1"/>
        <v>0</v>
      </c>
      <c r="H17" s="129">
        <v>0</v>
      </c>
      <c r="I17" s="133">
        <v>0</v>
      </c>
      <c r="J17" s="129">
        <v>0</v>
      </c>
    </row>
    <row r="18" spans="1:10" ht="24" customHeight="1">
      <c r="A18" s="33">
        <v>15</v>
      </c>
      <c r="B18" s="128" t="s">
        <v>99</v>
      </c>
      <c r="C18" s="132">
        <v>132</v>
      </c>
      <c r="D18" s="79">
        <f t="shared" si="0"/>
        <v>8.3232629208410399E-6</v>
      </c>
      <c r="E18" s="42">
        <v>5845</v>
      </c>
      <c r="F18" s="132">
        <v>138</v>
      </c>
      <c r="G18" s="79">
        <f t="shared" si="1"/>
        <v>7.8130175062546598E-6</v>
      </c>
      <c r="H18" s="42">
        <v>5940</v>
      </c>
      <c r="I18" s="17">
        <f>(C18-F18)/F18</f>
        <v>-4.3478260869565216E-2</v>
      </c>
      <c r="J18" s="18">
        <f>(E18-H18)/H18</f>
        <v>-1.5993265993265993E-2</v>
      </c>
    </row>
    <row r="19" spans="1:10" ht="24" customHeight="1">
      <c r="A19" s="33">
        <v>16</v>
      </c>
      <c r="B19" s="41" t="s">
        <v>97</v>
      </c>
      <c r="C19" s="132">
        <v>112</v>
      </c>
      <c r="D19" s="79">
        <f t="shared" si="0"/>
        <v>7.062162478289368E-6</v>
      </c>
      <c r="E19" s="42">
        <v>7629</v>
      </c>
      <c r="F19" s="132">
        <v>192</v>
      </c>
      <c r="G19" s="79">
        <f t="shared" si="1"/>
        <v>1.087028522609344E-5</v>
      </c>
      <c r="H19" s="42">
        <v>7995</v>
      </c>
      <c r="I19" s="17">
        <f>(C19-F19)/F19</f>
        <v>-0.41666666666666669</v>
      </c>
      <c r="J19" s="18">
        <f>(E19-H19)/H19</f>
        <v>-4.5778611632270171E-2</v>
      </c>
    </row>
    <row r="20" spans="1:10" ht="24" customHeight="1">
      <c r="A20" s="33">
        <v>17</v>
      </c>
      <c r="B20" s="125" t="s">
        <v>110</v>
      </c>
      <c r="C20" s="132">
        <v>55</v>
      </c>
      <c r="D20" s="79">
        <f t="shared" si="0"/>
        <v>3.4680262170171001E-6</v>
      </c>
      <c r="E20" s="42">
        <v>1822</v>
      </c>
      <c r="F20" s="133">
        <v>0</v>
      </c>
      <c r="G20" s="79">
        <f t="shared" si="1"/>
        <v>0</v>
      </c>
      <c r="H20" s="126">
        <v>0</v>
      </c>
      <c r="I20" s="133">
        <v>0</v>
      </c>
      <c r="J20" s="129">
        <v>0</v>
      </c>
    </row>
    <row r="21" spans="1:10" ht="24" customHeight="1">
      <c r="A21" s="33">
        <v>18</v>
      </c>
      <c r="B21" s="41" t="s">
        <v>101</v>
      </c>
      <c r="C21" s="132">
        <v>21</v>
      </c>
      <c r="D21" s="79">
        <f t="shared" si="0"/>
        <v>1.3241554646792564E-6</v>
      </c>
      <c r="E21" s="42">
        <v>710</v>
      </c>
      <c r="F21" s="132">
        <v>40</v>
      </c>
      <c r="G21" s="79">
        <f t="shared" si="1"/>
        <v>2.2646427554361335E-6</v>
      </c>
      <c r="H21" s="42">
        <v>1235</v>
      </c>
      <c r="I21" s="17">
        <f>(C21-F21)/F21</f>
        <v>-0.47499999999999998</v>
      </c>
      <c r="J21" s="18">
        <f>(E21-H21)/H21</f>
        <v>-0.4251012145748988</v>
      </c>
    </row>
    <row r="22" spans="1:10" ht="24" customHeight="1">
      <c r="A22" s="33">
        <v>19</v>
      </c>
      <c r="B22" s="125" t="s">
        <v>108</v>
      </c>
      <c r="C22" s="132">
        <v>10</v>
      </c>
      <c r="D22" s="79">
        <f t="shared" si="0"/>
        <v>6.3055022127583638E-7</v>
      </c>
      <c r="E22" s="42">
        <v>679</v>
      </c>
      <c r="F22" s="133">
        <v>0</v>
      </c>
      <c r="G22" s="79">
        <f t="shared" si="1"/>
        <v>0</v>
      </c>
      <c r="H22" s="126">
        <v>0</v>
      </c>
      <c r="I22" s="133">
        <v>0</v>
      </c>
      <c r="J22" s="129">
        <v>0</v>
      </c>
    </row>
    <row r="23" spans="1:10" ht="24" customHeight="1">
      <c r="A23" s="33">
        <v>20</v>
      </c>
      <c r="B23" s="128" t="s">
        <v>102</v>
      </c>
      <c r="C23" s="132">
        <v>2</v>
      </c>
      <c r="D23" s="79">
        <f t="shared" si="0"/>
        <v>1.2611004425516728E-7</v>
      </c>
      <c r="E23" s="42">
        <v>32</v>
      </c>
      <c r="F23" s="132">
        <v>10</v>
      </c>
      <c r="G23" s="79">
        <f t="shared" si="1"/>
        <v>5.6616068885903338E-7</v>
      </c>
      <c r="H23" s="42">
        <v>391</v>
      </c>
      <c r="I23" s="17">
        <f>(C23-F23)/F23</f>
        <v>-0.8</v>
      </c>
      <c r="J23" s="18">
        <f>(E23-H23)/H23</f>
        <v>-0.9181585677749361</v>
      </c>
    </row>
    <row r="24" spans="1:10" ht="24" customHeight="1">
      <c r="A24" s="33">
        <v>21</v>
      </c>
      <c r="B24" s="127" t="s">
        <v>158</v>
      </c>
      <c r="C24" s="132">
        <v>1</v>
      </c>
      <c r="D24" s="79">
        <f t="shared" si="0"/>
        <v>6.3055022127583641E-8</v>
      </c>
      <c r="E24" s="42">
        <v>61</v>
      </c>
      <c r="F24" s="133">
        <v>0</v>
      </c>
      <c r="G24" s="79">
        <f t="shared" si="1"/>
        <v>0</v>
      </c>
      <c r="H24" s="126">
        <v>0</v>
      </c>
      <c r="I24" s="133">
        <v>0</v>
      </c>
      <c r="J24" s="129">
        <v>0</v>
      </c>
    </row>
    <row r="25" spans="1:10" ht="24" customHeight="1">
      <c r="A25" s="33">
        <v>22</v>
      </c>
      <c r="B25" s="41" t="s">
        <v>103</v>
      </c>
      <c r="C25" s="132">
        <v>1</v>
      </c>
      <c r="D25" s="79">
        <f t="shared" si="0"/>
        <v>6.3055022127583641E-8</v>
      </c>
      <c r="E25" s="42">
        <v>32</v>
      </c>
      <c r="F25" s="132">
        <v>2</v>
      </c>
      <c r="G25" s="79">
        <f t="shared" si="1"/>
        <v>1.1323213777180667E-7</v>
      </c>
      <c r="H25" s="42">
        <v>66</v>
      </c>
      <c r="I25" s="17">
        <f>(C25-F25)/F25</f>
        <v>-0.5</v>
      </c>
      <c r="J25" s="18">
        <f>(E25-H25)/H25</f>
        <v>-0.51515151515151514</v>
      </c>
    </row>
    <row r="26" spans="1:10" ht="24" customHeight="1">
      <c r="A26" s="33">
        <v>23</v>
      </c>
      <c r="B26" s="41" t="s">
        <v>98</v>
      </c>
      <c r="C26" s="133">
        <v>0</v>
      </c>
      <c r="D26" s="79">
        <f t="shared" si="0"/>
        <v>0</v>
      </c>
      <c r="E26" s="129">
        <v>0</v>
      </c>
      <c r="F26" s="132">
        <v>126</v>
      </c>
      <c r="G26" s="79">
        <f t="shared" si="1"/>
        <v>7.1336246796238203E-6</v>
      </c>
      <c r="H26" s="42">
        <v>6443</v>
      </c>
      <c r="I26" s="17">
        <f>(C26-F26)/F26</f>
        <v>-1</v>
      </c>
      <c r="J26" s="18">
        <f>(E26-H26)/H26</f>
        <v>-1</v>
      </c>
    </row>
    <row r="27" spans="1:10" ht="24" customHeight="1">
      <c r="A27" s="33">
        <v>24</v>
      </c>
      <c r="B27" s="41" t="s">
        <v>100</v>
      </c>
      <c r="C27" s="133">
        <v>0</v>
      </c>
      <c r="D27" s="79">
        <f t="shared" si="0"/>
        <v>0</v>
      </c>
      <c r="E27" s="129">
        <v>0</v>
      </c>
      <c r="F27" s="132">
        <v>93</v>
      </c>
      <c r="G27" s="79">
        <f t="shared" si="1"/>
        <v>5.2652944063890105E-6</v>
      </c>
      <c r="H27" s="42">
        <v>5578</v>
      </c>
      <c r="I27" s="17">
        <f>(C27-F27)/F27</f>
        <v>-1</v>
      </c>
      <c r="J27" s="18">
        <f>(E27-H27)/H27</f>
        <v>-1</v>
      </c>
    </row>
    <row r="28" spans="1:10" ht="24" customHeight="1">
      <c r="A28" s="33">
        <v>25</v>
      </c>
      <c r="B28" s="58" t="s">
        <v>104</v>
      </c>
      <c r="C28" s="132">
        <v>22680</v>
      </c>
      <c r="D28" s="79">
        <f t="shared" si="0"/>
        <v>1.430087901853597E-3</v>
      </c>
      <c r="E28" s="42">
        <v>40514</v>
      </c>
      <c r="F28" s="133">
        <v>0</v>
      </c>
      <c r="G28" s="79">
        <f t="shared" si="1"/>
        <v>0</v>
      </c>
      <c r="H28" s="126">
        <v>0</v>
      </c>
      <c r="I28" s="133">
        <v>0</v>
      </c>
      <c r="J28" s="129">
        <v>0</v>
      </c>
    </row>
    <row r="29" spans="1:10" ht="24" customHeight="1" thickBot="1">
      <c r="B29" s="45" t="s">
        <v>60</v>
      </c>
      <c r="C29" s="134">
        <v>15859165</v>
      </c>
      <c r="D29" s="135">
        <f t="shared" ref="D29" si="4">C29/$C$29</f>
        <v>1</v>
      </c>
      <c r="E29" s="136">
        <v>47297118</v>
      </c>
      <c r="F29" s="134">
        <v>17662830</v>
      </c>
      <c r="G29" s="135">
        <f t="shared" ref="G29" si="5">F29/$F$29</f>
        <v>1</v>
      </c>
      <c r="H29" s="136">
        <v>54349581</v>
      </c>
      <c r="I29" s="137">
        <f t="shared" ref="I29" si="6">(C29-F29)/F29</f>
        <v>-0.10211642188709284</v>
      </c>
      <c r="J29" s="138">
        <f t="shared" ref="J29" si="7">(E29-H29)/H29</f>
        <v>-0.12976112916123494</v>
      </c>
    </row>
  </sheetData>
  <sortState xmlns:xlrd2="http://schemas.microsoft.com/office/spreadsheetml/2017/richdata2" ref="B4:J27">
    <sortCondition descending="1" ref="C4:C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ageMargins left="0.75" right="0.75" top="1" bottom="1" header="0.5" footer="0.5"/>
  <pageSetup paperSize="9" scale="8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J30"/>
  <sheetViews>
    <sheetView workbookViewId="0">
      <selection activeCell="J15" sqref="J15"/>
    </sheetView>
  </sheetViews>
  <sheetFormatPr defaultColWidth="9" defaultRowHeight="15.75"/>
  <cols>
    <col min="1" max="1" width="6.25" style="14" bestFit="1" customWidth="1"/>
    <col min="2" max="2" width="13.5" style="1" bestFit="1" customWidth="1"/>
    <col min="3" max="3" width="13.375" style="2" customWidth="1"/>
    <col min="4" max="4" width="9.875" style="2" customWidth="1"/>
    <col min="5" max="5" width="13.5" style="2" customWidth="1"/>
    <col min="6" max="6" width="13" style="2" customWidth="1"/>
    <col min="7" max="7" width="9.5" style="2" customWidth="1"/>
    <col min="8" max="8" width="14.25" style="2" customWidth="1"/>
    <col min="9" max="10" width="10.375" style="2" bestFit="1" customWidth="1"/>
    <col min="11" max="11" width="9" style="1" customWidth="1"/>
    <col min="12" max="16384" width="9" style="1"/>
  </cols>
  <sheetData>
    <row r="1" spans="1:10" s="3" customFormat="1" ht="33.75" customHeight="1" thickBot="1">
      <c r="A1" s="34"/>
      <c r="B1" s="178" t="s">
        <v>169</v>
      </c>
      <c r="C1" s="178"/>
      <c r="D1" s="178"/>
      <c r="E1" s="178"/>
      <c r="F1" s="178"/>
      <c r="G1" s="178"/>
      <c r="H1" s="178"/>
      <c r="I1" s="178"/>
      <c r="J1" s="178"/>
    </row>
    <row r="2" spans="1:10" ht="24.75" customHeight="1" thickTop="1">
      <c r="A2" s="207" t="s">
        <v>54</v>
      </c>
      <c r="B2" s="187" t="s">
        <v>133</v>
      </c>
      <c r="C2" s="219" t="s">
        <v>170</v>
      </c>
      <c r="D2" s="220"/>
      <c r="E2" s="221"/>
      <c r="F2" s="219" t="s">
        <v>134</v>
      </c>
      <c r="G2" s="220"/>
      <c r="H2" s="221"/>
      <c r="I2" s="219" t="s">
        <v>135</v>
      </c>
      <c r="J2" s="221"/>
    </row>
    <row r="3" spans="1:10" ht="30">
      <c r="A3" s="208"/>
      <c r="B3" s="188"/>
      <c r="C3" s="141" t="s">
        <v>136</v>
      </c>
      <c r="D3" s="40" t="s">
        <v>137</v>
      </c>
      <c r="E3" s="142" t="s">
        <v>138</v>
      </c>
      <c r="F3" s="141" t="s">
        <v>136</v>
      </c>
      <c r="G3" s="40" t="s">
        <v>137</v>
      </c>
      <c r="H3" s="142" t="s">
        <v>138</v>
      </c>
      <c r="I3" s="141" t="s">
        <v>139</v>
      </c>
      <c r="J3" s="142" t="s">
        <v>140</v>
      </c>
    </row>
    <row r="4" spans="1:10" ht="24" customHeight="1">
      <c r="A4" s="33">
        <v>1</v>
      </c>
      <c r="B4" s="41" t="s">
        <v>85</v>
      </c>
      <c r="C4" s="143">
        <v>9136227</v>
      </c>
      <c r="D4" s="10">
        <f>C4/$C$30</f>
        <v>0.53494971650301704</v>
      </c>
      <c r="E4" s="144">
        <v>28098985</v>
      </c>
      <c r="F4" s="143">
        <v>10397478</v>
      </c>
      <c r="G4" s="10">
        <f>F4/$F$30</f>
        <v>0.52305738415719594</v>
      </c>
      <c r="H4" s="144">
        <v>32087039</v>
      </c>
      <c r="I4" s="150">
        <f t="shared" ref="I4:I10" si="0">SUM(C4/F4-1)</f>
        <v>-0.12130355072643573</v>
      </c>
      <c r="J4" s="151">
        <f t="shared" ref="J4:J10" si="1">SUM(E4/H4-1)</f>
        <v>-0.12428862632042803</v>
      </c>
    </row>
    <row r="5" spans="1:10" ht="24" customHeight="1">
      <c r="A5" s="33">
        <v>2</v>
      </c>
      <c r="B5" s="41" t="s">
        <v>86</v>
      </c>
      <c r="C5" s="143">
        <v>6728599</v>
      </c>
      <c r="D5" s="10">
        <f t="shared" ref="D5:D30" si="2">C5/$C$30</f>
        <v>0.39397687114303137</v>
      </c>
      <c r="E5" s="144">
        <v>18202376</v>
      </c>
      <c r="F5" s="143">
        <v>7666890</v>
      </c>
      <c r="G5" s="10">
        <f t="shared" ref="G5:G30" si="3">F5/$F$30</f>
        <v>0.38569193683515984</v>
      </c>
      <c r="H5" s="144">
        <v>22485957</v>
      </c>
      <c r="I5" s="150">
        <f t="shared" si="0"/>
        <v>-0.12238221756148837</v>
      </c>
      <c r="J5" s="151">
        <f t="shared" si="1"/>
        <v>-0.19050027534963265</v>
      </c>
    </row>
    <row r="6" spans="1:10" ht="24" customHeight="1">
      <c r="A6" s="33">
        <v>3</v>
      </c>
      <c r="B6" s="41" t="s">
        <v>87</v>
      </c>
      <c r="C6" s="143">
        <v>725487</v>
      </c>
      <c r="D6" s="10">
        <f t="shared" si="2"/>
        <v>4.2479139909354743E-2</v>
      </c>
      <c r="E6" s="144">
        <v>2152261</v>
      </c>
      <c r="F6" s="143">
        <v>948090</v>
      </c>
      <c r="G6" s="10">
        <f t="shared" si="3"/>
        <v>4.7694784768536745E-2</v>
      </c>
      <c r="H6" s="144">
        <v>3080169</v>
      </c>
      <c r="I6" s="150">
        <f t="shared" si="0"/>
        <v>-0.23479100085434923</v>
      </c>
      <c r="J6" s="151">
        <f t="shared" si="1"/>
        <v>-0.30125230141592885</v>
      </c>
    </row>
    <row r="7" spans="1:10" ht="24" customHeight="1">
      <c r="A7" s="33">
        <v>4</v>
      </c>
      <c r="B7" s="41" t="s">
        <v>88</v>
      </c>
      <c r="C7" s="143">
        <v>180011</v>
      </c>
      <c r="D7" s="10">
        <f t="shared" si="2"/>
        <v>1.0540109546033018E-2</v>
      </c>
      <c r="E7" s="144">
        <v>498259</v>
      </c>
      <c r="F7" s="143">
        <v>559492</v>
      </c>
      <c r="G7" s="10">
        <f t="shared" si="3"/>
        <v>2.8145904418059635E-2</v>
      </c>
      <c r="H7" s="144">
        <v>1647526</v>
      </c>
      <c r="I7" s="150">
        <f t="shared" si="0"/>
        <v>-0.67825992150021808</v>
      </c>
      <c r="J7" s="151">
        <f t="shared" si="1"/>
        <v>-0.69757138885820313</v>
      </c>
    </row>
    <row r="8" spans="1:10" ht="24" customHeight="1">
      <c r="A8" s="33">
        <v>5</v>
      </c>
      <c r="B8" s="41" t="s">
        <v>89</v>
      </c>
      <c r="C8" s="143">
        <v>177692</v>
      </c>
      <c r="D8" s="10">
        <f t="shared" si="2"/>
        <v>1.0404326099258929E-2</v>
      </c>
      <c r="E8" s="144">
        <v>906221</v>
      </c>
      <c r="F8" s="143">
        <v>239023</v>
      </c>
      <c r="G8" s="10">
        <f t="shared" si="3"/>
        <v>1.2024333702211771E-2</v>
      </c>
      <c r="H8" s="144">
        <v>1074706</v>
      </c>
      <c r="I8" s="150">
        <f t="shared" si="0"/>
        <v>-0.25659036996439677</v>
      </c>
      <c r="J8" s="151">
        <f t="shared" si="1"/>
        <v>-0.15677310818028367</v>
      </c>
    </row>
    <row r="9" spans="1:10" ht="24" customHeight="1">
      <c r="A9" s="33">
        <v>6</v>
      </c>
      <c r="B9" s="41" t="s">
        <v>95</v>
      </c>
      <c r="C9" s="143">
        <v>31572</v>
      </c>
      <c r="D9" s="10">
        <f t="shared" si="2"/>
        <v>1.848622243014896E-3</v>
      </c>
      <c r="E9" s="144">
        <v>144424</v>
      </c>
      <c r="F9" s="143">
        <v>2308</v>
      </c>
      <c r="G9" s="10">
        <f t="shared" si="3"/>
        <v>1.1610665996454219E-4</v>
      </c>
      <c r="H9" s="144">
        <v>33242</v>
      </c>
      <c r="I9" s="150">
        <f t="shared" si="0"/>
        <v>12.679376083188908</v>
      </c>
      <c r="J9" s="151">
        <f t="shared" si="1"/>
        <v>3.3446242705011731</v>
      </c>
    </row>
    <row r="10" spans="1:10" ht="24" customHeight="1">
      <c r="A10" s="33">
        <v>7</v>
      </c>
      <c r="B10" s="41" t="s">
        <v>91</v>
      </c>
      <c r="C10" s="143">
        <v>28557</v>
      </c>
      <c r="D10" s="10">
        <f t="shared" si="2"/>
        <v>1.6720861964328007E-3</v>
      </c>
      <c r="E10" s="144">
        <v>161110</v>
      </c>
      <c r="F10" s="143">
        <v>36699</v>
      </c>
      <c r="G10" s="10">
        <f t="shared" si="3"/>
        <v>1.8461864445575105E-3</v>
      </c>
      <c r="H10" s="144">
        <v>206547</v>
      </c>
      <c r="I10" s="150">
        <f t="shared" si="0"/>
        <v>-0.22185890623722715</v>
      </c>
      <c r="J10" s="151">
        <f t="shared" si="1"/>
        <v>-0.2199838293463473</v>
      </c>
    </row>
    <row r="11" spans="1:10" ht="24" customHeight="1">
      <c r="A11" s="33">
        <v>8</v>
      </c>
      <c r="B11" s="140" t="s">
        <v>168</v>
      </c>
      <c r="C11" s="143">
        <v>16381</v>
      </c>
      <c r="D11" s="10">
        <f t="shared" si="2"/>
        <v>9.5914991013641877E-4</v>
      </c>
      <c r="E11" s="144">
        <v>19440</v>
      </c>
      <c r="F11" s="145">
        <v>0</v>
      </c>
      <c r="G11" s="10">
        <f t="shared" si="3"/>
        <v>0</v>
      </c>
      <c r="H11" s="146">
        <v>0</v>
      </c>
      <c r="I11" s="145">
        <v>0</v>
      </c>
      <c r="J11" s="146">
        <v>0</v>
      </c>
    </row>
    <row r="12" spans="1:10" ht="24" customHeight="1">
      <c r="A12" s="33">
        <v>9</v>
      </c>
      <c r="B12" s="41" t="s">
        <v>93</v>
      </c>
      <c r="C12" s="143">
        <v>11505</v>
      </c>
      <c r="D12" s="10">
        <f t="shared" si="2"/>
        <v>6.7364750113665212E-4</v>
      </c>
      <c r="E12" s="144">
        <v>117453</v>
      </c>
      <c r="F12" s="143">
        <v>5394</v>
      </c>
      <c r="G12" s="10">
        <f t="shared" si="3"/>
        <v>2.7135152679754794E-4</v>
      </c>
      <c r="H12" s="144">
        <v>46494</v>
      </c>
      <c r="I12" s="150">
        <f t="shared" ref="I12:I30" si="4">SUM(C12/F12-1)</f>
        <v>1.1329254727474973</v>
      </c>
      <c r="J12" s="151">
        <f t="shared" ref="J12:J30" si="5">SUM(E12/H12-1)</f>
        <v>1.5261969286359531</v>
      </c>
    </row>
    <row r="13" spans="1:10" ht="24" customHeight="1">
      <c r="A13" s="33">
        <v>10</v>
      </c>
      <c r="B13" s="139" t="s">
        <v>7</v>
      </c>
      <c r="C13" s="143">
        <v>8249</v>
      </c>
      <c r="D13" s="10">
        <f t="shared" si="2"/>
        <v>4.8300028134517538E-4</v>
      </c>
      <c r="E13" s="144">
        <v>55228</v>
      </c>
      <c r="F13" s="143">
        <v>13435</v>
      </c>
      <c r="G13" s="10">
        <f t="shared" si="3"/>
        <v>6.7586350806916136E-4</v>
      </c>
      <c r="H13" s="144">
        <v>90295</v>
      </c>
      <c r="I13" s="150">
        <f t="shared" si="4"/>
        <v>-0.38600669892072947</v>
      </c>
      <c r="J13" s="151">
        <f t="shared" si="5"/>
        <v>-0.38836037432858961</v>
      </c>
    </row>
    <row r="14" spans="1:10" ht="24" customHeight="1">
      <c r="A14" s="33">
        <v>11</v>
      </c>
      <c r="B14" s="41" t="s">
        <v>92</v>
      </c>
      <c r="C14" s="143">
        <v>7190</v>
      </c>
      <c r="D14" s="10">
        <f t="shared" si="2"/>
        <v>4.2099309284420063E-4</v>
      </c>
      <c r="E14" s="144">
        <v>240838</v>
      </c>
      <c r="F14" s="143">
        <v>4155</v>
      </c>
      <c r="G14" s="10">
        <f t="shared" si="3"/>
        <v>2.0902217164327244E-4</v>
      </c>
      <c r="H14" s="144">
        <v>179911</v>
      </c>
      <c r="I14" s="150">
        <f t="shared" si="4"/>
        <v>0.73044524669073407</v>
      </c>
      <c r="J14" s="151">
        <f t="shared" si="5"/>
        <v>0.33865077732879034</v>
      </c>
    </row>
    <row r="15" spans="1:10" ht="24" customHeight="1">
      <c r="A15" s="33">
        <v>12</v>
      </c>
      <c r="B15" s="41" t="s">
        <v>96</v>
      </c>
      <c r="C15" s="143">
        <v>2052</v>
      </c>
      <c r="D15" s="10">
        <f t="shared" si="2"/>
        <v>1.2014990633050066E-4</v>
      </c>
      <c r="E15" s="144">
        <v>19934</v>
      </c>
      <c r="F15" s="143">
        <v>1325</v>
      </c>
      <c r="G15" s="10">
        <f t="shared" si="3"/>
        <v>6.6655686504774012E-5</v>
      </c>
      <c r="H15" s="144">
        <v>17223</v>
      </c>
      <c r="I15" s="150">
        <f t="shared" si="4"/>
        <v>0.54867924528301892</v>
      </c>
      <c r="J15" s="151">
        <f t="shared" si="5"/>
        <v>0.15740579457701909</v>
      </c>
    </row>
    <row r="16" spans="1:10" ht="24" customHeight="1">
      <c r="A16" s="33">
        <v>13</v>
      </c>
      <c r="B16" s="41" t="s">
        <v>90</v>
      </c>
      <c r="C16" s="143">
        <v>1082</v>
      </c>
      <c r="D16" s="10">
        <f t="shared" si="2"/>
        <v>6.3353897977388751E-5</v>
      </c>
      <c r="E16" s="144">
        <v>90347</v>
      </c>
      <c r="F16" s="143">
        <v>2561</v>
      </c>
      <c r="G16" s="10">
        <f t="shared" si="3"/>
        <v>1.2883412312356696E-4</v>
      </c>
      <c r="H16" s="144">
        <v>246718</v>
      </c>
      <c r="I16" s="150">
        <f t="shared" si="4"/>
        <v>-0.57750878563061303</v>
      </c>
      <c r="J16" s="151">
        <f t="shared" si="5"/>
        <v>-0.63380458661305616</v>
      </c>
    </row>
    <row r="17" spans="1:10" ht="24" customHeight="1">
      <c r="A17" s="33">
        <v>14</v>
      </c>
      <c r="B17" s="41" t="s">
        <v>94</v>
      </c>
      <c r="C17" s="143">
        <v>910</v>
      </c>
      <c r="D17" s="10">
        <f t="shared" si="2"/>
        <v>5.3282853197249317E-5</v>
      </c>
      <c r="E17" s="144">
        <v>54972</v>
      </c>
      <c r="F17" s="143">
        <v>820</v>
      </c>
      <c r="G17" s="10">
        <f t="shared" si="3"/>
        <v>4.1251066365218627E-5</v>
      </c>
      <c r="H17" s="144">
        <v>43344</v>
      </c>
      <c r="I17" s="150">
        <f t="shared" si="4"/>
        <v>0.10975609756097571</v>
      </c>
      <c r="J17" s="151">
        <f t="shared" si="5"/>
        <v>0.2682724252491695</v>
      </c>
    </row>
    <row r="18" spans="1:10" ht="24" customHeight="1">
      <c r="A18" s="33">
        <v>15</v>
      </c>
      <c r="B18" s="140" t="s">
        <v>151</v>
      </c>
      <c r="C18" s="143">
        <v>136</v>
      </c>
      <c r="D18" s="10">
        <f t="shared" si="2"/>
        <v>7.963151686621876E-6</v>
      </c>
      <c r="E18" s="144">
        <v>6393</v>
      </c>
      <c r="F18" s="145">
        <v>0</v>
      </c>
      <c r="G18" s="10">
        <f t="shared" si="3"/>
        <v>0</v>
      </c>
      <c r="H18" s="146">
        <v>0</v>
      </c>
      <c r="I18" s="145">
        <v>0</v>
      </c>
      <c r="J18" s="146">
        <v>0</v>
      </c>
    </row>
    <row r="19" spans="1:10" ht="24" customHeight="1">
      <c r="A19" s="33">
        <v>16</v>
      </c>
      <c r="B19" s="41" t="s">
        <v>99</v>
      </c>
      <c r="C19" s="143">
        <v>132</v>
      </c>
      <c r="D19" s="10">
        <f t="shared" si="2"/>
        <v>7.7289413428977025E-6</v>
      </c>
      <c r="E19" s="144">
        <v>5845</v>
      </c>
      <c r="F19" s="143">
        <v>138</v>
      </c>
      <c r="G19" s="10">
        <f t="shared" si="3"/>
        <v>6.9422526321953306E-6</v>
      </c>
      <c r="H19" s="144">
        <v>5940</v>
      </c>
      <c r="I19" s="150">
        <f t="shared" si="4"/>
        <v>-4.3478260869565188E-2</v>
      </c>
      <c r="J19" s="151">
        <f t="shared" si="5"/>
        <v>-1.5993265993266004E-2</v>
      </c>
    </row>
    <row r="20" spans="1:10" ht="24" customHeight="1">
      <c r="A20" s="33">
        <v>17</v>
      </c>
      <c r="B20" s="41" t="s">
        <v>97</v>
      </c>
      <c r="C20" s="143">
        <v>112</v>
      </c>
      <c r="D20" s="10">
        <f t="shared" si="2"/>
        <v>6.5578896242768391E-6</v>
      </c>
      <c r="E20" s="144">
        <v>7629</v>
      </c>
      <c r="F20" s="143">
        <v>192</v>
      </c>
      <c r="G20" s="10">
        <f t="shared" si="3"/>
        <v>9.6587862708804604E-6</v>
      </c>
      <c r="H20" s="144">
        <v>7995</v>
      </c>
      <c r="I20" s="150">
        <f t="shared" si="4"/>
        <v>-0.41666666666666663</v>
      </c>
      <c r="J20" s="151">
        <f t="shared" si="5"/>
        <v>-4.577861163227015E-2</v>
      </c>
    </row>
    <row r="21" spans="1:10" ht="24" customHeight="1">
      <c r="A21" s="33">
        <v>18</v>
      </c>
      <c r="B21" s="41" t="s">
        <v>132</v>
      </c>
      <c r="C21" s="143">
        <v>55</v>
      </c>
      <c r="D21" s="10">
        <f t="shared" si="2"/>
        <v>3.2203922262073762E-6</v>
      </c>
      <c r="E21" s="144">
        <v>1822</v>
      </c>
      <c r="F21" s="143">
        <v>3</v>
      </c>
      <c r="G21" s="10">
        <f t="shared" si="3"/>
        <v>1.5091853548250719E-7</v>
      </c>
      <c r="H21" s="144">
        <v>125</v>
      </c>
      <c r="I21" s="150">
        <f t="shared" si="4"/>
        <v>17.333333333333332</v>
      </c>
      <c r="J21" s="151">
        <f t="shared" si="5"/>
        <v>13.576000000000001</v>
      </c>
    </row>
    <row r="22" spans="1:10" ht="24" customHeight="1">
      <c r="A22" s="33">
        <v>19</v>
      </c>
      <c r="B22" s="41" t="s">
        <v>101</v>
      </c>
      <c r="C22" s="143">
        <v>21</v>
      </c>
      <c r="D22" s="10">
        <f t="shared" si="2"/>
        <v>1.2296043045519074E-6</v>
      </c>
      <c r="E22" s="144">
        <v>710</v>
      </c>
      <c r="F22" s="143">
        <v>40</v>
      </c>
      <c r="G22" s="10">
        <f t="shared" si="3"/>
        <v>2.0122471397667626E-6</v>
      </c>
      <c r="H22" s="144">
        <v>1235</v>
      </c>
      <c r="I22" s="150">
        <f t="shared" si="4"/>
        <v>-0.47499999999999998</v>
      </c>
      <c r="J22" s="151">
        <f t="shared" si="5"/>
        <v>-0.4251012145748988</v>
      </c>
    </row>
    <row r="23" spans="1:10" ht="24" customHeight="1">
      <c r="A23" s="33">
        <v>20</v>
      </c>
      <c r="B23" s="140" t="s">
        <v>108</v>
      </c>
      <c r="C23" s="143">
        <v>10</v>
      </c>
      <c r="D23" s="10">
        <f t="shared" si="2"/>
        <v>5.8552585931043201E-7</v>
      </c>
      <c r="E23" s="144">
        <v>679</v>
      </c>
      <c r="F23" s="145">
        <v>0</v>
      </c>
      <c r="G23" s="10">
        <f t="shared" si="3"/>
        <v>0</v>
      </c>
      <c r="H23" s="146">
        <v>0</v>
      </c>
      <c r="I23" s="145">
        <v>0</v>
      </c>
      <c r="J23" s="146">
        <v>0</v>
      </c>
    </row>
    <row r="24" spans="1:10" ht="24" customHeight="1">
      <c r="A24" s="33">
        <v>21</v>
      </c>
      <c r="B24" s="41" t="s">
        <v>103</v>
      </c>
      <c r="C24" s="143">
        <v>2</v>
      </c>
      <c r="D24" s="10">
        <f t="shared" si="2"/>
        <v>1.171051718620864E-7</v>
      </c>
      <c r="E24" s="144">
        <v>62</v>
      </c>
      <c r="F24" s="143">
        <v>2</v>
      </c>
      <c r="G24" s="10">
        <f t="shared" si="3"/>
        <v>1.0061235698833812E-7</v>
      </c>
      <c r="H24" s="144">
        <v>66</v>
      </c>
      <c r="I24" s="150">
        <f t="shared" si="4"/>
        <v>0</v>
      </c>
      <c r="J24" s="151">
        <f t="shared" si="5"/>
        <v>-6.0606060606060552E-2</v>
      </c>
    </row>
    <row r="25" spans="1:10" ht="24" customHeight="1">
      <c r="A25" s="33">
        <v>22</v>
      </c>
      <c r="B25" s="41" t="s">
        <v>102</v>
      </c>
      <c r="C25" s="143">
        <v>2</v>
      </c>
      <c r="D25" s="10">
        <f t="shared" si="2"/>
        <v>1.171051718620864E-7</v>
      </c>
      <c r="E25" s="144">
        <v>32</v>
      </c>
      <c r="F25" s="143">
        <v>10</v>
      </c>
      <c r="G25" s="10">
        <f t="shared" si="3"/>
        <v>5.0306178494169065E-7</v>
      </c>
      <c r="H25" s="144">
        <v>391</v>
      </c>
      <c r="I25" s="150">
        <f t="shared" si="4"/>
        <v>-0.8</v>
      </c>
      <c r="J25" s="151">
        <f t="shared" si="5"/>
        <v>-0.9181585677749361</v>
      </c>
    </row>
    <row r="26" spans="1:10" ht="24" customHeight="1">
      <c r="A26" s="33">
        <v>23</v>
      </c>
      <c r="B26" s="140" t="s">
        <v>158</v>
      </c>
      <c r="C26" s="143">
        <v>1</v>
      </c>
      <c r="D26" s="10">
        <f t="shared" si="2"/>
        <v>5.8552585931043202E-8</v>
      </c>
      <c r="E26" s="144">
        <v>61</v>
      </c>
      <c r="F26" s="145">
        <v>0</v>
      </c>
      <c r="G26" s="10">
        <f t="shared" si="3"/>
        <v>0</v>
      </c>
      <c r="H26" s="146">
        <v>0</v>
      </c>
      <c r="I26" s="145">
        <v>0</v>
      </c>
      <c r="J26" s="146">
        <v>0</v>
      </c>
    </row>
    <row r="27" spans="1:10" ht="24" customHeight="1">
      <c r="A27" s="33">
        <v>24</v>
      </c>
      <c r="B27" s="41" t="s">
        <v>98</v>
      </c>
      <c r="C27" s="145">
        <v>0</v>
      </c>
      <c r="D27" s="10">
        <f t="shared" si="2"/>
        <v>0</v>
      </c>
      <c r="E27" s="146">
        <v>0</v>
      </c>
      <c r="F27" s="143">
        <v>126</v>
      </c>
      <c r="G27" s="10">
        <f t="shared" si="3"/>
        <v>6.338578490265302E-6</v>
      </c>
      <c r="H27" s="144">
        <v>6443</v>
      </c>
      <c r="I27" s="150">
        <f t="shared" si="4"/>
        <v>-1</v>
      </c>
      <c r="J27" s="151">
        <f t="shared" si="5"/>
        <v>-1</v>
      </c>
    </row>
    <row r="28" spans="1:10" ht="24" customHeight="1">
      <c r="A28" s="33">
        <v>25</v>
      </c>
      <c r="B28" s="41" t="s">
        <v>100</v>
      </c>
      <c r="C28" s="145">
        <v>0</v>
      </c>
      <c r="D28" s="10">
        <f t="shared" si="2"/>
        <v>0</v>
      </c>
      <c r="E28" s="146">
        <v>0</v>
      </c>
      <c r="F28" s="143">
        <v>93</v>
      </c>
      <c r="G28" s="10">
        <f t="shared" si="3"/>
        <v>4.6784745999577224E-6</v>
      </c>
      <c r="H28" s="144">
        <v>5578</v>
      </c>
      <c r="I28" s="150">
        <f t="shared" si="4"/>
        <v>-1</v>
      </c>
      <c r="J28" s="151">
        <f t="shared" si="5"/>
        <v>-1</v>
      </c>
    </row>
    <row r="29" spans="1:10" s="8" customFormat="1" ht="24" customHeight="1">
      <c r="A29" s="14">
        <v>26</v>
      </c>
      <c r="B29" s="58" t="s">
        <v>104</v>
      </c>
      <c r="C29" s="143">
        <v>22680</v>
      </c>
      <c r="D29" s="111">
        <f>C29/$C$29</f>
        <v>1</v>
      </c>
      <c r="E29" s="144">
        <v>40514</v>
      </c>
      <c r="F29" s="145">
        <v>0</v>
      </c>
      <c r="G29" s="10">
        <f t="shared" si="3"/>
        <v>0</v>
      </c>
      <c r="H29" s="146">
        <v>0</v>
      </c>
      <c r="I29" s="145">
        <v>0</v>
      </c>
      <c r="J29" s="146">
        <v>0</v>
      </c>
    </row>
    <row r="30" spans="1:10" ht="24" customHeight="1" thickBot="1">
      <c r="B30" s="69" t="s">
        <v>20</v>
      </c>
      <c r="C30" s="147">
        <v>17078665</v>
      </c>
      <c r="D30" s="148">
        <f t="shared" si="2"/>
        <v>1</v>
      </c>
      <c r="E30" s="149">
        <v>50825597</v>
      </c>
      <c r="F30" s="147">
        <v>19878274</v>
      </c>
      <c r="G30" s="148">
        <f t="shared" si="3"/>
        <v>1</v>
      </c>
      <c r="H30" s="149">
        <v>61266945</v>
      </c>
      <c r="I30" s="152">
        <f t="shared" si="4"/>
        <v>-0.14083763006788219</v>
      </c>
      <c r="J30" s="153">
        <f t="shared" si="5"/>
        <v>-0.17042383947820472</v>
      </c>
    </row>
  </sheetData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J31"/>
  <sheetViews>
    <sheetView zoomScaleNormal="100" workbookViewId="0">
      <selection activeCell="N14" sqref="N14"/>
    </sheetView>
  </sheetViews>
  <sheetFormatPr defaultColWidth="9" defaultRowHeight="15.75"/>
  <cols>
    <col min="1" max="1" width="6.25" style="14" bestFit="1" customWidth="1"/>
    <col min="2" max="2" width="11.375" style="1" customWidth="1"/>
    <col min="3" max="3" width="13.75" style="2" customWidth="1"/>
    <col min="4" max="4" width="10" style="2" customWidth="1"/>
    <col min="5" max="5" width="13.375" style="2" customWidth="1"/>
    <col min="6" max="6" width="12.875" style="2" customWidth="1"/>
    <col min="7" max="7" width="10" style="2" customWidth="1"/>
    <col min="8" max="8" width="12.875" style="2" customWidth="1"/>
    <col min="9" max="9" width="9.625" style="2" customWidth="1"/>
    <col min="10" max="10" width="10.125" style="2" customWidth="1"/>
    <col min="11" max="16384" width="9" style="1"/>
  </cols>
  <sheetData>
    <row r="1" spans="1:10" ht="37.5" customHeight="1" thickBot="1">
      <c r="A1" s="34"/>
      <c r="B1" s="178" t="s">
        <v>171</v>
      </c>
      <c r="C1" s="178"/>
      <c r="D1" s="178"/>
      <c r="E1" s="178"/>
      <c r="F1" s="178"/>
      <c r="G1" s="178"/>
      <c r="H1" s="178"/>
      <c r="I1" s="178"/>
      <c r="J1" s="178"/>
    </row>
    <row r="2" spans="1:10" ht="24" customHeight="1" thickTop="1">
      <c r="A2" s="207" t="s">
        <v>54</v>
      </c>
      <c r="B2" s="222" t="s">
        <v>141</v>
      </c>
      <c r="C2" s="224" t="s">
        <v>172</v>
      </c>
      <c r="D2" s="225"/>
      <c r="E2" s="226"/>
      <c r="F2" s="224" t="s">
        <v>142</v>
      </c>
      <c r="G2" s="225"/>
      <c r="H2" s="226"/>
      <c r="I2" s="224" t="s">
        <v>42</v>
      </c>
      <c r="J2" s="226"/>
    </row>
    <row r="3" spans="1:10" ht="30">
      <c r="A3" s="208"/>
      <c r="B3" s="223"/>
      <c r="C3" s="93" t="s">
        <v>43</v>
      </c>
      <c r="D3" s="29" t="s">
        <v>44</v>
      </c>
      <c r="E3" s="94" t="s">
        <v>45</v>
      </c>
      <c r="F3" s="93" t="s">
        <v>43</v>
      </c>
      <c r="G3" s="29" t="s">
        <v>44</v>
      </c>
      <c r="H3" s="94" t="s">
        <v>45</v>
      </c>
      <c r="I3" s="93" t="s">
        <v>46</v>
      </c>
      <c r="J3" s="94" t="s">
        <v>47</v>
      </c>
    </row>
    <row r="4" spans="1:10" s="3" customFormat="1" ht="24" customHeight="1">
      <c r="A4" s="33">
        <v>1</v>
      </c>
      <c r="B4" s="62" t="s">
        <v>85</v>
      </c>
      <c r="C4" s="59">
        <v>10013595</v>
      </c>
      <c r="D4" s="154">
        <f t="shared" ref="D4:D31" si="0">C4/$C$31</f>
        <v>0.53113559622302442</v>
      </c>
      <c r="E4" s="61">
        <v>30591103</v>
      </c>
      <c r="F4" s="59">
        <v>11113391</v>
      </c>
      <c r="G4" s="154">
        <f t="shared" ref="G4:G31" si="1">F4/$F$31</f>
        <v>0.52338568183386236</v>
      </c>
      <c r="H4" s="61">
        <v>34384624</v>
      </c>
      <c r="I4" s="11">
        <f t="shared" ref="I4:I9" si="2">SUM(C4/F4-1)</f>
        <v>-9.8961334123851108E-2</v>
      </c>
      <c r="J4" s="12">
        <f t="shared" ref="J4:J9" si="3">SUM(E4/H4-1)</f>
        <v>-0.1103260864507345</v>
      </c>
    </row>
    <row r="5" spans="1:10" s="3" customFormat="1" ht="24" customHeight="1">
      <c r="A5" s="33">
        <v>2</v>
      </c>
      <c r="B5" s="62" t="s">
        <v>1</v>
      </c>
      <c r="C5" s="59">
        <v>7462190</v>
      </c>
      <c r="D5" s="154">
        <f t="shared" si="0"/>
        <v>0.39580537606918303</v>
      </c>
      <c r="E5" s="61">
        <v>20182679</v>
      </c>
      <c r="F5" s="59">
        <v>8234580</v>
      </c>
      <c r="G5" s="154">
        <f t="shared" si="1"/>
        <v>0.38780793980122591</v>
      </c>
      <c r="H5" s="61">
        <v>24046075</v>
      </c>
      <c r="I5" s="11">
        <f t="shared" si="2"/>
        <v>-9.3798347942457339E-2</v>
      </c>
      <c r="J5" s="12">
        <f t="shared" si="3"/>
        <v>-0.16066638734180105</v>
      </c>
    </row>
    <row r="6" spans="1:10" s="3" customFormat="1" ht="24" customHeight="1">
      <c r="A6" s="33">
        <v>3</v>
      </c>
      <c r="B6" s="62" t="s">
        <v>9</v>
      </c>
      <c r="C6" s="59">
        <v>801080</v>
      </c>
      <c r="D6" s="154">
        <f t="shared" si="0"/>
        <v>4.2490444582823694E-2</v>
      </c>
      <c r="E6" s="61">
        <v>2360248</v>
      </c>
      <c r="F6" s="59">
        <v>956186</v>
      </c>
      <c r="G6" s="154">
        <f t="shared" si="1"/>
        <v>4.5031625502062647E-2</v>
      </c>
      <c r="H6" s="61">
        <v>3098408</v>
      </c>
      <c r="I6" s="11">
        <f t="shared" si="2"/>
        <v>-0.16221320956382967</v>
      </c>
      <c r="J6" s="12">
        <f t="shared" si="3"/>
        <v>-0.23823847601736114</v>
      </c>
    </row>
    <row r="7" spans="1:10" s="3" customFormat="1" ht="24" customHeight="1">
      <c r="A7" s="33">
        <v>4</v>
      </c>
      <c r="B7" s="62" t="s">
        <v>8</v>
      </c>
      <c r="C7" s="59">
        <v>200935</v>
      </c>
      <c r="D7" s="154">
        <f t="shared" si="0"/>
        <v>1.0657883709803863E-2</v>
      </c>
      <c r="E7" s="61">
        <v>1065948</v>
      </c>
      <c r="F7" s="59">
        <v>244920</v>
      </c>
      <c r="G7" s="154">
        <f t="shared" si="1"/>
        <v>1.1534519139545217E-2</v>
      </c>
      <c r="H7" s="61">
        <v>1133264</v>
      </c>
      <c r="I7" s="11">
        <f t="shared" si="2"/>
        <v>-0.1795892536338396</v>
      </c>
      <c r="J7" s="12">
        <f t="shared" si="3"/>
        <v>-5.9400104476979743E-2</v>
      </c>
    </row>
    <row r="8" spans="1:10" s="3" customFormat="1" ht="24" customHeight="1">
      <c r="A8" s="33">
        <v>5</v>
      </c>
      <c r="B8" s="62" t="s">
        <v>2</v>
      </c>
      <c r="C8" s="59">
        <v>200831</v>
      </c>
      <c r="D8" s="154">
        <f t="shared" si="0"/>
        <v>1.0652367399027644E-2</v>
      </c>
      <c r="E8" s="61">
        <v>554654</v>
      </c>
      <c r="F8" s="59">
        <v>616645</v>
      </c>
      <c r="G8" s="154">
        <f t="shared" si="1"/>
        <v>2.9040925832128289E-2</v>
      </c>
      <c r="H8" s="61">
        <v>1821533</v>
      </c>
      <c r="I8" s="11">
        <f t="shared" si="2"/>
        <v>-0.67431666518012801</v>
      </c>
      <c r="J8" s="12">
        <f t="shared" si="3"/>
        <v>-0.69550153634328882</v>
      </c>
    </row>
    <row r="9" spans="1:10" s="3" customFormat="1" ht="24" customHeight="1">
      <c r="A9" s="33">
        <v>6</v>
      </c>
      <c r="B9" s="62" t="s">
        <v>111</v>
      </c>
      <c r="C9" s="59">
        <v>49271</v>
      </c>
      <c r="D9" s="154">
        <f t="shared" si="0"/>
        <v>2.6134052716836097E-3</v>
      </c>
      <c r="E9" s="61">
        <v>277552</v>
      </c>
      <c r="F9" s="59">
        <v>36699</v>
      </c>
      <c r="G9" s="154">
        <f t="shared" si="1"/>
        <v>1.7283411640624283E-3</v>
      </c>
      <c r="H9" s="61">
        <v>206547</v>
      </c>
      <c r="I9" s="11">
        <f t="shared" si="2"/>
        <v>0.34257064225183242</v>
      </c>
      <c r="J9" s="12">
        <f t="shared" si="3"/>
        <v>0.34377163551153012</v>
      </c>
    </row>
    <row r="10" spans="1:10" s="3" customFormat="1" ht="24" customHeight="1">
      <c r="A10" s="33">
        <v>7</v>
      </c>
      <c r="B10" s="62" t="s">
        <v>168</v>
      </c>
      <c r="C10" s="59">
        <v>34114</v>
      </c>
      <c r="D10" s="154">
        <f t="shared" si="0"/>
        <v>1.8094560174994351E-3</v>
      </c>
      <c r="E10" s="61">
        <v>37706</v>
      </c>
      <c r="F10" s="66">
        <v>0</v>
      </c>
      <c r="G10" s="154">
        <f t="shared" si="1"/>
        <v>0</v>
      </c>
      <c r="H10" s="67">
        <v>0</v>
      </c>
      <c r="I10" s="66">
        <v>0</v>
      </c>
      <c r="J10" s="67">
        <v>0</v>
      </c>
    </row>
    <row r="11" spans="1:10" s="3" customFormat="1" ht="24" customHeight="1">
      <c r="A11" s="33">
        <v>8</v>
      </c>
      <c r="B11" s="62" t="s">
        <v>5</v>
      </c>
      <c r="C11" s="59">
        <v>31572</v>
      </c>
      <c r="D11" s="154">
        <f t="shared" si="0"/>
        <v>1.6746246521806931E-3</v>
      </c>
      <c r="E11" s="61">
        <v>144424</v>
      </c>
      <c r="F11" s="59">
        <v>2427</v>
      </c>
      <c r="G11" s="154">
        <f t="shared" si="1"/>
        <v>1.1429968133135816E-4</v>
      </c>
      <c r="H11" s="61">
        <v>34810</v>
      </c>
      <c r="I11" s="11">
        <f t="shared" ref="I11:I17" si="4">SUM(C11/F11-1)</f>
        <v>12.008652657601978</v>
      </c>
      <c r="J11" s="12">
        <f t="shared" ref="J11:J17" si="5">SUM(E11/H11-1)</f>
        <v>3.1489227233553576</v>
      </c>
    </row>
    <row r="12" spans="1:10" s="3" customFormat="1" ht="24" customHeight="1">
      <c r="A12" s="33">
        <v>9</v>
      </c>
      <c r="B12" s="62" t="s">
        <v>74</v>
      </c>
      <c r="C12" s="59">
        <v>11505</v>
      </c>
      <c r="D12" s="154">
        <f t="shared" si="0"/>
        <v>6.1024187961924721E-4</v>
      </c>
      <c r="E12" s="61">
        <v>117453</v>
      </c>
      <c r="F12" s="59">
        <v>5394</v>
      </c>
      <c r="G12" s="154">
        <f t="shared" si="1"/>
        <v>2.5403068854608406E-4</v>
      </c>
      <c r="H12" s="61">
        <v>46494</v>
      </c>
      <c r="I12" s="11">
        <f t="shared" si="4"/>
        <v>1.1329254727474973</v>
      </c>
      <c r="J12" s="12">
        <f t="shared" si="5"/>
        <v>1.5261969286359531</v>
      </c>
    </row>
    <row r="13" spans="1:10" s="3" customFormat="1" ht="24" customHeight="1">
      <c r="A13" s="33">
        <v>10</v>
      </c>
      <c r="B13" s="62" t="s">
        <v>7</v>
      </c>
      <c r="C13" s="59">
        <v>11333</v>
      </c>
      <c r="D13" s="154">
        <f t="shared" si="0"/>
        <v>6.0111875025857704E-4</v>
      </c>
      <c r="E13" s="61">
        <v>76810</v>
      </c>
      <c r="F13" s="59">
        <v>13468</v>
      </c>
      <c r="G13" s="154">
        <f t="shared" si="1"/>
        <v>6.3427610555036329E-4</v>
      </c>
      <c r="H13" s="61">
        <v>90615</v>
      </c>
      <c r="I13" s="11">
        <f t="shared" si="4"/>
        <v>-0.15852390852390852</v>
      </c>
      <c r="J13" s="12">
        <f t="shared" si="5"/>
        <v>-0.15234784527947909</v>
      </c>
    </row>
    <row r="14" spans="1:10" s="3" customFormat="1" ht="24" customHeight="1">
      <c r="A14" s="33">
        <v>11</v>
      </c>
      <c r="B14" s="62" t="s">
        <v>10</v>
      </c>
      <c r="C14" s="59">
        <v>9543</v>
      </c>
      <c r="D14" s="154">
        <f t="shared" si="0"/>
        <v>5.0617455516788147E-4</v>
      </c>
      <c r="E14" s="61">
        <v>318261</v>
      </c>
      <c r="F14" s="59">
        <v>4413</v>
      </c>
      <c r="G14" s="154">
        <f t="shared" si="1"/>
        <v>2.0783044652463272E-4</v>
      </c>
      <c r="H14" s="61">
        <v>190759</v>
      </c>
      <c r="I14" s="11">
        <f t="shared" si="4"/>
        <v>1.1624745071380014</v>
      </c>
      <c r="J14" s="12">
        <f t="shared" si="5"/>
        <v>0.66839310333981627</v>
      </c>
    </row>
    <row r="15" spans="1:10" s="3" customFormat="1" ht="24" customHeight="1">
      <c r="A15" s="33">
        <v>12</v>
      </c>
      <c r="B15" s="62" t="s">
        <v>6</v>
      </c>
      <c r="C15" s="59">
        <v>2052</v>
      </c>
      <c r="D15" s="154">
        <f t="shared" si="0"/>
        <v>1.0884105493078621E-4</v>
      </c>
      <c r="E15" s="61">
        <v>19934</v>
      </c>
      <c r="F15" s="59">
        <v>1330</v>
      </c>
      <c r="G15" s="154">
        <f t="shared" si="1"/>
        <v>6.2636413749776005E-5</v>
      </c>
      <c r="H15" s="61">
        <v>17351</v>
      </c>
      <c r="I15" s="11">
        <f t="shared" si="4"/>
        <v>0.54285714285714293</v>
      </c>
      <c r="J15" s="12">
        <f t="shared" si="5"/>
        <v>0.14886750043225172</v>
      </c>
    </row>
    <row r="16" spans="1:10" s="3" customFormat="1" ht="24" customHeight="1">
      <c r="A16" s="33">
        <v>13</v>
      </c>
      <c r="B16" s="62" t="s">
        <v>3</v>
      </c>
      <c r="C16" s="59">
        <v>1082</v>
      </c>
      <c r="D16" s="154">
        <f t="shared" si="0"/>
        <v>5.7390848652588055E-5</v>
      </c>
      <c r="E16" s="61">
        <v>90347</v>
      </c>
      <c r="F16" s="59">
        <v>2714</v>
      </c>
      <c r="G16" s="154">
        <f t="shared" si="1"/>
        <v>1.2781596008788878E-4</v>
      </c>
      <c r="H16" s="61">
        <v>259422</v>
      </c>
      <c r="I16" s="11">
        <f t="shared" si="4"/>
        <v>-0.60132645541635954</v>
      </c>
      <c r="J16" s="12">
        <f t="shared" si="5"/>
        <v>-0.65173732374278204</v>
      </c>
    </row>
    <row r="17" spans="1:10" s="3" customFormat="1" ht="24" customHeight="1">
      <c r="A17" s="33">
        <v>14</v>
      </c>
      <c r="B17" s="62" t="s">
        <v>4</v>
      </c>
      <c r="C17" s="59">
        <v>922</v>
      </c>
      <c r="D17" s="154">
        <f t="shared" si="0"/>
        <v>4.890421668917392E-5</v>
      </c>
      <c r="E17" s="61">
        <v>56292</v>
      </c>
      <c r="F17" s="59">
        <v>870</v>
      </c>
      <c r="G17" s="154">
        <f t="shared" si="1"/>
        <v>4.0972691700981296E-5</v>
      </c>
      <c r="H17" s="61">
        <v>46448</v>
      </c>
      <c r="I17" s="11">
        <f t="shared" si="4"/>
        <v>5.9770114942528707E-2</v>
      </c>
      <c r="J17" s="12">
        <f t="shared" si="5"/>
        <v>0.21193592834998287</v>
      </c>
    </row>
    <row r="18" spans="1:10" s="3" customFormat="1" ht="24" customHeight="1">
      <c r="A18" s="33">
        <v>15</v>
      </c>
      <c r="B18" s="62" t="s">
        <v>151</v>
      </c>
      <c r="C18" s="59">
        <v>136</v>
      </c>
      <c r="D18" s="154">
        <f t="shared" si="0"/>
        <v>7.2136371689020105E-6</v>
      </c>
      <c r="E18" s="61">
        <v>6393</v>
      </c>
      <c r="F18" s="66">
        <v>0</v>
      </c>
      <c r="G18" s="154">
        <f t="shared" si="1"/>
        <v>0</v>
      </c>
      <c r="H18" s="67">
        <v>0</v>
      </c>
      <c r="I18" s="66">
        <v>0</v>
      </c>
      <c r="J18" s="67">
        <v>0</v>
      </c>
    </row>
    <row r="19" spans="1:10" s="3" customFormat="1" ht="24" customHeight="1">
      <c r="A19" s="33">
        <v>16</v>
      </c>
      <c r="B19" s="62" t="s">
        <v>61</v>
      </c>
      <c r="C19" s="59">
        <v>132</v>
      </c>
      <c r="D19" s="154">
        <f t="shared" si="0"/>
        <v>7.0014713698166571E-6</v>
      </c>
      <c r="E19" s="61">
        <v>5845</v>
      </c>
      <c r="F19" s="59">
        <v>138</v>
      </c>
      <c r="G19" s="154">
        <f t="shared" si="1"/>
        <v>6.4991166146384126E-6</v>
      </c>
      <c r="H19" s="61">
        <v>5940</v>
      </c>
      <c r="I19" s="11">
        <f>SUM(C19/F19-1)</f>
        <v>-4.3478260869565188E-2</v>
      </c>
      <c r="J19" s="12">
        <f>SUM(E19/H19-1)</f>
        <v>-1.5993265993266004E-2</v>
      </c>
    </row>
    <row r="20" spans="1:10" s="3" customFormat="1" ht="24" customHeight="1">
      <c r="A20" s="33">
        <v>17</v>
      </c>
      <c r="B20" s="62" t="s">
        <v>106</v>
      </c>
      <c r="C20" s="59">
        <v>112</v>
      </c>
      <c r="D20" s="154">
        <f t="shared" si="0"/>
        <v>5.9406423743898911E-6</v>
      </c>
      <c r="E20" s="61">
        <v>7629</v>
      </c>
      <c r="F20" s="59">
        <v>204</v>
      </c>
      <c r="G20" s="154">
        <f t="shared" si="1"/>
        <v>9.6073897781611308E-6</v>
      </c>
      <c r="H20" s="61">
        <v>9051</v>
      </c>
      <c r="I20" s="11">
        <f>SUM(C20/F20-1)</f>
        <v>-0.4509803921568627</v>
      </c>
      <c r="J20" s="12">
        <f>SUM(E20/H20-1)</f>
        <v>-0.15710971163407361</v>
      </c>
    </row>
    <row r="21" spans="1:10" s="3" customFormat="1" ht="24" customHeight="1">
      <c r="A21" s="33">
        <v>18</v>
      </c>
      <c r="B21" s="62" t="s">
        <v>110</v>
      </c>
      <c r="C21" s="59">
        <v>55</v>
      </c>
      <c r="D21" s="154">
        <f t="shared" si="0"/>
        <v>2.9172797374236072E-6</v>
      </c>
      <c r="E21" s="61">
        <v>1822</v>
      </c>
      <c r="F21" s="59">
        <v>3</v>
      </c>
      <c r="G21" s="154">
        <f t="shared" si="1"/>
        <v>1.4128514379648724E-7</v>
      </c>
      <c r="H21" s="61">
        <v>125</v>
      </c>
      <c r="I21" s="11">
        <f>SUM(C21/F21-1)</f>
        <v>17.333333333333332</v>
      </c>
      <c r="J21" s="12">
        <f>SUM(E21/H21-1)</f>
        <v>13.576000000000001</v>
      </c>
    </row>
    <row r="22" spans="1:10" s="3" customFormat="1" ht="24" customHeight="1">
      <c r="A22" s="33">
        <v>19</v>
      </c>
      <c r="B22" s="62" t="s">
        <v>107</v>
      </c>
      <c r="C22" s="59">
        <v>21</v>
      </c>
      <c r="D22" s="154">
        <f t="shared" si="0"/>
        <v>1.1138704451981046E-6</v>
      </c>
      <c r="E22" s="61">
        <v>710</v>
      </c>
      <c r="F22" s="59">
        <v>40</v>
      </c>
      <c r="G22" s="154">
        <f t="shared" si="1"/>
        <v>1.8838019172864963E-6</v>
      </c>
      <c r="H22" s="61">
        <v>1235</v>
      </c>
      <c r="I22" s="11">
        <f>SUM(C22/F22-1)</f>
        <v>-0.47499999999999998</v>
      </c>
      <c r="J22" s="12">
        <f>SUM(E22/H22-1)</f>
        <v>-0.4251012145748988</v>
      </c>
    </row>
    <row r="23" spans="1:10" s="3" customFormat="1" ht="24" customHeight="1">
      <c r="A23" s="33">
        <v>20</v>
      </c>
      <c r="B23" s="62" t="s">
        <v>108</v>
      </c>
      <c r="C23" s="59">
        <v>10</v>
      </c>
      <c r="D23" s="154">
        <f t="shared" si="0"/>
        <v>5.3041449771338312E-7</v>
      </c>
      <c r="E23" s="61">
        <v>679</v>
      </c>
      <c r="F23" s="59">
        <v>2</v>
      </c>
      <c r="G23" s="154">
        <f t="shared" si="1"/>
        <v>9.4190095864324819E-8</v>
      </c>
      <c r="H23" s="61">
        <v>192</v>
      </c>
      <c r="I23" s="11">
        <f>SUM(C23/F23-1)</f>
        <v>4</v>
      </c>
      <c r="J23" s="12">
        <f>SUM(E23/H23-1)</f>
        <v>2.5364583333333335</v>
      </c>
    </row>
    <row r="24" spans="1:10" ht="24" customHeight="1">
      <c r="A24" s="33">
        <v>21</v>
      </c>
      <c r="B24" s="62" t="s">
        <v>39</v>
      </c>
      <c r="C24" s="59">
        <v>4</v>
      </c>
      <c r="D24" s="154">
        <f t="shared" si="0"/>
        <v>2.1216579908535324E-7</v>
      </c>
      <c r="E24" s="61">
        <v>184</v>
      </c>
      <c r="F24" s="66">
        <v>0</v>
      </c>
      <c r="G24" s="154">
        <f t="shared" si="1"/>
        <v>0</v>
      </c>
      <c r="H24" s="67">
        <v>0</v>
      </c>
      <c r="I24" s="66">
        <v>0</v>
      </c>
      <c r="J24" s="67">
        <v>0</v>
      </c>
    </row>
    <row r="25" spans="1:10" ht="24" customHeight="1">
      <c r="A25" s="33">
        <v>22</v>
      </c>
      <c r="B25" s="62" t="s">
        <v>82</v>
      </c>
      <c r="C25" s="59">
        <v>2</v>
      </c>
      <c r="D25" s="154">
        <f t="shared" si="0"/>
        <v>1.0608289954267662E-7</v>
      </c>
      <c r="E25" s="61">
        <v>32</v>
      </c>
      <c r="F25" s="59">
        <v>10</v>
      </c>
      <c r="G25" s="154">
        <f t="shared" si="1"/>
        <v>4.7095047932162408E-7</v>
      </c>
      <c r="H25" s="61">
        <v>391</v>
      </c>
      <c r="I25" s="11">
        <f>SUM(C25/F25-1)</f>
        <v>-0.8</v>
      </c>
      <c r="J25" s="12">
        <f>SUM(E25/H25-1)</f>
        <v>-0.9181585677749361</v>
      </c>
    </row>
    <row r="26" spans="1:10" ht="24" customHeight="1">
      <c r="A26" s="33">
        <v>23</v>
      </c>
      <c r="B26" s="62" t="s">
        <v>112</v>
      </c>
      <c r="C26" s="59">
        <v>2</v>
      </c>
      <c r="D26" s="154">
        <f t="shared" si="0"/>
        <v>1.0608289954267662E-7</v>
      </c>
      <c r="E26" s="61">
        <v>62</v>
      </c>
      <c r="F26" s="59">
        <v>2</v>
      </c>
      <c r="G26" s="154">
        <f t="shared" si="1"/>
        <v>9.4190095864324819E-8</v>
      </c>
      <c r="H26" s="61">
        <v>66</v>
      </c>
      <c r="I26" s="11">
        <f>SUM(C26/F26-1)</f>
        <v>0</v>
      </c>
      <c r="J26" s="12">
        <f>SUM(E26/H26-1)</f>
        <v>-6.0606060606060552E-2</v>
      </c>
    </row>
    <row r="27" spans="1:10" ht="24" customHeight="1">
      <c r="A27" s="33">
        <v>24</v>
      </c>
      <c r="B27" s="62" t="s">
        <v>158</v>
      </c>
      <c r="C27" s="59">
        <v>1</v>
      </c>
      <c r="D27" s="154">
        <f t="shared" si="0"/>
        <v>5.304144977133831E-8</v>
      </c>
      <c r="E27" s="61">
        <v>61</v>
      </c>
      <c r="F27" s="66">
        <v>0</v>
      </c>
      <c r="G27" s="154">
        <f t="shared" si="1"/>
        <v>0</v>
      </c>
      <c r="H27" s="67">
        <v>0</v>
      </c>
      <c r="I27" s="66">
        <v>0</v>
      </c>
      <c r="J27" s="67">
        <v>0</v>
      </c>
    </row>
    <row r="28" spans="1:10" ht="24" customHeight="1">
      <c r="A28" s="33">
        <v>25</v>
      </c>
      <c r="B28" s="62" t="s">
        <v>84</v>
      </c>
      <c r="C28" s="66">
        <v>0</v>
      </c>
      <c r="D28" s="154">
        <f t="shared" si="0"/>
        <v>0</v>
      </c>
      <c r="E28" s="67">
        <v>0</v>
      </c>
      <c r="F28" s="59">
        <v>126</v>
      </c>
      <c r="G28" s="154">
        <f t="shared" si="1"/>
        <v>5.9339760394524633E-6</v>
      </c>
      <c r="H28" s="61">
        <v>6443</v>
      </c>
      <c r="I28" s="11">
        <f>SUM(C28/F28-1)</f>
        <v>-1</v>
      </c>
      <c r="J28" s="12">
        <f>SUM(E28/H28-1)</f>
        <v>-1</v>
      </c>
    </row>
    <row r="29" spans="1:10" ht="24" customHeight="1">
      <c r="A29" s="33">
        <v>26</v>
      </c>
      <c r="B29" s="62" t="s">
        <v>83</v>
      </c>
      <c r="C29" s="66">
        <v>0</v>
      </c>
      <c r="D29" s="154">
        <f t="shared" si="0"/>
        <v>0</v>
      </c>
      <c r="E29" s="67">
        <v>0</v>
      </c>
      <c r="F29" s="59">
        <v>93</v>
      </c>
      <c r="G29" s="154">
        <f t="shared" si="1"/>
        <v>4.3798394576911038E-6</v>
      </c>
      <c r="H29" s="61">
        <v>5578</v>
      </c>
      <c r="I29" s="11">
        <f>SUM(C29/F29-1)</f>
        <v>-1</v>
      </c>
      <c r="J29" s="12">
        <f>SUM(E29/H29-1)</f>
        <v>-1</v>
      </c>
    </row>
    <row r="30" spans="1:10" s="3" customFormat="1" ht="24" customHeight="1">
      <c r="A30" s="33">
        <v>27</v>
      </c>
      <c r="B30" s="62" t="s">
        <v>109</v>
      </c>
      <c r="C30" s="59">
        <v>22680</v>
      </c>
      <c r="D30" s="154">
        <f t="shared" si="0"/>
        <v>1.2029800808139529E-3</v>
      </c>
      <c r="E30" s="61">
        <v>40514</v>
      </c>
      <c r="F30" s="66">
        <v>0</v>
      </c>
      <c r="G30" s="154">
        <f t="shared" si="1"/>
        <v>0</v>
      </c>
      <c r="H30" s="67">
        <v>0</v>
      </c>
      <c r="I30" s="66">
        <v>0</v>
      </c>
      <c r="J30" s="67">
        <v>0</v>
      </c>
    </row>
    <row r="31" spans="1:10" ht="24" customHeight="1" thickBot="1">
      <c r="B31" s="63" t="s">
        <v>0</v>
      </c>
      <c r="C31" s="64">
        <v>18853180</v>
      </c>
      <c r="D31" s="155">
        <f t="shared" si="0"/>
        <v>1</v>
      </c>
      <c r="E31" s="65">
        <v>55957342</v>
      </c>
      <c r="F31" s="64">
        <v>21233655</v>
      </c>
      <c r="G31" s="155">
        <f t="shared" si="1"/>
        <v>1</v>
      </c>
      <c r="H31" s="65">
        <v>65405371</v>
      </c>
      <c r="I31" s="156">
        <f t="shared" ref="I31" si="6">SUM(C31/F31-1)</f>
        <v>-0.11210858422631431</v>
      </c>
      <c r="J31" s="157">
        <f t="shared" ref="J31" si="7">SUM(E31/H31-1)</f>
        <v>-0.14445341193768324</v>
      </c>
    </row>
  </sheetData>
  <sortState xmlns:xlrd2="http://schemas.microsoft.com/office/spreadsheetml/2017/richdata2" ref="B4:J29">
    <sortCondition descending="1" ref="C4:C29"/>
    <sortCondition descending="1" ref="F4:F29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2"/>
  <sheetViews>
    <sheetView workbookViewId="0">
      <selection activeCell="K9" sqref="K9"/>
    </sheetView>
  </sheetViews>
  <sheetFormatPr defaultColWidth="8.875" defaultRowHeight="15.75"/>
  <cols>
    <col min="1" max="1" width="4" style="13" bestFit="1" customWidth="1"/>
    <col min="2" max="2" width="11" style="13" bestFit="1" customWidth="1"/>
    <col min="3" max="3" width="12.375" style="14" customWidth="1"/>
    <col min="4" max="4" width="8.75" style="14" customWidth="1"/>
    <col min="5" max="5" width="12.625" style="14" bestFit="1" customWidth="1"/>
    <col min="6" max="6" width="12.5" style="14" customWidth="1"/>
    <col min="7" max="7" width="8.875" style="14" customWidth="1"/>
    <col min="8" max="8" width="12.625" style="14" bestFit="1" customWidth="1"/>
    <col min="9" max="10" width="10.25" style="14" bestFit="1" customWidth="1"/>
    <col min="11" max="11" width="8.5" style="13" customWidth="1"/>
    <col min="12" max="16384" width="8.875" style="13"/>
  </cols>
  <sheetData>
    <row r="1" spans="1:10" ht="36.75" customHeight="1" thickBot="1">
      <c r="B1" s="178" t="s">
        <v>175</v>
      </c>
      <c r="C1" s="178"/>
      <c r="D1" s="178"/>
      <c r="E1" s="178"/>
      <c r="F1" s="178"/>
      <c r="G1" s="178"/>
      <c r="H1" s="178"/>
      <c r="I1" s="178"/>
      <c r="J1" s="178"/>
    </row>
    <row r="2" spans="1:10" ht="26.25" customHeight="1" thickTop="1">
      <c r="A2" s="176" t="s">
        <v>146</v>
      </c>
      <c r="B2" s="179" t="s">
        <v>31</v>
      </c>
      <c r="C2" s="181" t="s">
        <v>176</v>
      </c>
      <c r="D2" s="182"/>
      <c r="E2" s="183"/>
      <c r="F2" s="181" t="s">
        <v>144</v>
      </c>
      <c r="G2" s="184"/>
      <c r="H2" s="183"/>
      <c r="I2" s="181" t="s">
        <v>32</v>
      </c>
      <c r="J2" s="183"/>
    </row>
    <row r="3" spans="1:10" ht="37.5" customHeight="1">
      <c r="A3" s="177"/>
      <c r="B3" s="180"/>
      <c r="C3" s="95" t="s">
        <v>33</v>
      </c>
      <c r="D3" s="22" t="s">
        <v>34</v>
      </c>
      <c r="E3" s="96" t="s">
        <v>35</v>
      </c>
      <c r="F3" s="95" t="s">
        <v>33</v>
      </c>
      <c r="G3" s="22" t="s">
        <v>34</v>
      </c>
      <c r="H3" s="96" t="s">
        <v>35</v>
      </c>
      <c r="I3" s="95" t="s">
        <v>36</v>
      </c>
      <c r="J3" s="96" t="s">
        <v>37</v>
      </c>
    </row>
    <row r="4" spans="1:10" ht="25.15" customHeight="1">
      <c r="A4" s="24">
        <v>1</v>
      </c>
      <c r="B4" s="104" t="s">
        <v>70</v>
      </c>
      <c r="C4" s="105">
        <v>1537354</v>
      </c>
      <c r="D4" s="79">
        <f t="shared" ref="D4:D21" si="0">C4/$C$22</f>
        <v>0.46099506426056863</v>
      </c>
      <c r="E4" s="106">
        <v>4595360</v>
      </c>
      <c r="F4" s="105">
        <v>1129580</v>
      </c>
      <c r="G4" s="79">
        <v>0.35576157505391948</v>
      </c>
      <c r="H4" s="106">
        <v>3732885</v>
      </c>
      <c r="I4" s="84">
        <f>SUM(C4/F4-1)</f>
        <v>0.36099612245259305</v>
      </c>
      <c r="J4" s="85">
        <f>SUM(E4/H4-1)</f>
        <v>0.23104783565526388</v>
      </c>
    </row>
    <row r="5" spans="1:10" ht="25.15" customHeight="1">
      <c r="A5" s="24">
        <v>2</v>
      </c>
      <c r="B5" s="104" t="s">
        <v>22</v>
      </c>
      <c r="C5" s="105">
        <v>1491121</v>
      </c>
      <c r="D5" s="79">
        <f t="shared" si="0"/>
        <v>0.44713151376669485</v>
      </c>
      <c r="E5" s="106">
        <v>3953375</v>
      </c>
      <c r="F5" s="105">
        <v>1852442</v>
      </c>
      <c r="G5" s="79">
        <v>0.58342718852673803</v>
      </c>
      <c r="H5" s="106">
        <v>4845633</v>
      </c>
      <c r="I5" s="84">
        <f>SUM(C5/F5-1)</f>
        <v>-0.19505118108961039</v>
      </c>
      <c r="J5" s="85">
        <f>SUM(E5/H5-1)</f>
        <v>-0.18413652045047568</v>
      </c>
    </row>
    <row r="6" spans="1:10" ht="25.15" customHeight="1">
      <c r="A6" s="24">
        <v>3</v>
      </c>
      <c r="B6" s="161" t="s">
        <v>179</v>
      </c>
      <c r="C6" s="105">
        <v>161882</v>
      </c>
      <c r="D6" s="79">
        <f t="shared" si="0"/>
        <v>4.8542367595641199E-2</v>
      </c>
      <c r="E6" s="106">
        <v>465889</v>
      </c>
      <c r="F6" s="105">
        <v>119421</v>
      </c>
      <c r="G6" s="79">
        <v>3.7611681381145311E-2</v>
      </c>
      <c r="H6" s="106">
        <v>368569</v>
      </c>
      <c r="I6" s="84">
        <f>SUM(C6/F6-1)</f>
        <v>0.355557230302878</v>
      </c>
      <c r="J6" s="85">
        <f>SUM(E6/H6-1)</f>
        <v>0.26404825148072675</v>
      </c>
    </row>
    <row r="7" spans="1:10" ht="25.15" customHeight="1">
      <c r="A7" s="24">
        <v>4</v>
      </c>
      <c r="B7" s="161" t="s">
        <v>168</v>
      </c>
      <c r="C7" s="105">
        <v>92506</v>
      </c>
      <c r="D7" s="79">
        <f t="shared" si="0"/>
        <v>2.7739095494263628E-2</v>
      </c>
      <c r="E7" s="106">
        <v>121593</v>
      </c>
      <c r="F7" s="107">
        <v>0</v>
      </c>
      <c r="G7" s="79">
        <v>0</v>
      </c>
      <c r="H7" s="108">
        <v>0</v>
      </c>
      <c r="I7" s="107">
        <v>0</v>
      </c>
      <c r="J7" s="108">
        <v>0</v>
      </c>
    </row>
    <row r="8" spans="1:10" ht="25.15" customHeight="1">
      <c r="A8" s="24">
        <v>5</v>
      </c>
      <c r="B8" s="161" t="s">
        <v>181</v>
      </c>
      <c r="C8" s="105">
        <v>39417</v>
      </c>
      <c r="D8" s="79">
        <f t="shared" si="0"/>
        <v>1.1819686583544736E-2</v>
      </c>
      <c r="E8" s="106">
        <v>103380</v>
      </c>
      <c r="F8" s="105">
        <v>20412</v>
      </c>
      <c r="G8" s="79">
        <v>6.428765797907722E-3</v>
      </c>
      <c r="H8" s="106">
        <v>54465</v>
      </c>
      <c r="I8" s="84">
        <f t="shared" ref="I8:I15" si="1">SUM(C8/F8-1)</f>
        <v>0.93106995884773669</v>
      </c>
      <c r="J8" s="85">
        <f t="shared" ref="J8:J15" si="2">SUM(E8/H8-1)</f>
        <v>0.8980996970531534</v>
      </c>
    </row>
    <row r="9" spans="1:10" ht="25.15" customHeight="1">
      <c r="A9" s="24">
        <v>6</v>
      </c>
      <c r="B9" s="161" t="s">
        <v>180</v>
      </c>
      <c r="C9" s="105">
        <v>10106</v>
      </c>
      <c r="D9" s="79">
        <f t="shared" si="0"/>
        <v>3.0304120712713579E-3</v>
      </c>
      <c r="E9" s="106">
        <v>118350</v>
      </c>
      <c r="F9" s="105">
        <v>46786</v>
      </c>
      <c r="G9" s="79">
        <v>1.4735265364536091E-2</v>
      </c>
      <c r="H9" s="106">
        <v>168582</v>
      </c>
      <c r="I9" s="84">
        <f t="shared" si="1"/>
        <v>-0.78399521224297863</v>
      </c>
      <c r="J9" s="85">
        <f t="shared" si="2"/>
        <v>-0.29796775456454427</v>
      </c>
    </row>
    <row r="10" spans="1:10" ht="25.15" customHeight="1">
      <c r="A10" s="24">
        <v>7</v>
      </c>
      <c r="B10" s="161" t="s">
        <v>184</v>
      </c>
      <c r="C10" s="105">
        <v>1296</v>
      </c>
      <c r="D10" s="79">
        <f t="shared" si="0"/>
        <v>3.8862201111890753E-4</v>
      </c>
      <c r="E10" s="106">
        <v>7924</v>
      </c>
      <c r="F10" s="105">
        <v>138</v>
      </c>
      <c r="G10" s="79">
        <v>4.3463143254520165E-5</v>
      </c>
      <c r="H10" s="106">
        <v>1792</v>
      </c>
      <c r="I10" s="84">
        <f t="shared" si="1"/>
        <v>8.3913043478260878</v>
      </c>
      <c r="J10" s="85">
        <f t="shared" si="2"/>
        <v>3.421875</v>
      </c>
    </row>
    <row r="11" spans="1:10" s="15" customFormat="1" ht="25.15" customHeight="1">
      <c r="A11" s="24">
        <v>8</v>
      </c>
      <c r="B11" s="161" t="s">
        <v>6</v>
      </c>
      <c r="C11" s="105">
        <v>939</v>
      </c>
      <c r="D11" s="79">
        <f t="shared" si="0"/>
        <v>2.8157104046346775E-4</v>
      </c>
      <c r="E11" s="106">
        <v>7802</v>
      </c>
      <c r="F11" s="107">
        <v>960</v>
      </c>
      <c r="G11" s="79">
        <v>3.0235230090100987E-4</v>
      </c>
      <c r="H11" s="108">
        <v>8106</v>
      </c>
      <c r="I11" s="84">
        <f t="shared" si="1"/>
        <v>-2.1874999999999978E-2</v>
      </c>
      <c r="J11" s="85">
        <f t="shared" si="2"/>
        <v>-3.7503084135208531E-2</v>
      </c>
    </row>
    <row r="12" spans="1:10" ht="25.15" customHeight="1">
      <c r="A12" s="24">
        <v>9</v>
      </c>
      <c r="B12" s="161" t="s">
        <v>185</v>
      </c>
      <c r="C12" s="105">
        <v>113</v>
      </c>
      <c r="D12" s="79">
        <f t="shared" si="0"/>
        <v>3.3884480907744253E-5</v>
      </c>
      <c r="E12" s="106">
        <v>2007</v>
      </c>
      <c r="F12" s="105">
        <v>84</v>
      </c>
      <c r="G12" s="79">
        <v>2.6455826328838363E-5</v>
      </c>
      <c r="H12" s="106">
        <v>1465</v>
      </c>
      <c r="I12" s="84">
        <f t="shared" si="1"/>
        <v>0.34523809523809534</v>
      </c>
      <c r="J12" s="85">
        <f t="shared" si="2"/>
        <v>0.36996587030716732</v>
      </c>
    </row>
    <row r="13" spans="1:10" s="16" customFormat="1" ht="25.15" customHeight="1">
      <c r="A13" s="24">
        <v>10</v>
      </c>
      <c r="B13" s="161" t="s">
        <v>183</v>
      </c>
      <c r="C13" s="105">
        <v>40</v>
      </c>
      <c r="D13" s="79">
        <f t="shared" si="0"/>
        <v>1.1994506516015665E-5</v>
      </c>
      <c r="E13" s="106">
        <v>1889</v>
      </c>
      <c r="F13" s="105">
        <v>450</v>
      </c>
      <c r="G13" s="79">
        <v>1.4172764104734836E-4</v>
      </c>
      <c r="H13" s="106">
        <v>23805</v>
      </c>
      <c r="I13" s="84">
        <f t="shared" si="1"/>
        <v>-0.91111111111111109</v>
      </c>
      <c r="J13" s="85">
        <f t="shared" si="2"/>
        <v>-0.92064692291535388</v>
      </c>
    </row>
    <row r="14" spans="1:10" ht="25.15" customHeight="1">
      <c r="A14" s="24">
        <v>11</v>
      </c>
      <c r="B14" s="161" t="s">
        <v>186</v>
      </c>
      <c r="C14" s="105">
        <v>27</v>
      </c>
      <c r="D14" s="79">
        <f t="shared" si="0"/>
        <v>8.096291898310573E-6</v>
      </c>
      <c r="E14" s="106">
        <v>2132</v>
      </c>
      <c r="F14" s="105">
        <v>9</v>
      </c>
      <c r="G14" s="79">
        <v>2.8345528209469675E-6</v>
      </c>
      <c r="H14" s="106">
        <v>827</v>
      </c>
      <c r="I14" s="84">
        <f t="shared" si="1"/>
        <v>2</v>
      </c>
      <c r="J14" s="85">
        <f t="shared" si="2"/>
        <v>1.5779927448609432</v>
      </c>
    </row>
    <row r="15" spans="1:10" ht="25.15" customHeight="1">
      <c r="A15" s="24">
        <v>12</v>
      </c>
      <c r="B15" s="161" t="s">
        <v>187</v>
      </c>
      <c r="C15" s="105">
        <v>23</v>
      </c>
      <c r="D15" s="79">
        <f t="shared" si="0"/>
        <v>6.8968412467090069E-6</v>
      </c>
      <c r="E15" s="106">
        <v>2556</v>
      </c>
      <c r="F15" s="105">
        <v>3</v>
      </c>
      <c r="G15" s="79">
        <v>9.4485094031565579E-7</v>
      </c>
      <c r="H15" s="106">
        <v>286</v>
      </c>
      <c r="I15" s="84">
        <f t="shared" si="1"/>
        <v>6.666666666666667</v>
      </c>
      <c r="J15" s="85">
        <f t="shared" si="2"/>
        <v>7.9370629370629366</v>
      </c>
    </row>
    <row r="16" spans="1:10" ht="25.15" customHeight="1">
      <c r="A16" s="24">
        <v>13</v>
      </c>
      <c r="B16" s="161" t="s">
        <v>188</v>
      </c>
      <c r="C16" s="105">
        <v>19</v>
      </c>
      <c r="D16" s="79">
        <f t="shared" si="0"/>
        <v>5.6973905951074408E-6</v>
      </c>
      <c r="E16" s="106">
        <v>913</v>
      </c>
      <c r="F16" s="107">
        <v>0</v>
      </c>
      <c r="G16" s="79">
        <v>0</v>
      </c>
      <c r="H16" s="108">
        <v>0</v>
      </c>
      <c r="I16" s="107">
        <v>0</v>
      </c>
      <c r="J16" s="108">
        <v>0</v>
      </c>
    </row>
    <row r="17" spans="1:10" ht="25.15" customHeight="1">
      <c r="A17" s="24">
        <v>14</v>
      </c>
      <c r="B17" s="104" t="s">
        <v>130</v>
      </c>
      <c r="C17" s="105">
        <v>13</v>
      </c>
      <c r="D17" s="79">
        <f t="shared" si="0"/>
        <v>3.8982146177050907E-6</v>
      </c>
      <c r="E17" s="106">
        <v>1277</v>
      </c>
      <c r="F17" s="107">
        <v>0</v>
      </c>
      <c r="G17" s="79">
        <v>0</v>
      </c>
      <c r="H17" s="108">
        <v>0</v>
      </c>
      <c r="I17" s="107">
        <v>0</v>
      </c>
      <c r="J17" s="108">
        <v>0</v>
      </c>
    </row>
    <row r="18" spans="1:10" ht="25.15" customHeight="1">
      <c r="A18" s="24">
        <v>15</v>
      </c>
      <c r="B18" s="161" t="s">
        <v>107</v>
      </c>
      <c r="C18" s="105">
        <v>2</v>
      </c>
      <c r="D18" s="79">
        <f t="shared" si="0"/>
        <v>5.9972532580078327E-7</v>
      </c>
      <c r="E18" s="106">
        <v>30</v>
      </c>
      <c r="F18" s="107">
        <v>0</v>
      </c>
      <c r="G18" s="79">
        <v>0</v>
      </c>
      <c r="H18" s="108">
        <v>0</v>
      </c>
      <c r="I18" s="107">
        <v>0</v>
      </c>
      <c r="J18" s="108">
        <v>0</v>
      </c>
    </row>
    <row r="19" spans="1:10" s="15" customFormat="1" ht="25.15" customHeight="1">
      <c r="A19" s="24">
        <v>16</v>
      </c>
      <c r="B19" s="161" t="s">
        <v>108</v>
      </c>
      <c r="C19" s="105">
        <v>2</v>
      </c>
      <c r="D19" s="79">
        <f t="shared" si="0"/>
        <v>5.9972532580078327E-7</v>
      </c>
      <c r="E19" s="106">
        <v>152</v>
      </c>
      <c r="F19" s="107">
        <v>0</v>
      </c>
      <c r="G19" s="79">
        <v>0</v>
      </c>
      <c r="H19" s="108">
        <v>0</v>
      </c>
      <c r="I19" s="107">
        <v>0</v>
      </c>
      <c r="J19" s="108">
        <v>0</v>
      </c>
    </row>
    <row r="20" spans="1:10" ht="25.15" customHeight="1">
      <c r="A20" s="24">
        <v>17</v>
      </c>
      <c r="B20" s="161" t="s">
        <v>182</v>
      </c>
      <c r="C20" s="107">
        <v>0</v>
      </c>
      <c r="D20" s="79">
        <f t="shared" si="0"/>
        <v>0</v>
      </c>
      <c r="E20" s="108">
        <v>0</v>
      </c>
      <c r="F20" s="105">
        <v>4817</v>
      </c>
      <c r="G20" s="79">
        <v>1.5171156598335048E-3</v>
      </c>
      <c r="H20" s="106">
        <v>44823</v>
      </c>
      <c r="I20" s="84">
        <f>SUM(C20/F20-1)</f>
        <v>-1</v>
      </c>
      <c r="J20" s="85">
        <f>SUM(E20/H20-1)</f>
        <v>-1</v>
      </c>
    </row>
    <row r="21" spans="1:10" ht="25.15" customHeight="1">
      <c r="A21" s="24">
        <v>18</v>
      </c>
      <c r="B21" s="161" t="s">
        <v>82</v>
      </c>
      <c r="C21" s="107">
        <v>0</v>
      </c>
      <c r="D21" s="79">
        <f t="shared" si="0"/>
        <v>0</v>
      </c>
      <c r="E21" s="108">
        <v>0</v>
      </c>
      <c r="F21" s="107">
        <v>2</v>
      </c>
      <c r="G21" s="79">
        <v>6.2990062687710382E-7</v>
      </c>
      <c r="H21" s="108">
        <v>32</v>
      </c>
      <c r="I21" s="84">
        <f>SUM(C21/F21-1)</f>
        <v>-1</v>
      </c>
      <c r="J21" s="85">
        <f>SUM(E21/H21-1)</f>
        <v>-1</v>
      </c>
    </row>
    <row r="22" spans="1:10" ht="18" thickBot="1">
      <c r="A22" s="185" t="s">
        <v>38</v>
      </c>
      <c r="B22" s="186"/>
      <c r="C22" s="49">
        <f>SUM(C4:C21)</f>
        <v>3334860</v>
      </c>
      <c r="D22" s="79">
        <f t="shared" ref="D22" si="3">C22/$C$22</f>
        <v>1</v>
      </c>
      <c r="E22" s="55">
        <f>SUM(E4:E21)</f>
        <v>9384629</v>
      </c>
      <c r="F22" s="49">
        <f>SUM(F4:F21)</f>
        <v>3175104</v>
      </c>
      <c r="G22" s="82">
        <f>F22/$F$22</f>
        <v>1</v>
      </c>
      <c r="H22" s="55">
        <f>SUM(H4:H21)</f>
        <v>9251270</v>
      </c>
      <c r="I22" s="86">
        <f>SUM(C22/F22-1)</f>
        <v>5.0315202273689241E-2</v>
      </c>
      <c r="J22" s="87">
        <f>SUM(E22/H22-1)</f>
        <v>1.4415210019813607E-2</v>
      </c>
    </row>
  </sheetData>
  <sortState xmlns:xlrd2="http://schemas.microsoft.com/office/spreadsheetml/2017/richdata2" ref="B4:J21">
    <sortCondition descending="1" ref="C4:C21"/>
    <sortCondition descending="1" ref="F4:F21"/>
  </sortState>
  <mergeCells count="7">
    <mergeCell ref="B1:J1"/>
    <mergeCell ref="B2:B3"/>
    <mergeCell ref="A2:A3"/>
    <mergeCell ref="A22:B22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25"/>
  <sheetViews>
    <sheetView workbookViewId="0">
      <selection activeCell="D3" sqref="D3"/>
    </sheetView>
  </sheetViews>
  <sheetFormatPr defaultColWidth="8.875" defaultRowHeight="15.75"/>
  <cols>
    <col min="1" max="1" width="4" style="13" bestFit="1" customWidth="1"/>
    <col min="2" max="2" width="11" style="28" bestFit="1" customWidth="1"/>
    <col min="3" max="3" width="12.125" style="14" bestFit="1" customWidth="1"/>
    <col min="4" max="4" width="9.875" style="14" customWidth="1"/>
    <col min="5" max="5" width="12.875" style="14" bestFit="1" customWidth="1"/>
    <col min="6" max="6" width="12.125" style="14" bestFit="1" customWidth="1"/>
    <col min="7" max="7" width="10.375" style="14" customWidth="1"/>
    <col min="8" max="8" width="12.875" style="14" bestFit="1" customWidth="1"/>
    <col min="9" max="9" width="12.125" style="14" customWidth="1"/>
    <col min="10" max="10" width="10.5" style="14" bestFit="1" customWidth="1"/>
    <col min="11" max="11" width="9" style="13" bestFit="1" customWidth="1"/>
    <col min="12" max="16384" width="8.875" style="13"/>
  </cols>
  <sheetData>
    <row r="1" spans="1:10" s="28" customFormat="1" ht="39" customHeight="1" thickBot="1">
      <c r="B1" s="178" t="s">
        <v>177</v>
      </c>
      <c r="C1" s="178"/>
      <c r="D1" s="178"/>
      <c r="E1" s="178"/>
      <c r="F1" s="178"/>
      <c r="G1" s="178"/>
      <c r="H1" s="178"/>
      <c r="I1" s="178"/>
      <c r="J1" s="178"/>
    </row>
    <row r="2" spans="1:10" ht="27.75" customHeight="1" thickTop="1">
      <c r="A2" s="176" t="s">
        <v>146</v>
      </c>
      <c r="B2" s="187" t="s">
        <v>147</v>
      </c>
      <c r="C2" s="189" t="s">
        <v>178</v>
      </c>
      <c r="D2" s="190"/>
      <c r="E2" s="191"/>
      <c r="F2" s="189" t="s">
        <v>145</v>
      </c>
      <c r="G2" s="192"/>
      <c r="H2" s="191"/>
      <c r="I2" s="189" t="s">
        <v>64</v>
      </c>
      <c r="J2" s="191"/>
    </row>
    <row r="3" spans="1:10" ht="33" customHeight="1">
      <c r="A3" s="177"/>
      <c r="B3" s="188"/>
      <c r="C3" s="109" t="s">
        <v>65</v>
      </c>
      <c r="D3" s="27" t="s">
        <v>66</v>
      </c>
      <c r="E3" s="110" t="s">
        <v>67</v>
      </c>
      <c r="F3" s="109" t="s">
        <v>65</v>
      </c>
      <c r="G3" s="27" t="s">
        <v>66</v>
      </c>
      <c r="H3" s="110" t="s">
        <v>67</v>
      </c>
      <c r="I3" s="109" t="s">
        <v>68</v>
      </c>
      <c r="J3" s="110" t="s">
        <v>69</v>
      </c>
    </row>
    <row r="4" spans="1:10" ht="26.25" customHeight="1">
      <c r="A4" s="46">
        <v>1</v>
      </c>
      <c r="B4" s="50" t="s">
        <v>70</v>
      </c>
      <c r="C4" s="89">
        <v>2409856</v>
      </c>
      <c r="D4" s="111">
        <f t="shared" ref="D4:D23" si="0">C4/$C$25</f>
        <v>0.45389224556924784</v>
      </c>
      <c r="E4" s="90">
        <v>7102865</v>
      </c>
      <c r="F4" s="89">
        <v>1956570</v>
      </c>
      <c r="G4" s="111">
        <v>0.42002362266590931</v>
      </c>
      <c r="H4" s="90">
        <v>6272958</v>
      </c>
      <c r="I4" s="100">
        <f>SUM(C4/F4-1)</f>
        <v>0.23167379649079778</v>
      </c>
      <c r="J4" s="101">
        <f>SUM(E4/H4-1)</f>
        <v>0.13229914818495514</v>
      </c>
    </row>
    <row r="5" spans="1:10" ht="26.25" customHeight="1">
      <c r="A5" s="46">
        <v>2</v>
      </c>
      <c r="B5" s="50" t="s">
        <v>22</v>
      </c>
      <c r="C5" s="89">
        <v>2333851</v>
      </c>
      <c r="D5" s="111">
        <f t="shared" si="0"/>
        <v>0.43957683414031157</v>
      </c>
      <c r="E5" s="90">
        <v>6184825</v>
      </c>
      <c r="F5" s="89">
        <v>2368286</v>
      </c>
      <c r="G5" s="111">
        <v>0.50840811482796711</v>
      </c>
      <c r="H5" s="90">
        <v>6234200</v>
      </c>
      <c r="I5" s="100">
        <f>SUM(C5/F5-1)</f>
        <v>-1.4540051328260195E-2</v>
      </c>
      <c r="J5" s="101">
        <f>SUM(E5/H5-1)</f>
        <v>-7.9200218151487256E-3</v>
      </c>
    </row>
    <row r="6" spans="1:10" ht="26.25" customHeight="1">
      <c r="A6" s="46">
        <v>3</v>
      </c>
      <c r="B6" s="50" t="s">
        <v>71</v>
      </c>
      <c r="C6" s="89">
        <v>385057</v>
      </c>
      <c r="D6" s="111">
        <f t="shared" si="0"/>
        <v>7.2524825716622845E-2</v>
      </c>
      <c r="E6" s="90">
        <v>1046986</v>
      </c>
      <c r="F6" s="89">
        <v>140821</v>
      </c>
      <c r="G6" s="111">
        <v>3.0230529225857502E-2</v>
      </c>
      <c r="H6" s="90">
        <v>438333</v>
      </c>
      <c r="I6" s="100">
        <f>SUM(C6/F6-1)</f>
        <v>1.7343720041755137</v>
      </c>
      <c r="J6" s="101">
        <f>SUM(E6/H6-1)</f>
        <v>1.3885630331277818</v>
      </c>
    </row>
    <row r="7" spans="1:10" ht="26.25" customHeight="1">
      <c r="A7" s="46">
        <v>4</v>
      </c>
      <c r="B7" s="50" t="s">
        <v>168</v>
      </c>
      <c r="C7" s="89">
        <v>121264</v>
      </c>
      <c r="D7" s="111">
        <f t="shared" si="0"/>
        <v>2.2839866476133543E-2</v>
      </c>
      <c r="E7" s="90">
        <v>158860</v>
      </c>
      <c r="F7" s="97">
        <v>0</v>
      </c>
      <c r="G7" s="111">
        <v>0</v>
      </c>
      <c r="H7" s="98">
        <v>0</v>
      </c>
      <c r="I7" s="97">
        <v>0</v>
      </c>
      <c r="J7" s="98">
        <v>0</v>
      </c>
    </row>
    <row r="8" spans="1:10" ht="26.25" customHeight="1">
      <c r="A8" s="46">
        <v>5</v>
      </c>
      <c r="B8" s="50" t="s">
        <v>24</v>
      </c>
      <c r="C8" s="89">
        <v>39417</v>
      </c>
      <c r="D8" s="111">
        <f t="shared" si="0"/>
        <v>7.4241243641126452E-3</v>
      </c>
      <c r="E8" s="90">
        <v>103380</v>
      </c>
      <c r="F8" s="89">
        <v>100291</v>
      </c>
      <c r="G8" s="111">
        <v>2.1529814492089069E-2</v>
      </c>
      <c r="H8" s="90">
        <v>262654</v>
      </c>
      <c r="I8" s="100">
        <f t="shared" ref="I8:I14" si="1">SUM(C8/F8-1)</f>
        <v>-0.60697370651404414</v>
      </c>
      <c r="J8" s="101">
        <f t="shared" ref="J8:J14" si="2">SUM(E8/H8-1)</f>
        <v>-0.60640233919909847</v>
      </c>
    </row>
    <row r="9" spans="1:10" ht="26.25" customHeight="1">
      <c r="A9" s="46">
        <v>6</v>
      </c>
      <c r="B9" s="50" t="s">
        <v>72</v>
      </c>
      <c r="C9" s="89">
        <v>16125</v>
      </c>
      <c r="D9" s="111">
        <f t="shared" si="0"/>
        <v>3.0371161014617143E-3</v>
      </c>
      <c r="E9" s="90">
        <v>197158</v>
      </c>
      <c r="F9" s="89">
        <v>50115</v>
      </c>
      <c r="G9" s="111">
        <v>1.0758359705966076E-2</v>
      </c>
      <c r="H9" s="90">
        <v>201176</v>
      </c>
      <c r="I9" s="100">
        <f t="shared" si="1"/>
        <v>-0.67824004788985337</v>
      </c>
      <c r="J9" s="101">
        <f t="shared" si="2"/>
        <v>-1.997256133932479E-2</v>
      </c>
    </row>
    <row r="10" spans="1:10" ht="26.25" customHeight="1">
      <c r="A10" s="46">
        <v>7</v>
      </c>
      <c r="B10" s="50" t="s">
        <v>118</v>
      </c>
      <c r="C10" s="89">
        <v>1593</v>
      </c>
      <c r="D10" s="111">
        <f t="shared" si="0"/>
        <v>3.0003881858161311E-4</v>
      </c>
      <c r="E10" s="90">
        <v>13442</v>
      </c>
      <c r="F10" s="89">
        <v>960</v>
      </c>
      <c r="G10" s="111">
        <v>2.0608650738755728E-4</v>
      </c>
      <c r="H10" s="90">
        <v>8106</v>
      </c>
      <c r="I10" s="100">
        <f t="shared" si="1"/>
        <v>0.65937500000000004</v>
      </c>
      <c r="J10" s="101">
        <f t="shared" si="2"/>
        <v>0.65827781889958059</v>
      </c>
    </row>
    <row r="11" spans="1:10" ht="26.25" customHeight="1">
      <c r="A11" s="46">
        <v>8</v>
      </c>
      <c r="B11" s="50" t="s">
        <v>26</v>
      </c>
      <c r="C11" s="89">
        <v>1296</v>
      </c>
      <c r="D11" s="111">
        <f t="shared" si="0"/>
        <v>2.4409937782910896E-4</v>
      </c>
      <c r="E11" s="90">
        <v>7924</v>
      </c>
      <c r="F11" s="89">
        <v>861</v>
      </c>
      <c r="G11" s="111">
        <v>1.8483383631321543E-4</v>
      </c>
      <c r="H11" s="90">
        <v>5768</v>
      </c>
      <c r="I11" s="100">
        <f t="shared" si="1"/>
        <v>0.505226480836237</v>
      </c>
      <c r="J11" s="101">
        <f t="shared" si="2"/>
        <v>0.37378640776699035</v>
      </c>
    </row>
    <row r="12" spans="1:10" s="16" customFormat="1" ht="26.25" customHeight="1">
      <c r="A12" s="46">
        <v>9</v>
      </c>
      <c r="B12" s="50" t="s">
        <v>28</v>
      </c>
      <c r="C12" s="89">
        <v>329</v>
      </c>
      <c r="D12" s="111">
        <f t="shared" si="0"/>
        <v>6.1966585884087077E-5</v>
      </c>
      <c r="E12" s="90">
        <v>4433</v>
      </c>
      <c r="F12" s="89">
        <v>8237</v>
      </c>
      <c r="G12" s="111">
        <v>1.7682651680742804E-3</v>
      </c>
      <c r="H12" s="90">
        <v>32009</v>
      </c>
      <c r="I12" s="100">
        <f t="shared" si="1"/>
        <v>-0.96005827364331675</v>
      </c>
      <c r="J12" s="101">
        <f t="shared" si="2"/>
        <v>-0.86150770095910523</v>
      </c>
    </row>
    <row r="13" spans="1:10" ht="26.25" customHeight="1">
      <c r="A13" s="46">
        <v>10</v>
      </c>
      <c r="B13" s="50" t="s">
        <v>73</v>
      </c>
      <c r="C13" s="89">
        <v>259</v>
      </c>
      <c r="D13" s="111">
        <f t="shared" si="0"/>
        <v>4.8782205908749396E-5</v>
      </c>
      <c r="E13" s="90">
        <v>16838</v>
      </c>
      <c r="F13" s="89">
        <v>4464</v>
      </c>
      <c r="G13" s="111">
        <v>9.5830225935214129E-4</v>
      </c>
      <c r="H13" s="90">
        <v>125154</v>
      </c>
      <c r="I13" s="100">
        <f t="shared" si="1"/>
        <v>-0.94198028673835121</v>
      </c>
      <c r="J13" s="101">
        <f t="shared" si="2"/>
        <v>-0.86546175112261692</v>
      </c>
    </row>
    <row r="14" spans="1:10" ht="26.25" customHeight="1">
      <c r="A14" s="46">
        <v>11</v>
      </c>
      <c r="B14" s="50" t="s">
        <v>29</v>
      </c>
      <c r="C14" s="89">
        <v>136</v>
      </c>
      <c r="D14" s="111">
        <f t="shared" si="0"/>
        <v>2.5615366809227484E-5</v>
      </c>
      <c r="E14" s="90">
        <v>10925</v>
      </c>
      <c r="F14" s="89">
        <v>119</v>
      </c>
      <c r="G14" s="111">
        <v>2.5546139978249287E-5</v>
      </c>
      <c r="H14" s="90">
        <v>11204</v>
      </c>
      <c r="I14" s="100">
        <f t="shared" si="1"/>
        <v>0.14285714285714279</v>
      </c>
      <c r="J14" s="101">
        <f t="shared" si="2"/>
        <v>-2.4901820778293504E-2</v>
      </c>
    </row>
    <row r="15" spans="1:10" s="15" customFormat="1" ht="26.25" customHeight="1">
      <c r="A15" s="46">
        <v>12</v>
      </c>
      <c r="B15" s="50" t="s">
        <v>110</v>
      </c>
      <c r="C15" s="89">
        <v>49</v>
      </c>
      <c r="D15" s="111">
        <f t="shared" si="0"/>
        <v>9.2290659827363722E-6</v>
      </c>
      <c r="E15" s="90">
        <v>2335</v>
      </c>
      <c r="F15" s="97">
        <v>0</v>
      </c>
      <c r="G15" s="111">
        <v>0</v>
      </c>
      <c r="H15" s="98">
        <v>0</v>
      </c>
      <c r="I15" s="97">
        <v>0</v>
      </c>
      <c r="J15" s="98">
        <v>0</v>
      </c>
    </row>
    <row r="16" spans="1:10" ht="26.25" customHeight="1">
      <c r="A16" s="46">
        <v>13</v>
      </c>
      <c r="B16" s="50" t="s">
        <v>30</v>
      </c>
      <c r="C16" s="89">
        <v>36</v>
      </c>
      <c r="D16" s="111">
        <f t="shared" si="0"/>
        <v>6.7805382730308048E-6</v>
      </c>
      <c r="E16" s="90">
        <v>3042</v>
      </c>
      <c r="F16" s="89">
        <v>14</v>
      </c>
      <c r="G16" s="111">
        <v>3.0054282327352102E-6</v>
      </c>
      <c r="H16" s="90">
        <v>1332</v>
      </c>
      <c r="I16" s="100">
        <f>SUM(C16/F16-1)</f>
        <v>1.5714285714285716</v>
      </c>
      <c r="J16" s="101">
        <f>SUM(E16/H16-1)</f>
        <v>1.2837837837837838</v>
      </c>
    </row>
    <row r="17" spans="1:10" ht="26.25" customHeight="1">
      <c r="A17" s="46">
        <v>14</v>
      </c>
      <c r="B17" s="50" t="s">
        <v>58</v>
      </c>
      <c r="C17" s="89">
        <v>28</v>
      </c>
      <c r="D17" s="111">
        <f t="shared" si="0"/>
        <v>5.2737519901350703E-6</v>
      </c>
      <c r="E17" s="90">
        <v>1307</v>
      </c>
      <c r="F17" s="97">
        <v>0</v>
      </c>
      <c r="G17" s="111">
        <v>0</v>
      </c>
      <c r="H17" s="98">
        <v>0</v>
      </c>
      <c r="I17" s="97">
        <v>0</v>
      </c>
      <c r="J17" s="98">
        <v>0</v>
      </c>
    </row>
    <row r="18" spans="1:10" ht="26.25" customHeight="1">
      <c r="A18" s="46">
        <v>15</v>
      </c>
      <c r="B18" s="50" t="s">
        <v>62</v>
      </c>
      <c r="C18" s="89">
        <v>13</v>
      </c>
      <c r="D18" s="111">
        <f t="shared" si="0"/>
        <v>2.4485277097055683E-6</v>
      </c>
      <c r="E18" s="90">
        <v>1277</v>
      </c>
      <c r="F18" s="97">
        <v>0</v>
      </c>
      <c r="G18" s="111">
        <v>0</v>
      </c>
      <c r="H18" s="98">
        <v>0</v>
      </c>
      <c r="I18" s="97">
        <v>0</v>
      </c>
      <c r="J18" s="98">
        <v>0</v>
      </c>
    </row>
    <row r="19" spans="1:10" ht="26.25" customHeight="1">
      <c r="A19" s="46">
        <v>16</v>
      </c>
      <c r="B19" s="50" t="s">
        <v>108</v>
      </c>
      <c r="C19" s="89">
        <v>2</v>
      </c>
      <c r="D19" s="111">
        <f t="shared" si="0"/>
        <v>3.7669657072393357E-7</v>
      </c>
      <c r="E19" s="90">
        <v>152</v>
      </c>
      <c r="F19" s="97">
        <v>0</v>
      </c>
      <c r="G19" s="111">
        <v>0</v>
      </c>
      <c r="H19" s="98">
        <v>0</v>
      </c>
      <c r="I19" s="97">
        <v>0</v>
      </c>
      <c r="J19" s="98">
        <v>0</v>
      </c>
    </row>
    <row r="20" spans="1:10" ht="26.25" customHeight="1">
      <c r="A20" s="46">
        <v>17</v>
      </c>
      <c r="B20" s="50" t="s">
        <v>107</v>
      </c>
      <c r="C20" s="89">
        <v>2</v>
      </c>
      <c r="D20" s="111">
        <f t="shared" si="0"/>
        <v>3.7669657072393357E-7</v>
      </c>
      <c r="E20" s="90">
        <v>30</v>
      </c>
      <c r="F20" s="97">
        <v>0</v>
      </c>
      <c r="G20" s="111">
        <v>0</v>
      </c>
      <c r="H20" s="98">
        <v>0</v>
      </c>
      <c r="I20" s="97">
        <v>0</v>
      </c>
      <c r="J20" s="98">
        <v>0</v>
      </c>
    </row>
    <row r="21" spans="1:10" ht="26.25" customHeight="1">
      <c r="A21" s="46">
        <v>18</v>
      </c>
      <c r="B21" s="50" t="s">
        <v>148</v>
      </c>
      <c r="C21" s="97">
        <v>0</v>
      </c>
      <c r="D21" s="111">
        <f t="shared" si="0"/>
        <v>0</v>
      </c>
      <c r="E21" s="98">
        <v>0</v>
      </c>
      <c r="F21" s="89">
        <v>4817</v>
      </c>
      <c r="G21" s="111">
        <v>1.0340819855061078E-3</v>
      </c>
      <c r="H21" s="90">
        <v>44823</v>
      </c>
      <c r="I21" s="100">
        <f>SUM(C21/F21-1)</f>
        <v>-1</v>
      </c>
      <c r="J21" s="101">
        <f>SUM(E21/H21-1)</f>
        <v>-1</v>
      </c>
    </row>
    <row r="22" spans="1:10" ht="26.25" customHeight="1">
      <c r="A22" s="46">
        <v>19</v>
      </c>
      <c r="B22" s="50" t="s">
        <v>82</v>
      </c>
      <c r="C22" s="97">
        <v>0</v>
      </c>
      <c r="D22" s="111">
        <f t="shared" si="0"/>
        <v>0</v>
      </c>
      <c r="E22" s="98">
        <v>0</v>
      </c>
      <c r="F22" s="97">
        <v>2</v>
      </c>
      <c r="G22" s="111">
        <v>4.293468903907443E-7</v>
      </c>
      <c r="H22" s="98">
        <v>32</v>
      </c>
      <c r="I22" s="100">
        <f>SUM(C22/F22-1)</f>
        <v>-1</v>
      </c>
      <c r="J22" s="101">
        <f>SUM(E22/H22-1)</f>
        <v>-1</v>
      </c>
    </row>
    <row r="23" spans="1:10" ht="26.25" customHeight="1">
      <c r="A23" s="46">
        <v>20</v>
      </c>
      <c r="B23" s="50" t="s">
        <v>63</v>
      </c>
      <c r="C23" s="97">
        <v>0</v>
      </c>
      <c r="D23" s="111">
        <f t="shared" si="0"/>
        <v>0</v>
      </c>
      <c r="E23" s="98">
        <v>0</v>
      </c>
      <c r="F23" s="97">
        <v>1</v>
      </c>
      <c r="G23" s="111">
        <v>2.1467344519537215E-7</v>
      </c>
      <c r="H23" s="98">
        <v>32</v>
      </c>
      <c r="I23" s="100">
        <f>SUM(C23/F23-1)</f>
        <v>-1</v>
      </c>
      <c r="J23" s="101">
        <f>SUM(E23/H23-1)</f>
        <v>-1</v>
      </c>
    </row>
    <row r="24" spans="1:10" ht="26.25" customHeight="1">
      <c r="A24" s="46">
        <v>21</v>
      </c>
      <c r="B24" s="50" t="s">
        <v>149</v>
      </c>
      <c r="C24" s="97">
        <v>0</v>
      </c>
      <c r="D24" s="111">
        <f t="shared" ref="D24:D25" si="3">C24/$C$25</f>
        <v>0</v>
      </c>
      <c r="E24" s="98">
        <v>0</v>
      </c>
      <c r="F24" s="97">
        <v>22680</v>
      </c>
      <c r="G24" s="111">
        <v>4.8687937370310401E-3</v>
      </c>
      <c r="H24" s="98">
        <v>40514</v>
      </c>
      <c r="I24" s="100">
        <f>SUM(C24/F24-1)</f>
        <v>-1</v>
      </c>
      <c r="J24" s="101">
        <f t="shared" ref="J24" si="4">SUM(E24/H24-1)</f>
        <v>-1</v>
      </c>
    </row>
    <row r="25" spans="1:10" ht="18" thickBot="1">
      <c r="A25" s="185" t="s">
        <v>38</v>
      </c>
      <c r="B25" s="186"/>
      <c r="C25" s="91">
        <f>SUM(C4:C24)</f>
        <v>5309313</v>
      </c>
      <c r="D25" s="111">
        <f t="shared" si="3"/>
        <v>1</v>
      </c>
      <c r="E25" s="92">
        <f>SUM(E4:E24)</f>
        <v>14855779</v>
      </c>
      <c r="F25" s="91">
        <f>SUM(F4:F24)</f>
        <v>4658238</v>
      </c>
      <c r="G25" s="112">
        <f>F25/$F$25</f>
        <v>1</v>
      </c>
      <c r="H25" s="92">
        <f>SUM(H4:H24)</f>
        <v>13678295</v>
      </c>
      <c r="I25" s="102">
        <f>SUM(C25/F25-1)</f>
        <v>0.13976851333057683</v>
      </c>
      <c r="J25" s="103">
        <f>SUM(E25/H25-1)</f>
        <v>8.6084120864479141E-2</v>
      </c>
    </row>
  </sheetData>
  <sortState xmlns:xlrd2="http://schemas.microsoft.com/office/spreadsheetml/2017/richdata2" ref="B4:J23">
    <sortCondition descending="1" ref="C4:C23"/>
    <sortCondition descending="1" ref="F4:F23"/>
  </sortState>
  <mergeCells count="7">
    <mergeCell ref="A2:A3"/>
    <mergeCell ref="A25:B25"/>
    <mergeCell ref="B1:J1"/>
    <mergeCell ref="B2:B3"/>
    <mergeCell ref="C2:E2"/>
    <mergeCell ref="F2:H2"/>
    <mergeCell ref="I2:J2"/>
  </mergeCells>
  <phoneticPr fontId="2" type="noConversion"/>
  <printOptions horizontalCentered="1"/>
  <pageMargins left="0.55118110236220474" right="0.55118110236220474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K28"/>
  <sheetViews>
    <sheetView topLeftCell="A13" workbookViewId="0">
      <selection activeCell="D32" sqref="D32"/>
    </sheetView>
  </sheetViews>
  <sheetFormatPr defaultColWidth="9" defaultRowHeight="15.75"/>
  <cols>
    <col min="1" max="1" width="5.375" style="1" customWidth="1"/>
    <col min="2" max="2" width="13" style="1" customWidth="1"/>
    <col min="3" max="3" width="15" style="2" bestFit="1" customWidth="1"/>
    <col min="4" max="4" width="10" style="2" customWidth="1"/>
    <col min="5" max="5" width="16.625" style="2" bestFit="1" customWidth="1"/>
    <col min="6" max="6" width="15.375" style="2" bestFit="1" customWidth="1"/>
    <col min="7" max="7" width="10" style="2" customWidth="1"/>
    <col min="8" max="8" width="16.5" style="2" bestFit="1" customWidth="1"/>
    <col min="9" max="9" width="11.5" style="2" customWidth="1"/>
    <col min="10" max="10" width="10" style="2" bestFit="1" customWidth="1"/>
    <col min="11" max="16384" width="9" style="1"/>
  </cols>
  <sheetData>
    <row r="1" spans="1:11" ht="36" customHeight="1" thickBot="1">
      <c r="B1" s="193" t="s">
        <v>189</v>
      </c>
      <c r="C1" s="193"/>
      <c r="D1" s="193"/>
      <c r="E1" s="193"/>
      <c r="F1" s="193"/>
      <c r="G1" s="193"/>
      <c r="H1" s="193"/>
      <c r="I1" s="193"/>
      <c r="J1" s="193"/>
    </row>
    <row r="2" spans="1:11" ht="25.5" customHeight="1">
      <c r="B2" s="194" t="s">
        <v>75</v>
      </c>
      <c r="C2" s="196" t="s">
        <v>190</v>
      </c>
      <c r="D2" s="197"/>
      <c r="E2" s="198"/>
      <c r="F2" s="196" t="s">
        <v>153</v>
      </c>
      <c r="G2" s="197"/>
      <c r="H2" s="198"/>
      <c r="I2" s="196" t="s">
        <v>76</v>
      </c>
      <c r="J2" s="198"/>
    </row>
    <row r="3" spans="1:11" ht="32.1" customHeight="1">
      <c r="B3" s="195"/>
      <c r="C3" s="21" t="s">
        <v>77</v>
      </c>
      <c r="D3" s="27" t="s">
        <v>66</v>
      </c>
      <c r="E3" s="23" t="s">
        <v>78</v>
      </c>
      <c r="F3" s="21" t="s">
        <v>77</v>
      </c>
      <c r="G3" s="27" t="s">
        <v>66</v>
      </c>
      <c r="H3" s="23" t="s">
        <v>78</v>
      </c>
      <c r="I3" s="21" t="s">
        <v>79</v>
      </c>
      <c r="J3" s="23" t="s">
        <v>80</v>
      </c>
    </row>
    <row r="4" spans="1:11" ht="25.15" customHeight="1">
      <c r="A4" s="48">
        <v>1</v>
      </c>
      <c r="B4" s="50" t="s">
        <v>70</v>
      </c>
      <c r="C4" s="51">
        <v>3274384</v>
      </c>
      <c r="D4" s="115">
        <f>C4/$C$27</f>
        <v>0.48438371176365558</v>
      </c>
      <c r="E4" s="52">
        <v>9698617</v>
      </c>
      <c r="F4" s="51">
        <v>2890104</v>
      </c>
      <c r="G4" s="115">
        <f>F4/$F$27</f>
        <v>0.45101336246764406</v>
      </c>
      <c r="H4" s="52">
        <v>9316007</v>
      </c>
      <c r="I4" s="17">
        <f>SUM(C4/F4-1)</f>
        <v>0.13296407326518356</v>
      </c>
      <c r="J4" s="18">
        <f>SUM(E4/H4-1)</f>
        <v>4.107017094340959E-2</v>
      </c>
      <c r="K4" s="4"/>
    </row>
    <row r="5" spans="1:11" ht="25.15" customHeight="1">
      <c r="A5" s="48">
        <v>2</v>
      </c>
      <c r="B5" s="50" t="s">
        <v>22</v>
      </c>
      <c r="C5" s="51">
        <v>2787995</v>
      </c>
      <c r="D5" s="115">
        <f t="shared" ref="D5:D27" si="0">C5/$C$27</f>
        <v>0.41243157994862939</v>
      </c>
      <c r="E5" s="52">
        <v>7427592</v>
      </c>
      <c r="F5" s="51">
        <v>3122718</v>
      </c>
      <c r="G5" s="115">
        <f t="shared" ref="G5:G27" si="1">F5/$F$27</f>
        <v>0.48731379397358593</v>
      </c>
      <c r="H5" s="52">
        <v>8274033</v>
      </c>
      <c r="I5" s="17">
        <f>SUM(C5/F5-1)</f>
        <v>-0.10718963415844784</v>
      </c>
      <c r="J5" s="18">
        <f>SUM(E5/H5-1)</f>
        <v>-0.10230089727705949</v>
      </c>
      <c r="K5" s="4"/>
    </row>
    <row r="6" spans="1:11" ht="25.15" customHeight="1">
      <c r="A6" s="48">
        <v>3</v>
      </c>
      <c r="B6" s="50" t="s">
        <v>71</v>
      </c>
      <c r="C6" s="51">
        <v>438110</v>
      </c>
      <c r="D6" s="115">
        <f t="shared" si="0"/>
        <v>6.4810159089702113E-2</v>
      </c>
      <c r="E6" s="52">
        <v>1177331</v>
      </c>
      <c r="F6" s="51">
        <v>186181</v>
      </c>
      <c r="G6" s="115">
        <f t="shared" si="1"/>
        <v>2.9054358887288637E-2</v>
      </c>
      <c r="H6" s="52">
        <v>579357</v>
      </c>
      <c r="I6" s="17">
        <f>SUM(C6/F6-1)</f>
        <v>1.3531402237607488</v>
      </c>
      <c r="J6" s="18">
        <f>SUM(E6/H6-1)</f>
        <v>1.0321339001686352</v>
      </c>
      <c r="K6" s="4"/>
    </row>
    <row r="7" spans="1:11" ht="25.15" customHeight="1">
      <c r="A7" s="48">
        <v>4</v>
      </c>
      <c r="B7" s="50" t="s">
        <v>168</v>
      </c>
      <c r="C7" s="51">
        <v>175900</v>
      </c>
      <c r="D7" s="115">
        <f t="shared" si="0"/>
        <v>2.6021106534611399E-2</v>
      </c>
      <c r="E7" s="52">
        <v>222056</v>
      </c>
      <c r="F7" s="113">
        <v>0</v>
      </c>
      <c r="G7" s="115">
        <f t="shared" si="1"/>
        <v>0</v>
      </c>
      <c r="H7" s="114">
        <v>0</v>
      </c>
      <c r="I7" s="113">
        <v>0</v>
      </c>
      <c r="J7" s="114">
        <v>0</v>
      </c>
      <c r="K7" s="4"/>
    </row>
    <row r="8" spans="1:11" ht="25.15" customHeight="1">
      <c r="A8" s="48">
        <v>5</v>
      </c>
      <c r="B8" s="50" t="s">
        <v>72</v>
      </c>
      <c r="C8" s="51">
        <v>39530</v>
      </c>
      <c r="D8" s="115">
        <f t="shared" si="0"/>
        <v>5.8477222360044838E-3</v>
      </c>
      <c r="E8" s="52">
        <v>301372</v>
      </c>
      <c r="F8" s="51">
        <v>64313</v>
      </c>
      <c r="G8" s="115">
        <f t="shared" si="1"/>
        <v>1.0036324775987851E-2</v>
      </c>
      <c r="H8" s="52">
        <v>279822</v>
      </c>
      <c r="I8" s="17">
        <f t="shared" ref="I8:I14" si="2">SUM(C8/F8-1)</f>
        <v>-0.38534977376269186</v>
      </c>
      <c r="J8" s="18">
        <f t="shared" ref="J8:J14" si="3">SUM(E8/H8-1)</f>
        <v>7.7013244133770753E-2</v>
      </c>
      <c r="K8" s="4"/>
    </row>
    <row r="9" spans="1:11" ht="25.15" customHeight="1">
      <c r="A9" s="48">
        <v>6</v>
      </c>
      <c r="B9" s="50" t="s">
        <v>24</v>
      </c>
      <c r="C9" s="51">
        <v>39417</v>
      </c>
      <c r="D9" s="115">
        <f t="shared" si="0"/>
        <v>5.8310060049731527E-3</v>
      </c>
      <c r="E9" s="52">
        <v>103380</v>
      </c>
      <c r="F9" s="51">
        <v>100737</v>
      </c>
      <c r="G9" s="115">
        <f t="shared" si="1"/>
        <v>1.5720449193144283E-2</v>
      </c>
      <c r="H9" s="52">
        <v>266148</v>
      </c>
      <c r="I9" s="17">
        <f t="shared" si="2"/>
        <v>-0.60871377944548677</v>
      </c>
      <c r="J9" s="18">
        <f t="shared" si="3"/>
        <v>-0.61156950268271792</v>
      </c>
      <c r="K9" s="4"/>
    </row>
    <row r="10" spans="1:11" ht="25.15" customHeight="1">
      <c r="A10" s="48">
        <v>7</v>
      </c>
      <c r="B10" s="50" t="s">
        <v>118</v>
      </c>
      <c r="C10" s="51">
        <v>1593</v>
      </c>
      <c r="D10" s="115">
        <f t="shared" si="0"/>
        <v>2.3565447816734485E-4</v>
      </c>
      <c r="E10" s="52">
        <v>13442</v>
      </c>
      <c r="F10" s="51">
        <v>969</v>
      </c>
      <c r="G10" s="115">
        <f t="shared" si="1"/>
        <v>1.5121668570790086E-4</v>
      </c>
      <c r="H10" s="52">
        <v>9096</v>
      </c>
      <c r="I10" s="17">
        <f t="shared" si="2"/>
        <v>0.64396284829721373</v>
      </c>
      <c r="J10" s="18">
        <f t="shared" si="3"/>
        <v>0.477792436235708</v>
      </c>
    </row>
    <row r="11" spans="1:11" ht="25.15" customHeight="1">
      <c r="A11" s="48">
        <v>8</v>
      </c>
      <c r="B11" s="50" t="s">
        <v>26</v>
      </c>
      <c r="C11" s="51">
        <v>1296</v>
      </c>
      <c r="D11" s="115">
        <f t="shared" si="0"/>
        <v>1.9171889749207717E-4</v>
      </c>
      <c r="E11" s="52">
        <v>7924</v>
      </c>
      <c r="F11" s="51">
        <v>1302</v>
      </c>
      <c r="G11" s="115">
        <f t="shared" si="1"/>
        <v>2.0318279132269031E-4</v>
      </c>
      <c r="H11" s="52">
        <v>8737</v>
      </c>
      <c r="I11" s="17">
        <f t="shared" si="2"/>
        <v>-4.6082949308755561E-3</v>
      </c>
      <c r="J11" s="18">
        <f t="shared" si="3"/>
        <v>-9.3052535195147112E-2</v>
      </c>
    </row>
    <row r="12" spans="1:11" ht="25.15" customHeight="1">
      <c r="A12" s="48">
        <v>9</v>
      </c>
      <c r="B12" s="50" t="s">
        <v>29</v>
      </c>
      <c r="C12" s="51">
        <v>560</v>
      </c>
      <c r="D12" s="115">
        <f t="shared" si="0"/>
        <v>8.2841498916329638E-5</v>
      </c>
      <c r="E12" s="52">
        <v>29550</v>
      </c>
      <c r="F12" s="51">
        <v>394</v>
      </c>
      <c r="G12" s="115">
        <f t="shared" si="1"/>
        <v>6.1485422258940079E-5</v>
      </c>
      <c r="H12" s="52">
        <v>28120</v>
      </c>
      <c r="I12" s="17">
        <f t="shared" si="2"/>
        <v>0.42131979695431476</v>
      </c>
      <c r="J12" s="18">
        <f t="shared" si="3"/>
        <v>5.0853485064011439E-2</v>
      </c>
      <c r="K12" s="4"/>
    </row>
    <row r="13" spans="1:11" ht="25.15" customHeight="1">
      <c r="A13" s="48">
        <v>10</v>
      </c>
      <c r="B13" s="50" t="s">
        <v>73</v>
      </c>
      <c r="C13" s="51">
        <v>425</v>
      </c>
      <c r="D13" s="115">
        <f t="shared" si="0"/>
        <v>6.2870780427571606E-5</v>
      </c>
      <c r="E13" s="52">
        <v>24803</v>
      </c>
      <c r="F13" s="51">
        <v>4809</v>
      </c>
      <c r="G13" s="115">
        <f t="shared" si="1"/>
        <v>7.5046547117574324E-4</v>
      </c>
      <c r="H13" s="52">
        <v>136814</v>
      </c>
      <c r="I13" s="17">
        <f t="shared" si="2"/>
        <v>-0.91162403826159288</v>
      </c>
      <c r="J13" s="18">
        <f t="shared" si="3"/>
        <v>-0.81871007353048664</v>
      </c>
      <c r="K13" s="4"/>
    </row>
    <row r="14" spans="1:11" ht="25.15" customHeight="1">
      <c r="A14" s="48">
        <v>11</v>
      </c>
      <c r="B14" s="50" t="s">
        <v>28</v>
      </c>
      <c r="C14" s="51">
        <v>411</v>
      </c>
      <c r="D14" s="115">
        <f t="shared" si="0"/>
        <v>6.0799742954663365E-5</v>
      </c>
      <c r="E14" s="52">
        <v>6547</v>
      </c>
      <c r="F14" s="51">
        <v>8237</v>
      </c>
      <c r="G14" s="115">
        <f t="shared" si="1"/>
        <v>1.285419855702765E-3</v>
      </c>
      <c r="H14" s="52">
        <v>32009</v>
      </c>
      <c r="I14" s="17">
        <f t="shared" si="2"/>
        <v>-0.95010319291004008</v>
      </c>
      <c r="J14" s="18">
        <f t="shared" si="3"/>
        <v>-0.79546377581305261</v>
      </c>
      <c r="K14" s="4"/>
    </row>
    <row r="15" spans="1:11" ht="25.15" customHeight="1">
      <c r="A15" s="48">
        <v>12</v>
      </c>
      <c r="B15" s="162" t="s">
        <v>39</v>
      </c>
      <c r="C15" s="51">
        <v>75</v>
      </c>
      <c r="D15" s="115">
        <f t="shared" si="0"/>
        <v>1.1094843604865577E-5</v>
      </c>
      <c r="E15" s="52">
        <v>3278</v>
      </c>
      <c r="F15" s="113">
        <v>0</v>
      </c>
      <c r="G15" s="115">
        <f t="shared" si="1"/>
        <v>0</v>
      </c>
      <c r="H15" s="114">
        <v>0</v>
      </c>
      <c r="I15" s="113">
        <v>0</v>
      </c>
      <c r="J15" s="114">
        <v>0</v>
      </c>
      <c r="K15" s="4"/>
    </row>
    <row r="16" spans="1:11" ht="25.15" customHeight="1">
      <c r="A16" s="48">
        <v>13</v>
      </c>
      <c r="B16" s="162" t="s">
        <v>83</v>
      </c>
      <c r="C16" s="51">
        <v>71</v>
      </c>
      <c r="D16" s="115">
        <f t="shared" si="0"/>
        <v>1.050311861260608E-5</v>
      </c>
      <c r="E16" s="52">
        <v>2604</v>
      </c>
      <c r="F16" s="113">
        <v>0</v>
      </c>
      <c r="G16" s="115">
        <f t="shared" si="1"/>
        <v>0</v>
      </c>
      <c r="H16" s="114">
        <v>0</v>
      </c>
      <c r="I16" s="113">
        <v>0</v>
      </c>
      <c r="J16" s="114">
        <v>0</v>
      </c>
    </row>
    <row r="17" spans="1:11" ht="25.15" customHeight="1">
      <c r="A17" s="48">
        <v>14</v>
      </c>
      <c r="B17" s="128" t="s">
        <v>110</v>
      </c>
      <c r="C17" s="51">
        <v>49</v>
      </c>
      <c r="D17" s="115">
        <f t="shared" si="0"/>
        <v>7.2486311551788434E-6</v>
      </c>
      <c r="E17" s="52">
        <v>2335</v>
      </c>
      <c r="F17" s="113">
        <v>0</v>
      </c>
      <c r="G17" s="115">
        <f t="shared" si="1"/>
        <v>0</v>
      </c>
      <c r="H17" s="114">
        <v>0</v>
      </c>
      <c r="I17" s="113">
        <v>0</v>
      </c>
      <c r="J17" s="114">
        <v>0</v>
      </c>
      <c r="K17" s="4"/>
    </row>
    <row r="18" spans="1:11" ht="25.15" customHeight="1">
      <c r="A18" s="48">
        <v>15</v>
      </c>
      <c r="B18" s="50" t="s">
        <v>30</v>
      </c>
      <c r="C18" s="51">
        <v>36</v>
      </c>
      <c r="D18" s="115">
        <f t="shared" si="0"/>
        <v>5.3255249303354772E-6</v>
      </c>
      <c r="E18" s="52">
        <v>3042</v>
      </c>
      <c r="F18" s="51">
        <v>698</v>
      </c>
      <c r="G18" s="115">
        <f t="shared" si="1"/>
        <v>1.0892595110847761E-4</v>
      </c>
      <c r="H18" s="52">
        <v>47783</v>
      </c>
      <c r="I18" s="17">
        <f>SUM(C18/F18-1)</f>
        <v>-0.9484240687679083</v>
      </c>
      <c r="J18" s="18">
        <f>SUM(E18/H18-1)</f>
        <v>-0.93633719105121072</v>
      </c>
      <c r="K18" s="4"/>
    </row>
    <row r="19" spans="1:11" ht="25.15" customHeight="1">
      <c r="A19" s="48">
        <v>16</v>
      </c>
      <c r="B19" s="50" t="s">
        <v>58</v>
      </c>
      <c r="C19" s="51">
        <v>28</v>
      </c>
      <c r="D19" s="115">
        <f t="shared" si="0"/>
        <v>4.1420749458164819E-6</v>
      </c>
      <c r="E19" s="52">
        <v>1307</v>
      </c>
      <c r="F19" s="51">
        <v>61</v>
      </c>
      <c r="G19" s="115">
        <f t="shared" si="1"/>
        <v>9.5193166441506222E-6</v>
      </c>
      <c r="H19" s="52">
        <v>2474</v>
      </c>
      <c r="I19" s="17">
        <f>SUM(C19/F19-1)</f>
        <v>-0.54098360655737698</v>
      </c>
      <c r="J19" s="18">
        <f>SUM(E19/H19-1)</f>
        <v>-0.47170573969280516</v>
      </c>
      <c r="K19" s="4"/>
    </row>
    <row r="20" spans="1:11" ht="25.15" customHeight="1">
      <c r="A20" s="48">
        <v>17</v>
      </c>
      <c r="B20" s="50" t="s">
        <v>62</v>
      </c>
      <c r="C20" s="51">
        <v>13</v>
      </c>
      <c r="D20" s="115">
        <f t="shared" si="0"/>
        <v>1.9231062248433665E-6</v>
      </c>
      <c r="E20" s="52">
        <v>1277</v>
      </c>
      <c r="F20" s="113">
        <v>0</v>
      </c>
      <c r="G20" s="115">
        <f t="shared" si="1"/>
        <v>0</v>
      </c>
      <c r="H20" s="114">
        <v>0</v>
      </c>
      <c r="I20" s="113">
        <v>0</v>
      </c>
      <c r="J20" s="114">
        <v>0</v>
      </c>
      <c r="K20" s="4"/>
    </row>
    <row r="21" spans="1:11" ht="25.15" customHeight="1">
      <c r="A21" s="48">
        <v>18</v>
      </c>
      <c r="B21" s="50" t="s">
        <v>108</v>
      </c>
      <c r="C21" s="51">
        <v>2</v>
      </c>
      <c r="D21" s="115">
        <f t="shared" si="0"/>
        <v>2.9586249612974872E-7</v>
      </c>
      <c r="E21" s="52">
        <v>152</v>
      </c>
      <c r="F21" s="113">
        <v>0</v>
      </c>
      <c r="G21" s="115">
        <f t="shared" si="1"/>
        <v>0</v>
      </c>
      <c r="H21" s="114">
        <v>0</v>
      </c>
      <c r="I21" s="113">
        <v>0</v>
      </c>
      <c r="J21" s="114">
        <v>0</v>
      </c>
      <c r="K21" s="4"/>
    </row>
    <row r="22" spans="1:11" ht="25.15" customHeight="1">
      <c r="A22" s="48">
        <v>19</v>
      </c>
      <c r="B22" s="50" t="s">
        <v>107</v>
      </c>
      <c r="C22" s="51">
        <v>2</v>
      </c>
      <c r="D22" s="115">
        <f t="shared" si="0"/>
        <v>2.9586249612974872E-7</v>
      </c>
      <c r="E22" s="52">
        <v>30</v>
      </c>
      <c r="F22" s="113">
        <v>0</v>
      </c>
      <c r="G22" s="115">
        <f t="shared" si="1"/>
        <v>0</v>
      </c>
      <c r="H22" s="114">
        <v>0</v>
      </c>
      <c r="I22" s="113">
        <v>0</v>
      </c>
      <c r="J22" s="114">
        <v>0</v>
      </c>
      <c r="K22" s="4"/>
    </row>
    <row r="23" spans="1:11" ht="25.15" customHeight="1">
      <c r="A23" s="48">
        <v>20</v>
      </c>
      <c r="B23" s="50" t="s">
        <v>148</v>
      </c>
      <c r="C23" s="113">
        <v>0</v>
      </c>
      <c r="D23" s="115">
        <f t="shared" si="0"/>
        <v>0</v>
      </c>
      <c r="E23" s="114">
        <v>0</v>
      </c>
      <c r="F23" s="51">
        <v>4817</v>
      </c>
      <c r="G23" s="115">
        <f t="shared" si="1"/>
        <v>7.51713906145468E-4</v>
      </c>
      <c r="H23" s="52">
        <v>44823</v>
      </c>
      <c r="I23" s="17">
        <f>SUM(C23/F23-1)</f>
        <v>-1</v>
      </c>
      <c r="J23" s="18">
        <f>SUM(E23/H23-1)</f>
        <v>-1</v>
      </c>
    </row>
    <row r="24" spans="1:11" ht="25.15" customHeight="1">
      <c r="A24" s="48">
        <v>21</v>
      </c>
      <c r="B24" s="50" t="s">
        <v>82</v>
      </c>
      <c r="C24" s="113">
        <v>0</v>
      </c>
      <c r="D24" s="115">
        <f t="shared" si="0"/>
        <v>0</v>
      </c>
      <c r="E24" s="114">
        <v>0</v>
      </c>
      <c r="F24" s="51">
        <v>2</v>
      </c>
      <c r="G24" s="115">
        <f t="shared" si="1"/>
        <v>3.1210874243116793E-7</v>
      </c>
      <c r="H24" s="52">
        <v>32</v>
      </c>
      <c r="I24" s="17">
        <f>SUM(C24/F24-1)</f>
        <v>-1</v>
      </c>
      <c r="J24" s="18">
        <f>SUM(E24/H24-1)</f>
        <v>-1</v>
      </c>
    </row>
    <row r="25" spans="1:11" ht="24.95" customHeight="1">
      <c r="A25" s="48">
        <v>22</v>
      </c>
      <c r="B25" s="50" t="s">
        <v>63</v>
      </c>
      <c r="C25" s="113">
        <v>0</v>
      </c>
      <c r="D25" s="115">
        <f t="shared" si="0"/>
        <v>0</v>
      </c>
      <c r="E25" s="114">
        <v>0</v>
      </c>
      <c r="F25" s="51">
        <v>1</v>
      </c>
      <c r="G25" s="115">
        <f t="shared" si="1"/>
        <v>1.5605437121558397E-7</v>
      </c>
      <c r="H25" s="52">
        <v>32</v>
      </c>
      <c r="I25" s="17">
        <f>SUM(C25/F25-1)</f>
        <v>-1</v>
      </c>
      <c r="J25" s="18">
        <f>SUM(E25/H25-1)</f>
        <v>-1</v>
      </c>
    </row>
    <row r="26" spans="1:11" ht="24.95" customHeight="1">
      <c r="A26" s="48">
        <v>23</v>
      </c>
      <c r="B26" s="50" t="s">
        <v>191</v>
      </c>
      <c r="C26" s="113">
        <v>0</v>
      </c>
      <c r="D26" s="115">
        <f t="shared" si="0"/>
        <v>0</v>
      </c>
      <c r="E26" s="114">
        <v>0</v>
      </c>
      <c r="F26" s="51">
        <v>22680</v>
      </c>
      <c r="G26" s="115">
        <f t="shared" si="1"/>
        <v>3.5393131391694443E-3</v>
      </c>
      <c r="H26" s="52">
        <v>40514</v>
      </c>
      <c r="I26" s="17">
        <f>SUM(C26/F26-1)</f>
        <v>-1</v>
      </c>
      <c r="J26" s="18">
        <f>SUM(E26/H26-1)</f>
        <v>-1</v>
      </c>
    </row>
    <row r="27" spans="1:11" ht="24.95" customHeight="1" thickBot="1">
      <c r="B27" s="47" t="s">
        <v>81</v>
      </c>
      <c r="C27" s="25">
        <f>SUM(C4:C26)</f>
        <v>6759897</v>
      </c>
      <c r="D27" s="115">
        <f t="shared" si="0"/>
        <v>1</v>
      </c>
      <c r="E27" s="26">
        <f>SUM(E4:E26)</f>
        <v>19026639</v>
      </c>
      <c r="F27" s="25">
        <f>SUM(F4:F26)</f>
        <v>6408023</v>
      </c>
      <c r="G27" s="115">
        <f t="shared" si="1"/>
        <v>1</v>
      </c>
      <c r="H27" s="26">
        <f>SUM(H4:H26)</f>
        <v>19065801</v>
      </c>
      <c r="I27" s="19">
        <f>SUM(C27/F27-1)</f>
        <v>5.491147581711231E-2</v>
      </c>
      <c r="J27" s="20">
        <f>SUM(E27/H27-1)</f>
        <v>-2.0540443068717273E-3</v>
      </c>
    </row>
    <row r="28" spans="1:11">
      <c r="C28" s="5"/>
      <c r="D28" s="5"/>
      <c r="E28" s="5"/>
    </row>
  </sheetData>
  <sortState xmlns:xlrd2="http://schemas.microsoft.com/office/spreadsheetml/2017/richdata2" ref="B4:H25">
    <sortCondition descending="1" ref="C4:C25"/>
    <sortCondition descending="1" ref="F4:F25"/>
  </sortState>
  <mergeCells count="5"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1"/>
  <sheetViews>
    <sheetView topLeftCell="A11" workbookViewId="0">
      <selection activeCell="N22" sqref="N22"/>
    </sheetView>
  </sheetViews>
  <sheetFormatPr defaultColWidth="9" defaultRowHeight="15.75"/>
  <cols>
    <col min="1" max="1" width="6" style="13" bestFit="1" customWidth="1"/>
    <col min="2" max="2" width="12.875" style="13" customWidth="1"/>
    <col min="3" max="3" width="12.625" style="14" customWidth="1"/>
    <col min="4" max="4" width="8.625" style="14" customWidth="1"/>
    <col min="5" max="5" width="13.625" style="14" customWidth="1"/>
    <col min="6" max="6" width="12.625" style="14" customWidth="1"/>
    <col min="7" max="7" width="8.375" style="14" customWidth="1"/>
    <col min="8" max="8" width="13.75" style="14" customWidth="1"/>
    <col min="9" max="9" width="11.25" style="14" customWidth="1"/>
    <col min="10" max="10" width="10.5" style="14" customWidth="1"/>
    <col min="11" max="16384" width="9" style="13"/>
  </cols>
  <sheetData>
    <row r="1" spans="1:10" ht="34.5" customHeight="1" thickBot="1">
      <c r="B1" s="178" t="s">
        <v>192</v>
      </c>
      <c r="C1" s="178"/>
      <c r="D1" s="178"/>
      <c r="E1" s="178"/>
      <c r="F1" s="178"/>
      <c r="G1" s="178"/>
      <c r="H1" s="178"/>
      <c r="I1" s="178"/>
      <c r="J1" s="178"/>
    </row>
    <row r="2" spans="1:10" s="28" customFormat="1" ht="24.75" customHeight="1" thickTop="1">
      <c r="A2" s="199" t="s">
        <v>40</v>
      </c>
      <c r="B2" s="203" t="s">
        <v>41</v>
      </c>
      <c r="C2" s="199" t="s">
        <v>193</v>
      </c>
      <c r="D2" s="205"/>
      <c r="E2" s="206"/>
      <c r="F2" s="199" t="s">
        <v>152</v>
      </c>
      <c r="G2" s="205"/>
      <c r="H2" s="206"/>
      <c r="I2" s="199" t="s">
        <v>42</v>
      </c>
      <c r="J2" s="206"/>
    </row>
    <row r="3" spans="1:10" ht="30" customHeight="1">
      <c r="A3" s="200"/>
      <c r="B3" s="204"/>
      <c r="C3" s="31" t="s">
        <v>43</v>
      </c>
      <c r="D3" s="29" t="s">
        <v>44</v>
      </c>
      <c r="E3" s="32" t="s">
        <v>45</v>
      </c>
      <c r="F3" s="31" t="s">
        <v>43</v>
      </c>
      <c r="G3" s="29" t="s">
        <v>44</v>
      </c>
      <c r="H3" s="32" t="s">
        <v>45</v>
      </c>
      <c r="I3" s="31" t="s">
        <v>46</v>
      </c>
      <c r="J3" s="32" t="s">
        <v>47</v>
      </c>
    </row>
    <row r="4" spans="1:10" ht="25.15" customHeight="1">
      <c r="A4" s="33">
        <v>1</v>
      </c>
      <c r="B4" s="50" t="s">
        <v>70</v>
      </c>
      <c r="C4" s="51">
        <v>3651367</v>
      </c>
      <c r="D4" s="115">
        <f>C4/$C$28</f>
        <v>0.47976724889481331</v>
      </c>
      <c r="E4" s="52">
        <v>10812463</v>
      </c>
      <c r="F4" s="51">
        <v>3721619</v>
      </c>
      <c r="G4" s="115">
        <f>F4/$F$28</f>
        <v>0.49250572255749653</v>
      </c>
      <c r="H4" s="52">
        <v>11807269</v>
      </c>
      <c r="I4" s="84">
        <f>SUM(C4/F4-1)</f>
        <v>-1.8876730799149533E-2</v>
      </c>
      <c r="J4" s="85">
        <f>SUM(E4/H4-1)</f>
        <v>-8.4253691518335061E-2</v>
      </c>
    </row>
    <row r="5" spans="1:10" ht="25.15" customHeight="1">
      <c r="A5" s="33">
        <v>2</v>
      </c>
      <c r="B5" s="50" t="s">
        <v>22</v>
      </c>
      <c r="C5" s="51">
        <v>3107477</v>
      </c>
      <c r="D5" s="115">
        <f t="shared" ref="D5:D28" si="0">C5/$C$28</f>
        <v>0.40830343575266681</v>
      </c>
      <c r="E5" s="52">
        <v>8316134</v>
      </c>
      <c r="F5" s="51">
        <v>3342419</v>
      </c>
      <c r="G5" s="115">
        <f t="shared" ref="G5:G28" si="1">F5/$F$28</f>
        <v>0.44232375336779639</v>
      </c>
      <c r="H5" s="52">
        <v>8952782</v>
      </c>
      <c r="I5" s="84">
        <f>SUM(C5/F5-1)</f>
        <v>-7.0291007800039385E-2</v>
      </c>
      <c r="J5" s="85">
        <f>SUM(E5/H5-1)</f>
        <v>-7.1111750515091332E-2</v>
      </c>
    </row>
    <row r="6" spans="1:10" ht="25.15" customHeight="1">
      <c r="A6" s="33">
        <v>3</v>
      </c>
      <c r="B6" s="50" t="s">
        <v>71</v>
      </c>
      <c r="C6" s="51">
        <v>505151</v>
      </c>
      <c r="D6" s="115">
        <f t="shared" si="0"/>
        <v>6.637374592761118E-2</v>
      </c>
      <c r="E6" s="52">
        <v>1377157</v>
      </c>
      <c r="F6" s="51">
        <v>240594</v>
      </c>
      <c r="G6" s="115">
        <f t="shared" si="1"/>
        <v>3.1839347824964975E-2</v>
      </c>
      <c r="H6" s="52">
        <v>750382</v>
      </c>
      <c r="I6" s="84">
        <f t="shared" ref="I6:I27" si="2">SUM(C6/F6-1)</f>
        <v>1.0995993250039486</v>
      </c>
      <c r="J6" s="85">
        <f t="shared" ref="J6:J27" si="3">SUM(E6/H6-1)</f>
        <v>0.83527456682063272</v>
      </c>
    </row>
    <row r="7" spans="1:10" ht="25.15" customHeight="1">
      <c r="A7" s="33">
        <v>4</v>
      </c>
      <c r="B7" s="50" t="s">
        <v>168</v>
      </c>
      <c r="C7" s="51">
        <v>243784</v>
      </c>
      <c r="D7" s="115">
        <f t="shared" si="0"/>
        <v>3.2031723736500102E-2</v>
      </c>
      <c r="E7" s="52">
        <v>302132</v>
      </c>
      <c r="F7" s="164">
        <v>0</v>
      </c>
      <c r="G7" s="115">
        <f t="shared" si="1"/>
        <v>0</v>
      </c>
      <c r="H7" s="165">
        <v>0</v>
      </c>
      <c r="I7" s="164">
        <v>0</v>
      </c>
      <c r="J7" s="165">
        <v>0</v>
      </c>
    </row>
    <row r="8" spans="1:10" ht="25.15" customHeight="1">
      <c r="A8" s="33">
        <v>5</v>
      </c>
      <c r="B8" s="50" t="s">
        <v>72</v>
      </c>
      <c r="C8" s="51">
        <v>56186</v>
      </c>
      <c r="D8" s="115">
        <f t="shared" si="0"/>
        <v>7.382496102529266E-3</v>
      </c>
      <c r="E8" s="52">
        <v>363779</v>
      </c>
      <c r="F8" s="51">
        <v>98139</v>
      </c>
      <c r="G8" s="115">
        <f t="shared" si="1"/>
        <v>1.2987363592584344E-2</v>
      </c>
      <c r="H8" s="52">
        <v>399159</v>
      </c>
      <c r="I8" s="84">
        <f t="shared" si="2"/>
        <v>-0.42748550525275375</v>
      </c>
      <c r="J8" s="85">
        <f t="shared" si="3"/>
        <v>-8.8636357942574295E-2</v>
      </c>
    </row>
    <row r="9" spans="1:10" ht="25.15" customHeight="1">
      <c r="A9" s="33">
        <v>6</v>
      </c>
      <c r="B9" s="50" t="s">
        <v>24</v>
      </c>
      <c r="C9" s="51">
        <v>39417</v>
      </c>
      <c r="D9" s="115">
        <f t="shared" si="0"/>
        <v>5.1791522598760558E-3</v>
      </c>
      <c r="E9" s="52">
        <v>103380</v>
      </c>
      <c r="F9" s="51">
        <v>100737</v>
      </c>
      <c r="G9" s="115">
        <f t="shared" si="1"/>
        <v>1.3331173603013776E-2</v>
      </c>
      <c r="H9" s="52">
        <v>266148</v>
      </c>
      <c r="I9" s="84">
        <f t="shared" si="2"/>
        <v>-0.60871377944548677</v>
      </c>
      <c r="J9" s="85">
        <f t="shared" si="3"/>
        <v>-0.61156950268271792</v>
      </c>
    </row>
    <row r="10" spans="1:10" ht="25.15" customHeight="1">
      <c r="A10" s="33">
        <v>7</v>
      </c>
      <c r="B10" s="50" t="s">
        <v>73</v>
      </c>
      <c r="C10" s="51">
        <v>2521</v>
      </c>
      <c r="D10" s="115">
        <f t="shared" si="0"/>
        <v>3.3124395177582103E-4</v>
      </c>
      <c r="E10" s="52">
        <v>76289</v>
      </c>
      <c r="F10" s="51">
        <v>5280</v>
      </c>
      <c r="G10" s="115">
        <f t="shared" si="1"/>
        <v>6.9873627985658434E-4</v>
      </c>
      <c r="H10" s="52">
        <v>150269</v>
      </c>
      <c r="I10" s="84">
        <f t="shared" si="2"/>
        <v>-0.52253787878787872</v>
      </c>
      <c r="J10" s="85">
        <f t="shared" si="3"/>
        <v>-0.4923171113137107</v>
      </c>
    </row>
    <row r="11" spans="1:10" ht="25.15" customHeight="1">
      <c r="A11" s="33">
        <v>8</v>
      </c>
      <c r="B11" s="50" t="s">
        <v>26</v>
      </c>
      <c r="C11" s="51">
        <v>1737</v>
      </c>
      <c r="D11" s="115">
        <f t="shared" si="0"/>
        <v>2.2823115598357839E-4</v>
      </c>
      <c r="E11" s="52">
        <v>10770</v>
      </c>
      <c r="F11" s="51">
        <v>8249</v>
      </c>
      <c r="G11" s="115">
        <f t="shared" si="1"/>
        <v>1.0916431008592736E-3</v>
      </c>
      <c r="H11" s="52">
        <v>55228</v>
      </c>
      <c r="I11" s="84">
        <f t="shared" si="2"/>
        <v>-0.78942902169959994</v>
      </c>
      <c r="J11" s="85">
        <f t="shared" si="3"/>
        <v>-0.80499022235098139</v>
      </c>
    </row>
    <row r="12" spans="1:10" ht="25.15" customHeight="1">
      <c r="A12" s="33">
        <v>9</v>
      </c>
      <c r="B12" s="50" t="s">
        <v>118</v>
      </c>
      <c r="C12" s="51">
        <v>1593</v>
      </c>
      <c r="D12" s="115">
        <f t="shared" si="0"/>
        <v>2.0931043838908484E-4</v>
      </c>
      <c r="E12" s="52">
        <v>13442</v>
      </c>
      <c r="F12" s="51">
        <v>2030</v>
      </c>
      <c r="G12" s="115">
        <f t="shared" si="1"/>
        <v>2.6864292577819437E-4</v>
      </c>
      <c r="H12" s="52">
        <v>18685</v>
      </c>
      <c r="I12" s="84">
        <f t="shared" si="2"/>
        <v>-0.2152709359605911</v>
      </c>
      <c r="J12" s="85">
        <f t="shared" si="3"/>
        <v>-0.28059941129248056</v>
      </c>
    </row>
    <row r="13" spans="1:10" ht="25.15" customHeight="1">
      <c r="A13" s="33">
        <v>10</v>
      </c>
      <c r="B13" s="50" t="s">
        <v>29</v>
      </c>
      <c r="C13" s="51">
        <v>581</v>
      </c>
      <c r="D13" s="115">
        <f t="shared" si="0"/>
        <v>7.6339839738894091E-5</v>
      </c>
      <c r="E13" s="52">
        <v>30708</v>
      </c>
      <c r="F13" s="51">
        <v>466</v>
      </c>
      <c r="G13" s="115">
        <f t="shared" si="1"/>
        <v>6.1668770154009149E-5</v>
      </c>
      <c r="H13" s="52">
        <v>32420</v>
      </c>
      <c r="I13" s="84">
        <f t="shared" si="2"/>
        <v>0.24678111587982832</v>
      </c>
      <c r="J13" s="85">
        <f t="shared" si="3"/>
        <v>-5.280690931523746E-2</v>
      </c>
    </row>
    <row r="14" spans="1:10" ht="25.15" customHeight="1">
      <c r="A14" s="33">
        <v>11</v>
      </c>
      <c r="B14" s="50" t="s">
        <v>28</v>
      </c>
      <c r="C14" s="51">
        <v>480</v>
      </c>
      <c r="D14" s="115">
        <f t="shared" si="0"/>
        <v>6.3069058648311822E-5</v>
      </c>
      <c r="E14" s="52">
        <v>9128</v>
      </c>
      <c r="F14" s="51">
        <v>8335</v>
      </c>
      <c r="G14" s="115">
        <f t="shared" si="1"/>
        <v>1.103024032690271E-3</v>
      </c>
      <c r="H14" s="52">
        <v>34298</v>
      </c>
      <c r="I14" s="84">
        <f t="shared" si="2"/>
        <v>-0.9424115176964607</v>
      </c>
      <c r="J14" s="85">
        <f t="shared" si="3"/>
        <v>-0.73386203277159012</v>
      </c>
    </row>
    <row r="15" spans="1:10" ht="25.15" customHeight="1">
      <c r="A15" s="33">
        <v>12</v>
      </c>
      <c r="B15" s="50" t="s">
        <v>30</v>
      </c>
      <c r="C15" s="51">
        <v>120</v>
      </c>
      <c r="D15" s="115">
        <f t="shared" si="0"/>
        <v>1.5767264662077956E-5</v>
      </c>
      <c r="E15" s="52">
        <v>10619</v>
      </c>
      <c r="F15" s="51">
        <v>918</v>
      </c>
      <c r="G15" s="115">
        <f t="shared" si="1"/>
        <v>1.2148483047506524E-4</v>
      </c>
      <c r="H15" s="52">
        <v>74540</v>
      </c>
      <c r="I15" s="84">
        <f t="shared" si="2"/>
        <v>-0.86928104575163401</v>
      </c>
      <c r="J15" s="85">
        <f t="shared" si="3"/>
        <v>-0.85753957606654141</v>
      </c>
    </row>
    <row r="16" spans="1:10" ht="25.15" customHeight="1">
      <c r="A16" s="33">
        <v>13</v>
      </c>
      <c r="B16" s="162" t="s">
        <v>39</v>
      </c>
      <c r="C16" s="51">
        <v>75</v>
      </c>
      <c r="D16" s="115">
        <f t="shared" si="0"/>
        <v>9.8545404137987218E-6</v>
      </c>
      <c r="E16" s="52">
        <v>3278</v>
      </c>
      <c r="F16" s="164">
        <v>0</v>
      </c>
      <c r="G16" s="115">
        <f t="shared" si="1"/>
        <v>0</v>
      </c>
      <c r="H16" s="165">
        <v>0</v>
      </c>
      <c r="I16" s="164">
        <v>0</v>
      </c>
      <c r="J16" s="165">
        <v>0</v>
      </c>
    </row>
    <row r="17" spans="1:10" ht="25.15" customHeight="1">
      <c r="A17" s="33">
        <v>14</v>
      </c>
      <c r="B17" s="162" t="s">
        <v>83</v>
      </c>
      <c r="C17" s="51">
        <v>71</v>
      </c>
      <c r="D17" s="115">
        <f t="shared" si="0"/>
        <v>9.3289649250627894E-6</v>
      </c>
      <c r="E17" s="52">
        <v>2604</v>
      </c>
      <c r="F17" s="164">
        <v>0</v>
      </c>
      <c r="G17" s="115">
        <f t="shared" si="1"/>
        <v>0</v>
      </c>
      <c r="H17" s="165">
        <v>0</v>
      </c>
      <c r="I17" s="164">
        <v>0</v>
      </c>
      <c r="J17" s="165">
        <v>0</v>
      </c>
    </row>
    <row r="18" spans="1:10" ht="25.15" customHeight="1">
      <c r="A18" s="33">
        <v>15</v>
      </c>
      <c r="B18" s="50" t="s">
        <v>110</v>
      </c>
      <c r="C18" s="51">
        <v>49</v>
      </c>
      <c r="D18" s="115">
        <f t="shared" si="0"/>
        <v>6.4382997370151645E-6</v>
      </c>
      <c r="E18" s="52">
        <v>2335</v>
      </c>
      <c r="F18" s="164">
        <v>0</v>
      </c>
      <c r="G18" s="115">
        <f t="shared" si="1"/>
        <v>0</v>
      </c>
      <c r="H18" s="165">
        <v>0</v>
      </c>
      <c r="I18" s="164">
        <v>0</v>
      </c>
      <c r="J18" s="165">
        <v>0</v>
      </c>
    </row>
    <row r="19" spans="1:10" ht="25.15" customHeight="1">
      <c r="A19" s="33">
        <v>16</v>
      </c>
      <c r="B19" s="128" t="s">
        <v>58</v>
      </c>
      <c r="C19" s="51">
        <v>46</v>
      </c>
      <c r="D19" s="115">
        <f t="shared" si="0"/>
        <v>6.044118120463216E-6</v>
      </c>
      <c r="E19" s="52">
        <v>2167</v>
      </c>
      <c r="F19" s="51">
        <v>124</v>
      </c>
      <c r="G19" s="115">
        <f t="shared" si="1"/>
        <v>1.6409715663298573E-5</v>
      </c>
      <c r="H19" s="52">
        <v>5475</v>
      </c>
      <c r="I19" s="84">
        <f t="shared" si="2"/>
        <v>-0.62903225806451613</v>
      </c>
      <c r="J19" s="85">
        <f t="shared" si="3"/>
        <v>-0.6042009132420092</v>
      </c>
    </row>
    <row r="20" spans="1:10" ht="25.15" customHeight="1">
      <c r="A20" s="33">
        <v>17</v>
      </c>
      <c r="B20" s="50" t="s">
        <v>108</v>
      </c>
      <c r="C20" s="51">
        <v>30</v>
      </c>
      <c r="D20" s="115">
        <f t="shared" si="0"/>
        <v>3.9418161655194889E-6</v>
      </c>
      <c r="E20" s="52">
        <v>2766</v>
      </c>
      <c r="F20" s="164">
        <v>0</v>
      </c>
      <c r="G20" s="115">
        <f t="shared" si="1"/>
        <v>0</v>
      </c>
      <c r="H20" s="165">
        <v>0</v>
      </c>
      <c r="I20" s="164">
        <v>0</v>
      </c>
      <c r="J20" s="165">
        <v>0</v>
      </c>
    </row>
    <row r="21" spans="1:10" ht="25.15" customHeight="1">
      <c r="A21" s="33">
        <v>18</v>
      </c>
      <c r="B21" s="50" t="s">
        <v>62</v>
      </c>
      <c r="C21" s="51">
        <v>18</v>
      </c>
      <c r="D21" s="115">
        <f t="shared" si="0"/>
        <v>2.3650896993116933E-6</v>
      </c>
      <c r="E21" s="52">
        <v>1542</v>
      </c>
      <c r="F21" s="164">
        <v>0</v>
      </c>
      <c r="G21" s="115">
        <f t="shared" si="1"/>
        <v>0</v>
      </c>
      <c r="H21" s="165">
        <v>0</v>
      </c>
      <c r="I21" s="164">
        <v>0</v>
      </c>
      <c r="J21" s="165">
        <v>0</v>
      </c>
    </row>
    <row r="22" spans="1:10" ht="25.15" customHeight="1">
      <c r="A22" s="33">
        <v>19</v>
      </c>
      <c r="B22" s="50" t="s">
        <v>107</v>
      </c>
      <c r="C22" s="51">
        <v>2</v>
      </c>
      <c r="D22" s="115">
        <f t="shared" si="0"/>
        <v>2.6278774436796589E-7</v>
      </c>
      <c r="E22" s="52">
        <v>30</v>
      </c>
      <c r="F22" s="164">
        <v>0</v>
      </c>
      <c r="G22" s="115">
        <f t="shared" si="1"/>
        <v>0</v>
      </c>
      <c r="H22" s="165">
        <v>0</v>
      </c>
      <c r="I22" s="164">
        <v>0</v>
      </c>
      <c r="J22" s="165">
        <v>0</v>
      </c>
    </row>
    <row r="23" spans="1:10" ht="25.15" customHeight="1">
      <c r="A23" s="33">
        <v>20</v>
      </c>
      <c r="B23" s="50" t="s">
        <v>148</v>
      </c>
      <c r="C23" s="164">
        <v>0</v>
      </c>
      <c r="D23" s="115">
        <f t="shared" si="0"/>
        <v>0</v>
      </c>
      <c r="E23" s="165">
        <v>0</v>
      </c>
      <c r="F23" s="51">
        <v>4817</v>
      </c>
      <c r="G23" s="115">
        <f t="shared" si="1"/>
        <v>6.3746451895249374E-4</v>
      </c>
      <c r="H23" s="52">
        <v>44823</v>
      </c>
      <c r="I23" s="84">
        <f t="shared" si="2"/>
        <v>-1</v>
      </c>
      <c r="J23" s="85">
        <f t="shared" si="3"/>
        <v>-1</v>
      </c>
    </row>
    <row r="24" spans="1:10" ht="25.15" customHeight="1">
      <c r="A24" s="33">
        <v>21</v>
      </c>
      <c r="B24" s="50" t="s">
        <v>151</v>
      </c>
      <c r="C24" s="164">
        <v>0</v>
      </c>
      <c r="D24" s="115">
        <f t="shared" si="0"/>
        <v>0</v>
      </c>
      <c r="E24" s="165">
        <v>0</v>
      </c>
      <c r="F24" s="51">
        <v>89</v>
      </c>
      <c r="G24" s="115">
        <f t="shared" si="1"/>
        <v>1.1777941080915911E-5</v>
      </c>
      <c r="H24" s="52">
        <v>4547</v>
      </c>
      <c r="I24" s="84">
        <f t="shared" si="2"/>
        <v>-1</v>
      </c>
      <c r="J24" s="85">
        <f t="shared" si="3"/>
        <v>-1</v>
      </c>
    </row>
    <row r="25" spans="1:10" ht="25.15" customHeight="1">
      <c r="A25" s="33">
        <v>22</v>
      </c>
      <c r="B25" s="50" t="s">
        <v>82</v>
      </c>
      <c r="C25" s="164">
        <v>0</v>
      </c>
      <c r="D25" s="115">
        <f t="shared" si="0"/>
        <v>0</v>
      </c>
      <c r="E25" s="165">
        <v>0</v>
      </c>
      <c r="F25" s="51">
        <v>2</v>
      </c>
      <c r="G25" s="115">
        <f t="shared" si="1"/>
        <v>2.6467283327900922E-7</v>
      </c>
      <c r="H25" s="52">
        <v>32</v>
      </c>
      <c r="I25" s="84">
        <f t="shared" si="2"/>
        <v>-1</v>
      </c>
      <c r="J25" s="85">
        <f t="shared" si="3"/>
        <v>-1</v>
      </c>
    </row>
    <row r="26" spans="1:10" s="30" customFormat="1" ht="25.15" customHeight="1">
      <c r="A26" s="33">
        <v>23</v>
      </c>
      <c r="B26" s="50" t="s">
        <v>63</v>
      </c>
      <c r="C26" s="164">
        <v>0</v>
      </c>
      <c r="D26" s="115">
        <f t="shared" si="0"/>
        <v>0</v>
      </c>
      <c r="E26" s="165">
        <v>0</v>
      </c>
      <c r="F26" s="51">
        <v>1</v>
      </c>
      <c r="G26" s="115">
        <f t="shared" si="1"/>
        <v>1.3233641663950461E-7</v>
      </c>
      <c r="H26" s="52">
        <v>32</v>
      </c>
      <c r="I26" s="84">
        <f t="shared" si="2"/>
        <v>-1</v>
      </c>
      <c r="J26" s="85">
        <f t="shared" si="3"/>
        <v>-1</v>
      </c>
    </row>
    <row r="27" spans="1:10" ht="25.15" customHeight="1">
      <c r="A27" s="33">
        <v>24</v>
      </c>
      <c r="B27" s="163" t="s">
        <v>109</v>
      </c>
      <c r="C27" s="164">
        <v>0</v>
      </c>
      <c r="D27" s="115">
        <f t="shared" si="0"/>
        <v>0</v>
      </c>
      <c r="E27" s="165">
        <v>0</v>
      </c>
      <c r="F27" s="51">
        <v>22680</v>
      </c>
      <c r="G27" s="115">
        <f t="shared" si="1"/>
        <v>3.0013899293839649E-3</v>
      </c>
      <c r="H27" s="52">
        <v>40514</v>
      </c>
      <c r="I27" s="84">
        <f t="shared" si="2"/>
        <v>-1</v>
      </c>
      <c r="J27" s="85">
        <f t="shared" si="3"/>
        <v>-1</v>
      </c>
    </row>
    <row r="28" spans="1:10" ht="24.95" customHeight="1" thickBot="1">
      <c r="A28" s="201" t="s">
        <v>19</v>
      </c>
      <c r="B28" s="202"/>
      <c r="C28" s="49">
        <f>SUM(C4:C27)</f>
        <v>7610705</v>
      </c>
      <c r="D28" s="115">
        <f t="shared" si="0"/>
        <v>1</v>
      </c>
      <c r="E28" s="55">
        <f>SUM(E4:E27)</f>
        <v>21440723</v>
      </c>
      <c r="F28" s="49">
        <f>SUM(F4:F27)</f>
        <v>7556499</v>
      </c>
      <c r="G28" s="115">
        <f t="shared" si="1"/>
        <v>1</v>
      </c>
      <c r="H28" s="55">
        <f>SUM(H4:H27)</f>
        <v>22636603</v>
      </c>
      <c r="I28" s="86">
        <f>SUM(C28/F28-1)</f>
        <v>7.1734278003610097E-3</v>
      </c>
      <c r="J28" s="87">
        <f>SUM(E28/H28-1)</f>
        <v>-5.282948152600464E-2</v>
      </c>
    </row>
    <row r="29" spans="1:10" ht="16.5" thickTop="1"/>
    <row r="31" spans="1:10">
      <c r="A31" s="30"/>
    </row>
  </sheetData>
  <sortState xmlns:xlrd2="http://schemas.microsoft.com/office/spreadsheetml/2017/richdata2" ref="B4:J23">
    <sortCondition descending="1" ref="C4:C23"/>
    <sortCondition descending="1" ref="F4:F23"/>
  </sortState>
  <mergeCells count="7">
    <mergeCell ref="A2:A3"/>
    <mergeCell ref="A28:B28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tabSelected="1" workbookViewId="0">
      <selection activeCell="P9" sqref="P9"/>
    </sheetView>
  </sheetViews>
  <sheetFormatPr defaultColWidth="9" defaultRowHeight="15.75"/>
  <cols>
    <col min="1" max="1" width="6.25" style="14" bestFit="1" customWidth="1"/>
    <col min="2" max="2" width="15.25" style="13" customWidth="1"/>
    <col min="3" max="3" width="11.125" style="14" customWidth="1"/>
    <col min="4" max="4" width="8.75" style="14" customWidth="1"/>
    <col min="5" max="5" width="12.375" style="14" bestFit="1" customWidth="1"/>
    <col min="6" max="6" width="10.75" style="14" customWidth="1"/>
    <col min="7" max="7" width="8.25" style="14" customWidth="1"/>
    <col min="8" max="8" width="12.375" style="14" bestFit="1" customWidth="1"/>
    <col min="9" max="9" width="9.375" style="14" customWidth="1"/>
    <col min="10" max="10" width="9.625" style="14" bestFit="1" customWidth="1"/>
    <col min="11" max="11" width="8.875" style="13" customWidth="1"/>
    <col min="12" max="16384" width="9" style="13"/>
  </cols>
  <sheetData>
    <row r="1" spans="1:10" s="28" customFormat="1" ht="37.5" customHeight="1" thickBot="1">
      <c r="A1" s="34"/>
      <c r="B1" s="178" t="s">
        <v>194</v>
      </c>
      <c r="C1" s="178"/>
      <c r="D1" s="178"/>
      <c r="E1" s="178"/>
      <c r="F1" s="178"/>
      <c r="G1" s="178"/>
      <c r="H1" s="178"/>
      <c r="I1" s="178"/>
      <c r="J1" s="178"/>
    </row>
    <row r="2" spans="1:10" ht="27" customHeight="1" thickTop="1">
      <c r="A2" s="207" t="s">
        <v>54</v>
      </c>
      <c r="B2" s="209" t="s">
        <v>48</v>
      </c>
      <c r="C2" s="207" t="s">
        <v>195</v>
      </c>
      <c r="D2" s="211"/>
      <c r="E2" s="209"/>
      <c r="F2" s="207" t="s">
        <v>150</v>
      </c>
      <c r="G2" s="211"/>
      <c r="H2" s="209"/>
      <c r="I2" s="207" t="s">
        <v>49</v>
      </c>
      <c r="J2" s="209"/>
    </row>
    <row r="3" spans="1:10" ht="34.700000000000003" customHeight="1">
      <c r="A3" s="208"/>
      <c r="B3" s="210"/>
      <c r="C3" s="35" t="s">
        <v>50</v>
      </c>
      <c r="D3" s="37" t="s">
        <v>55</v>
      </c>
      <c r="E3" s="36" t="s">
        <v>51</v>
      </c>
      <c r="F3" s="35" t="s">
        <v>50</v>
      </c>
      <c r="G3" s="37" t="s">
        <v>55</v>
      </c>
      <c r="H3" s="36" t="s">
        <v>51</v>
      </c>
      <c r="I3" s="35" t="s">
        <v>52</v>
      </c>
      <c r="J3" s="36" t="s">
        <v>53</v>
      </c>
    </row>
    <row r="4" spans="1:10" ht="24.95" customHeight="1">
      <c r="A4" s="33">
        <v>1</v>
      </c>
      <c r="B4" s="50" t="s">
        <v>70</v>
      </c>
      <c r="C4" s="56">
        <v>4139278</v>
      </c>
      <c r="D4" s="166">
        <f>C4/$C$30</f>
        <v>0.44895636315755111</v>
      </c>
      <c r="E4" s="57">
        <v>12382899</v>
      </c>
      <c r="F4" s="56">
        <v>4642800</v>
      </c>
      <c r="G4" s="166">
        <f>F4/$F$30</f>
        <v>0.51840425549732605</v>
      </c>
      <c r="H4" s="57">
        <v>14762965</v>
      </c>
      <c r="I4" s="38">
        <f>SUM(C4/F4-1)</f>
        <v>-0.10845222710433355</v>
      </c>
      <c r="J4" s="39">
        <f>SUM(E4/H4-1)</f>
        <v>-0.16121869827639634</v>
      </c>
    </row>
    <row r="5" spans="1:10" ht="24.95" customHeight="1">
      <c r="A5" s="33">
        <v>2</v>
      </c>
      <c r="B5" s="50" t="s">
        <v>22</v>
      </c>
      <c r="C5" s="56">
        <v>4019961</v>
      </c>
      <c r="D5" s="166">
        <f t="shared" ref="D5:D30" si="0">C5/$C$30</f>
        <v>0.43601494526223949</v>
      </c>
      <c r="E5" s="57">
        <v>10744281</v>
      </c>
      <c r="F5" s="56">
        <v>3725775</v>
      </c>
      <c r="G5" s="166">
        <f t="shared" ref="G5:G30" si="1">F5/$F$30</f>
        <v>0.41601137568397306</v>
      </c>
      <c r="H5" s="57">
        <v>10044613</v>
      </c>
      <c r="I5" s="38">
        <f>SUM(C5/F5-1)</f>
        <v>7.8959679529762239E-2</v>
      </c>
      <c r="J5" s="39">
        <f>SUM(E5/H5-1)</f>
        <v>6.9656043493163899E-2</v>
      </c>
    </row>
    <row r="6" spans="1:10" ht="24.95" customHeight="1">
      <c r="A6" s="33">
        <v>3</v>
      </c>
      <c r="B6" s="50" t="s">
        <v>71</v>
      </c>
      <c r="C6" s="56">
        <v>600906</v>
      </c>
      <c r="D6" s="166">
        <f t="shared" si="0"/>
        <v>6.5175755858763632E-2</v>
      </c>
      <c r="E6" s="57">
        <v>1663151</v>
      </c>
      <c r="F6" s="56">
        <v>279671</v>
      </c>
      <c r="G6" s="166">
        <f t="shared" si="1"/>
        <v>3.122741374584145E-2</v>
      </c>
      <c r="H6" s="57">
        <v>876923</v>
      </c>
      <c r="I6" s="38">
        <f t="shared" ref="I6:I30" si="2">SUM(C6/F6-1)</f>
        <v>1.1486174826850122</v>
      </c>
      <c r="J6" s="39">
        <f t="shared" ref="J6:J30" si="3">SUM(E6/H6-1)</f>
        <v>0.89657586812069012</v>
      </c>
    </row>
    <row r="7" spans="1:10" ht="24.95" customHeight="1">
      <c r="A7" s="33">
        <v>4</v>
      </c>
      <c r="B7" s="50" t="s">
        <v>168</v>
      </c>
      <c r="C7" s="56">
        <v>294933</v>
      </c>
      <c r="D7" s="166">
        <f t="shared" si="0"/>
        <v>3.1989165031956299E-2</v>
      </c>
      <c r="E7" s="57">
        <v>359824</v>
      </c>
      <c r="F7" s="167">
        <v>0</v>
      </c>
      <c r="G7" s="166">
        <f t="shared" si="1"/>
        <v>0</v>
      </c>
      <c r="H7" s="168">
        <v>0</v>
      </c>
      <c r="I7" s="167">
        <v>0</v>
      </c>
      <c r="J7" s="168">
        <v>0</v>
      </c>
    </row>
    <row r="8" spans="1:10" ht="24.95" customHeight="1">
      <c r="A8" s="33">
        <v>5</v>
      </c>
      <c r="B8" s="50" t="s">
        <v>24</v>
      </c>
      <c r="C8" s="56">
        <v>77428</v>
      </c>
      <c r="D8" s="166">
        <f t="shared" si="0"/>
        <v>8.3980330112069946E-3</v>
      </c>
      <c r="E8" s="57">
        <v>204247</v>
      </c>
      <c r="F8" s="56">
        <v>120151</v>
      </c>
      <c r="G8" s="166">
        <f t="shared" si="1"/>
        <v>1.3415781360872582E-2</v>
      </c>
      <c r="H8" s="57">
        <v>322022</v>
      </c>
      <c r="I8" s="38">
        <f t="shared" si="2"/>
        <v>-0.35557756489750403</v>
      </c>
      <c r="J8" s="39">
        <f t="shared" si="3"/>
        <v>-0.36573588139940749</v>
      </c>
    </row>
    <row r="9" spans="1:10" ht="24.95" customHeight="1">
      <c r="A9" s="33">
        <v>6</v>
      </c>
      <c r="B9" s="50" t="s">
        <v>72</v>
      </c>
      <c r="C9" s="56">
        <v>63684</v>
      </c>
      <c r="D9" s="166">
        <f t="shared" si="0"/>
        <v>6.9073246666026015E-3</v>
      </c>
      <c r="E9" s="57">
        <v>443683</v>
      </c>
      <c r="F9" s="56">
        <v>133779</v>
      </c>
      <c r="G9" s="166">
        <f t="shared" si="1"/>
        <v>1.4937452161664682E-2</v>
      </c>
      <c r="H9" s="57">
        <v>665522</v>
      </c>
      <c r="I9" s="38">
        <f t="shared" si="2"/>
        <v>-0.52396115982329072</v>
      </c>
      <c r="J9" s="39">
        <f t="shared" si="3"/>
        <v>-0.33333082903345046</v>
      </c>
    </row>
    <row r="10" spans="1:10" ht="24.95" customHeight="1">
      <c r="A10" s="33">
        <v>7</v>
      </c>
      <c r="B10" s="50" t="s">
        <v>111</v>
      </c>
      <c r="C10" s="56">
        <v>14063</v>
      </c>
      <c r="D10" s="166">
        <f t="shared" si="0"/>
        <v>1.525307876176628E-3</v>
      </c>
      <c r="E10" s="57">
        <v>80410</v>
      </c>
      <c r="F10" s="167">
        <v>0</v>
      </c>
      <c r="G10" s="166">
        <f t="shared" si="1"/>
        <v>0</v>
      </c>
      <c r="H10" s="168">
        <v>0</v>
      </c>
      <c r="I10" s="167">
        <v>0</v>
      </c>
      <c r="J10" s="168">
        <v>0</v>
      </c>
    </row>
    <row r="11" spans="1:10" ht="24.95" customHeight="1">
      <c r="A11" s="33">
        <v>8</v>
      </c>
      <c r="B11" s="50" t="s">
        <v>73</v>
      </c>
      <c r="C11" s="56">
        <v>4368</v>
      </c>
      <c r="D11" s="166">
        <f t="shared" si="0"/>
        <v>4.7376411883236235E-4</v>
      </c>
      <c r="E11" s="57">
        <v>149543</v>
      </c>
      <c r="F11" s="56">
        <v>5428</v>
      </c>
      <c r="G11" s="166">
        <f t="shared" si="1"/>
        <v>6.0607786224680922E-4</v>
      </c>
      <c r="H11" s="57">
        <v>156694</v>
      </c>
      <c r="I11" s="38">
        <f t="shared" si="2"/>
        <v>-0.19528371407516576</v>
      </c>
      <c r="J11" s="39">
        <f t="shared" si="3"/>
        <v>-4.5636718700141632E-2</v>
      </c>
    </row>
    <row r="12" spans="1:10" ht="24.95" customHeight="1">
      <c r="A12" s="33">
        <v>9</v>
      </c>
      <c r="B12" s="50" t="s">
        <v>26</v>
      </c>
      <c r="C12" s="56">
        <v>1737</v>
      </c>
      <c r="D12" s="166">
        <f t="shared" si="0"/>
        <v>1.8839933022248476E-4</v>
      </c>
      <c r="E12" s="57">
        <v>10770</v>
      </c>
      <c r="F12" s="56">
        <v>8249</v>
      </c>
      <c r="G12" s="166">
        <f t="shared" si="1"/>
        <v>9.2106416464147556E-4</v>
      </c>
      <c r="H12" s="57">
        <v>55228</v>
      </c>
      <c r="I12" s="38">
        <f t="shared" si="2"/>
        <v>-0.78942902169959994</v>
      </c>
      <c r="J12" s="39">
        <f t="shared" si="3"/>
        <v>-0.80499022235098139</v>
      </c>
    </row>
    <row r="13" spans="1:10" ht="24.95" customHeight="1">
      <c r="A13" s="33">
        <v>10</v>
      </c>
      <c r="B13" s="50" t="s">
        <v>118</v>
      </c>
      <c r="C13" s="56">
        <v>1593</v>
      </c>
      <c r="D13" s="166">
        <f t="shared" si="0"/>
        <v>1.7278073289834093E-4</v>
      </c>
      <c r="E13" s="57">
        <v>13780</v>
      </c>
      <c r="F13" s="56">
        <v>2030</v>
      </c>
      <c r="G13" s="166">
        <f t="shared" si="1"/>
        <v>2.2666508112767554E-4</v>
      </c>
      <c r="H13" s="57">
        <v>18685</v>
      </c>
      <c r="I13" s="38">
        <f t="shared" si="2"/>
        <v>-0.2152709359605911</v>
      </c>
      <c r="J13" s="39">
        <f t="shared" si="3"/>
        <v>-0.26251003478726254</v>
      </c>
    </row>
    <row r="14" spans="1:10" ht="24.95" customHeight="1">
      <c r="A14" s="33">
        <v>11</v>
      </c>
      <c r="B14" s="50" t="s">
        <v>29</v>
      </c>
      <c r="C14" s="56">
        <v>584</v>
      </c>
      <c r="D14" s="166">
        <f t="shared" si="0"/>
        <v>6.3342089147916579E-5</v>
      </c>
      <c r="E14" s="57">
        <v>30978</v>
      </c>
      <c r="F14" s="56">
        <v>837</v>
      </c>
      <c r="G14" s="166">
        <f t="shared" si="1"/>
        <v>9.3457474336879016E-5</v>
      </c>
      <c r="H14" s="57">
        <v>47647</v>
      </c>
      <c r="I14" s="38">
        <f t="shared" si="2"/>
        <v>-0.30227001194743131</v>
      </c>
      <c r="J14" s="39">
        <f t="shared" si="3"/>
        <v>-0.34984364178227378</v>
      </c>
    </row>
    <row r="15" spans="1:10" ht="24.95" customHeight="1">
      <c r="A15" s="33">
        <v>12</v>
      </c>
      <c r="B15" s="50" t="s">
        <v>28</v>
      </c>
      <c r="C15" s="56">
        <v>535</v>
      </c>
      <c r="D15" s="166">
        <f t="shared" si="0"/>
        <v>5.802742755845097E-5</v>
      </c>
      <c r="E15" s="57">
        <v>10276</v>
      </c>
      <c r="F15" s="56">
        <v>8389</v>
      </c>
      <c r="G15" s="166">
        <f t="shared" si="1"/>
        <v>9.3669623920200487E-4</v>
      </c>
      <c r="H15" s="57">
        <v>35533</v>
      </c>
      <c r="I15" s="38">
        <f t="shared" si="2"/>
        <v>-0.93622601025151986</v>
      </c>
      <c r="J15" s="39">
        <f t="shared" si="3"/>
        <v>-0.71080404131370845</v>
      </c>
    </row>
    <row r="16" spans="1:10" ht="24.95" customHeight="1">
      <c r="A16" s="33">
        <v>13</v>
      </c>
      <c r="B16" s="50" t="s">
        <v>196</v>
      </c>
      <c r="C16" s="56">
        <v>230</v>
      </c>
      <c r="D16" s="166">
        <f t="shared" si="0"/>
        <v>2.4946370726063036E-5</v>
      </c>
      <c r="E16" s="57">
        <v>2160</v>
      </c>
      <c r="F16" s="167">
        <v>0</v>
      </c>
      <c r="G16" s="166">
        <f t="shared" si="1"/>
        <v>0</v>
      </c>
      <c r="H16" s="168">
        <v>0</v>
      </c>
      <c r="I16" s="167">
        <v>0</v>
      </c>
      <c r="J16" s="168">
        <v>0</v>
      </c>
    </row>
    <row r="17" spans="1:10" ht="24.95" customHeight="1">
      <c r="A17" s="33">
        <v>14</v>
      </c>
      <c r="B17" s="50" t="s">
        <v>30</v>
      </c>
      <c r="C17" s="56">
        <v>153</v>
      </c>
      <c r="D17" s="166">
        <f t="shared" si="0"/>
        <v>1.6594759656902803E-5</v>
      </c>
      <c r="E17" s="57">
        <v>12071</v>
      </c>
      <c r="F17" s="56">
        <v>920</v>
      </c>
      <c r="G17" s="166">
        <f t="shared" si="1"/>
        <v>1.0272506139776428E-4</v>
      </c>
      <c r="H17" s="57">
        <v>74818</v>
      </c>
      <c r="I17" s="38">
        <f t="shared" si="2"/>
        <v>-0.83369565217391306</v>
      </c>
      <c r="J17" s="39">
        <f t="shared" si="3"/>
        <v>-0.83866181934828521</v>
      </c>
    </row>
    <row r="18" spans="1:10" ht="24.95" customHeight="1">
      <c r="A18" s="33">
        <v>15</v>
      </c>
      <c r="B18" s="162" t="s">
        <v>39</v>
      </c>
      <c r="C18" s="56">
        <v>75</v>
      </c>
      <c r="D18" s="166">
        <f t="shared" si="0"/>
        <v>8.1346861063249036E-6</v>
      </c>
      <c r="E18" s="57">
        <v>3278</v>
      </c>
      <c r="F18" s="167">
        <v>0</v>
      </c>
      <c r="G18" s="166">
        <f t="shared" si="1"/>
        <v>0</v>
      </c>
      <c r="H18" s="168">
        <v>0</v>
      </c>
      <c r="I18" s="167">
        <v>0</v>
      </c>
      <c r="J18" s="168">
        <v>0</v>
      </c>
    </row>
    <row r="19" spans="1:10" ht="24.95" customHeight="1">
      <c r="A19" s="33">
        <v>16</v>
      </c>
      <c r="B19" s="162" t="s">
        <v>83</v>
      </c>
      <c r="C19" s="56">
        <v>71</v>
      </c>
      <c r="D19" s="166">
        <f t="shared" si="0"/>
        <v>7.700836180654241E-6</v>
      </c>
      <c r="E19" s="57">
        <v>2604</v>
      </c>
      <c r="F19" s="167">
        <v>0</v>
      </c>
      <c r="G19" s="166">
        <f t="shared" si="1"/>
        <v>0</v>
      </c>
      <c r="H19" s="168">
        <v>0</v>
      </c>
      <c r="I19" s="167">
        <v>0</v>
      </c>
      <c r="J19" s="168">
        <v>0</v>
      </c>
    </row>
    <row r="20" spans="1:10" ht="24.95" customHeight="1">
      <c r="A20" s="33">
        <v>17</v>
      </c>
      <c r="B20" s="50" t="s">
        <v>110</v>
      </c>
      <c r="C20" s="56">
        <v>59</v>
      </c>
      <c r="D20" s="166">
        <f t="shared" si="0"/>
        <v>6.3992864036422566E-6</v>
      </c>
      <c r="E20" s="57">
        <v>2909</v>
      </c>
      <c r="F20" s="56">
        <v>55</v>
      </c>
      <c r="G20" s="166">
        <f t="shared" si="1"/>
        <v>6.1411721487793863E-6</v>
      </c>
      <c r="H20" s="57">
        <v>1822</v>
      </c>
      <c r="I20" s="38">
        <f t="shared" si="2"/>
        <v>7.2727272727272751E-2</v>
      </c>
      <c r="J20" s="39">
        <f t="shared" si="3"/>
        <v>0.59659714599341385</v>
      </c>
    </row>
    <row r="21" spans="1:10" ht="24.95" customHeight="1">
      <c r="A21" s="33">
        <v>18</v>
      </c>
      <c r="B21" s="128" t="s">
        <v>58</v>
      </c>
      <c r="C21" s="56">
        <v>50</v>
      </c>
      <c r="D21" s="166">
        <f t="shared" si="0"/>
        <v>5.4231240708832682E-6</v>
      </c>
      <c r="E21" s="57">
        <v>2336</v>
      </c>
      <c r="F21" s="56">
        <v>132</v>
      </c>
      <c r="G21" s="166">
        <f t="shared" si="1"/>
        <v>1.4738813157070526E-5</v>
      </c>
      <c r="H21" s="57">
        <v>5845</v>
      </c>
      <c r="I21" s="38">
        <f t="shared" si="2"/>
        <v>-0.62121212121212122</v>
      </c>
      <c r="J21" s="39">
        <f t="shared" si="3"/>
        <v>-0.60034217279726265</v>
      </c>
    </row>
    <row r="22" spans="1:10" ht="24.95" customHeight="1">
      <c r="A22" s="33">
        <v>19</v>
      </c>
      <c r="B22" s="50" t="s">
        <v>62</v>
      </c>
      <c r="C22" s="56">
        <v>31</v>
      </c>
      <c r="D22" s="166">
        <f t="shared" si="0"/>
        <v>3.3623369239476263E-6</v>
      </c>
      <c r="E22" s="57">
        <v>2352</v>
      </c>
      <c r="F22" s="56">
        <v>112</v>
      </c>
      <c r="G22" s="166">
        <f t="shared" si="1"/>
        <v>1.2505659648423478E-5</v>
      </c>
      <c r="H22" s="57">
        <v>7629</v>
      </c>
      <c r="I22" s="38">
        <f t="shared" si="2"/>
        <v>-0.7232142857142857</v>
      </c>
      <c r="J22" s="39">
        <f t="shared" si="3"/>
        <v>-0.69170271333071176</v>
      </c>
    </row>
    <row r="23" spans="1:10" ht="24.95" customHeight="1">
      <c r="A23" s="33">
        <v>20</v>
      </c>
      <c r="B23" s="50" t="s">
        <v>108</v>
      </c>
      <c r="C23" s="56">
        <v>30</v>
      </c>
      <c r="D23" s="166">
        <f t="shared" si="0"/>
        <v>3.2538744425299611E-6</v>
      </c>
      <c r="E23" s="57">
        <v>2766</v>
      </c>
      <c r="F23" s="56">
        <v>10</v>
      </c>
      <c r="G23" s="166">
        <f t="shared" si="1"/>
        <v>1.1165767543235249E-6</v>
      </c>
      <c r="H23" s="57">
        <v>679</v>
      </c>
      <c r="I23" s="38">
        <f t="shared" si="2"/>
        <v>2</v>
      </c>
      <c r="J23" s="39">
        <f t="shared" si="3"/>
        <v>3.0736377025036816</v>
      </c>
    </row>
    <row r="24" spans="1:10" ht="24.95" customHeight="1">
      <c r="A24" s="33">
        <v>21</v>
      </c>
      <c r="B24" s="50" t="s">
        <v>107</v>
      </c>
      <c r="C24" s="56">
        <v>9</v>
      </c>
      <c r="D24" s="166">
        <f t="shared" si="0"/>
        <v>9.7616233275898834E-7</v>
      </c>
      <c r="E24" s="57">
        <v>300</v>
      </c>
      <c r="F24" s="56">
        <v>18</v>
      </c>
      <c r="G24" s="166">
        <f t="shared" si="1"/>
        <v>2.0098381577823447E-6</v>
      </c>
      <c r="H24" s="57">
        <v>618</v>
      </c>
      <c r="I24" s="38">
        <f t="shared" si="2"/>
        <v>-0.5</v>
      </c>
      <c r="J24" s="39">
        <f t="shared" si="3"/>
        <v>-0.5145631067961165</v>
      </c>
    </row>
    <row r="25" spans="1:10" ht="24.95" customHeight="1">
      <c r="A25" s="33">
        <v>22</v>
      </c>
      <c r="B25" s="50" t="s">
        <v>148</v>
      </c>
      <c r="C25" s="167">
        <v>0</v>
      </c>
      <c r="D25" s="166">
        <f t="shared" si="0"/>
        <v>0</v>
      </c>
      <c r="E25" s="168">
        <v>0</v>
      </c>
      <c r="F25" s="56">
        <v>4817</v>
      </c>
      <c r="G25" s="166">
        <f t="shared" si="1"/>
        <v>5.378550225576419E-4</v>
      </c>
      <c r="H25" s="57">
        <v>44823</v>
      </c>
      <c r="I25" s="38">
        <f t="shared" si="2"/>
        <v>-1</v>
      </c>
      <c r="J25" s="39">
        <f t="shared" si="3"/>
        <v>-1</v>
      </c>
    </row>
    <row r="26" spans="1:10" s="30" customFormat="1" ht="31.5" customHeight="1">
      <c r="A26" s="33">
        <v>23</v>
      </c>
      <c r="B26" s="50" t="s">
        <v>151</v>
      </c>
      <c r="C26" s="167">
        <v>0</v>
      </c>
      <c r="D26" s="166">
        <f t="shared" si="0"/>
        <v>0</v>
      </c>
      <c r="E26" s="168">
        <v>0</v>
      </c>
      <c r="F26" s="56">
        <v>89</v>
      </c>
      <c r="G26" s="166">
        <f t="shared" si="1"/>
        <v>9.9375331134793701E-6</v>
      </c>
      <c r="H26" s="57">
        <v>4547</v>
      </c>
      <c r="I26" s="38">
        <f t="shared" si="2"/>
        <v>-1</v>
      </c>
      <c r="J26" s="39">
        <f t="shared" si="3"/>
        <v>-1</v>
      </c>
    </row>
    <row r="27" spans="1:10" ht="22.9" customHeight="1">
      <c r="A27" s="33">
        <v>24</v>
      </c>
      <c r="B27" s="50" t="s">
        <v>82</v>
      </c>
      <c r="C27" s="167">
        <v>0</v>
      </c>
      <c r="D27" s="166">
        <f t="shared" si="0"/>
        <v>0</v>
      </c>
      <c r="E27" s="168">
        <v>0</v>
      </c>
      <c r="F27" s="56">
        <v>2</v>
      </c>
      <c r="G27" s="166">
        <f t="shared" si="1"/>
        <v>2.2331535086470495E-7</v>
      </c>
      <c r="H27" s="57">
        <v>32</v>
      </c>
      <c r="I27" s="38">
        <f t="shared" si="2"/>
        <v>-1</v>
      </c>
      <c r="J27" s="39">
        <f t="shared" si="3"/>
        <v>-1</v>
      </c>
    </row>
    <row r="28" spans="1:10" ht="26.45" customHeight="1">
      <c r="A28" s="33">
        <v>25</v>
      </c>
      <c r="B28" s="50" t="s">
        <v>63</v>
      </c>
      <c r="C28" s="167">
        <v>0</v>
      </c>
      <c r="D28" s="166">
        <f t="shared" si="0"/>
        <v>0</v>
      </c>
      <c r="E28" s="168">
        <v>0</v>
      </c>
      <c r="F28" s="56">
        <v>1</v>
      </c>
      <c r="G28" s="166">
        <f t="shared" si="1"/>
        <v>1.1165767543235248E-7</v>
      </c>
      <c r="H28" s="57">
        <v>32</v>
      </c>
      <c r="I28" s="38">
        <f t="shared" si="2"/>
        <v>-1</v>
      </c>
      <c r="J28" s="39">
        <f t="shared" si="3"/>
        <v>-1</v>
      </c>
    </row>
    <row r="29" spans="1:10" ht="24.95" customHeight="1">
      <c r="A29" s="33">
        <v>26</v>
      </c>
      <c r="B29" s="163" t="s">
        <v>109</v>
      </c>
      <c r="C29" s="167">
        <v>0</v>
      </c>
      <c r="D29" s="166">
        <f t="shared" si="0"/>
        <v>0</v>
      </c>
      <c r="E29" s="168">
        <v>0</v>
      </c>
      <c r="F29" s="56">
        <v>22680</v>
      </c>
      <c r="G29" s="166">
        <f t="shared" si="1"/>
        <v>2.5323960788057541E-3</v>
      </c>
      <c r="H29" s="57">
        <v>40514</v>
      </c>
      <c r="I29" s="38">
        <f t="shared" si="2"/>
        <v>-1</v>
      </c>
      <c r="J29" s="39">
        <f t="shared" si="3"/>
        <v>-1</v>
      </c>
    </row>
    <row r="30" spans="1:10" ht="24.95" customHeight="1" thickBot="1">
      <c r="A30" s="174" t="s">
        <v>56</v>
      </c>
      <c r="B30" s="175"/>
      <c r="C30" s="169">
        <f>SUM(C4:C29)</f>
        <v>9219778</v>
      </c>
      <c r="D30" s="170">
        <f t="shared" si="0"/>
        <v>1</v>
      </c>
      <c r="E30" s="171">
        <f>SUM(E4:E29)</f>
        <v>26124618</v>
      </c>
      <c r="F30" s="169">
        <f>SUM(F4:F29)</f>
        <v>8955945</v>
      </c>
      <c r="G30" s="170">
        <f t="shared" si="1"/>
        <v>1</v>
      </c>
      <c r="H30" s="171">
        <f>SUM(H4:H29)</f>
        <v>27167191</v>
      </c>
      <c r="I30" s="172">
        <f t="shared" si="2"/>
        <v>2.9458979482343883E-2</v>
      </c>
      <c r="J30" s="173">
        <f t="shared" si="3"/>
        <v>-3.8376179561589563E-2</v>
      </c>
    </row>
    <row r="31" spans="1:10" ht="16.5" thickTop="1"/>
  </sheetData>
  <sortState xmlns:xlrd2="http://schemas.microsoft.com/office/spreadsheetml/2017/richdata2" ref="B4:J26">
    <sortCondition descending="1" ref="C4:C26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J29"/>
  <sheetViews>
    <sheetView workbookViewId="0">
      <selection sqref="A1:A1048576"/>
    </sheetView>
  </sheetViews>
  <sheetFormatPr defaultColWidth="8.875" defaultRowHeight="17.25"/>
  <cols>
    <col min="1" max="1" width="6.25" style="14" bestFit="1" customWidth="1"/>
    <col min="2" max="2" width="12.5" style="8" customWidth="1"/>
    <col min="3" max="3" width="14.5" style="9" customWidth="1"/>
    <col min="4" max="4" width="9.25" style="9" customWidth="1"/>
    <col min="5" max="5" width="14.125" style="9" customWidth="1"/>
    <col min="6" max="6" width="14.75" style="9" customWidth="1"/>
    <col min="7" max="7" width="9" style="9" customWidth="1"/>
    <col min="8" max="8" width="14.125" style="9" customWidth="1"/>
    <col min="9" max="10" width="10.5" style="7" bestFit="1" customWidth="1"/>
    <col min="11" max="16384" width="8.875" style="8"/>
  </cols>
  <sheetData>
    <row r="1" spans="1:10" ht="21.75" thickBot="1">
      <c r="A1" s="34"/>
      <c r="B1" s="178" t="s">
        <v>154</v>
      </c>
      <c r="C1" s="178"/>
      <c r="D1" s="178"/>
      <c r="E1" s="178"/>
      <c r="F1" s="178"/>
      <c r="G1" s="178"/>
      <c r="H1" s="178"/>
      <c r="I1" s="178"/>
      <c r="J1" s="178"/>
    </row>
    <row r="2" spans="1:10" ht="21.6" customHeight="1" thickTop="1">
      <c r="A2" s="207" t="s">
        <v>54</v>
      </c>
      <c r="B2" s="212" t="s">
        <v>48</v>
      </c>
      <c r="C2" s="207" t="s">
        <v>155</v>
      </c>
      <c r="D2" s="211"/>
      <c r="E2" s="209"/>
      <c r="F2" s="207" t="s">
        <v>156</v>
      </c>
      <c r="G2" s="211"/>
      <c r="H2" s="209"/>
      <c r="I2" s="207" t="s">
        <v>49</v>
      </c>
      <c r="J2" s="209"/>
    </row>
    <row r="3" spans="1:10" ht="35.450000000000003" customHeight="1">
      <c r="A3" s="208"/>
      <c r="B3" s="213"/>
      <c r="C3" s="35" t="s">
        <v>50</v>
      </c>
      <c r="D3" s="40" t="s">
        <v>57</v>
      </c>
      <c r="E3" s="36" t="s">
        <v>51</v>
      </c>
      <c r="F3" s="35" t="s">
        <v>50</v>
      </c>
      <c r="G3" s="40" t="s">
        <v>57</v>
      </c>
      <c r="H3" s="36" t="s">
        <v>51</v>
      </c>
      <c r="I3" s="35" t="s">
        <v>52</v>
      </c>
      <c r="J3" s="36" t="s">
        <v>53</v>
      </c>
    </row>
    <row r="4" spans="1:10" ht="22.15" customHeight="1">
      <c r="A4" s="33">
        <v>1</v>
      </c>
      <c r="B4" s="68" t="s">
        <v>11</v>
      </c>
      <c r="C4" s="70">
        <v>5523131</v>
      </c>
      <c r="D4" s="117">
        <f>C4/$C$29</f>
        <v>0.530286484246554</v>
      </c>
      <c r="E4" s="71">
        <v>17693828</v>
      </c>
      <c r="F4" s="70">
        <v>6458746</v>
      </c>
      <c r="G4" s="117">
        <f>F4/$F$29</f>
        <v>0.53073354879053891</v>
      </c>
      <c r="H4" s="71">
        <v>19665897</v>
      </c>
      <c r="I4" s="74">
        <f t="shared" ref="I4:I17" si="0">SUM(C4/F4-1)</f>
        <v>-0.14486016325769735</v>
      </c>
      <c r="J4" s="75">
        <f t="shared" ref="J4:J17" si="1">SUM(E4/H4-1)</f>
        <v>-0.1002786193785109</v>
      </c>
    </row>
    <row r="5" spans="1:10" ht="22.15" customHeight="1">
      <c r="A5" s="33">
        <v>2</v>
      </c>
      <c r="B5" s="68" t="s">
        <v>12</v>
      </c>
      <c r="C5" s="70">
        <v>4186878</v>
      </c>
      <c r="D5" s="117">
        <f t="shared" ref="D5:D29" si="2">C5/$C$29</f>
        <v>0.40199025056426213</v>
      </c>
      <c r="E5" s="71">
        <v>11333631</v>
      </c>
      <c r="F5" s="70">
        <v>4665219</v>
      </c>
      <c r="G5" s="117">
        <f t="shared" ref="G5:G29" si="3">F5/$F$29</f>
        <v>0.3833543284958178</v>
      </c>
      <c r="H5" s="71">
        <v>13880492</v>
      </c>
      <c r="I5" s="74">
        <f t="shared" si="0"/>
        <v>-0.10253345019815785</v>
      </c>
      <c r="J5" s="75">
        <f t="shared" si="1"/>
        <v>-0.18348492258055404</v>
      </c>
    </row>
    <row r="6" spans="1:10" ht="22.15" customHeight="1">
      <c r="A6" s="33">
        <v>3</v>
      </c>
      <c r="B6" s="68" t="s">
        <v>119</v>
      </c>
      <c r="C6" s="70">
        <v>346391</v>
      </c>
      <c r="D6" s="117">
        <f t="shared" si="2"/>
        <v>3.3257669529230448E-2</v>
      </c>
      <c r="E6" s="71">
        <v>1106330</v>
      </c>
      <c r="F6" s="70">
        <v>374990</v>
      </c>
      <c r="G6" s="117">
        <f t="shared" si="3"/>
        <v>3.081399600804308E-2</v>
      </c>
      <c r="H6" s="71">
        <v>1201980</v>
      </c>
      <c r="I6" s="74">
        <f t="shared" si="0"/>
        <v>-7.6266033760900243E-2</v>
      </c>
      <c r="J6" s="75">
        <f t="shared" si="1"/>
        <v>-7.9577031231800821E-2</v>
      </c>
    </row>
    <row r="7" spans="1:10" ht="22.15" customHeight="1">
      <c r="A7" s="33">
        <v>4</v>
      </c>
      <c r="B7" s="68" t="s">
        <v>13</v>
      </c>
      <c r="C7" s="70">
        <v>159387</v>
      </c>
      <c r="D7" s="117">
        <f t="shared" si="2"/>
        <v>1.5303053985973808E-2</v>
      </c>
      <c r="E7" s="71">
        <v>438303</v>
      </c>
      <c r="F7" s="70">
        <v>432542</v>
      </c>
      <c r="G7" s="117">
        <f t="shared" si="3"/>
        <v>3.5543207715701672E-2</v>
      </c>
      <c r="H7" s="71">
        <v>1254629</v>
      </c>
      <c r="I7" s="74">
        <f t="shared" si="0"/>
        <v>-0.63151092841851197</v>
      </c>
      <c r="J7" s="75">
        <f t="shared" si="1"/>
        <v>-0.65065130807593319</v>
      </c>
    </row>
    <row r="8" spans="1:10" ht="22.15" customHeight="1">
      <c r="A8" s="33">
        <v>5</v>
      </c>
      <c r="B8" s="68" t="s">
        <v>120</v>
      </c>
      <c r="C8" s="70">
        <v>136980</v>
      </c>
      <c r="D8" s="117">
        <f t="shared" si="2"/>
        <v>1.3151714600304242E-2</v>
      </c>
      <c r="E8" s="71">
        <v>678358</v>
      </c>
      <c r="F8" s="70">
        <v>186361</v>
      </c>
      <c r="G8" s="117">
        <f t="shared" si="3"/>
        <v>1.5313813995186314E-2</v>
      </c>
      <c r="H8" s="71">
        <v>815181</v>
      </c>
      <c r="I8" s="74">
        <f t="shared" si="0"/>
        <v>-0.26497496793857089</v>
      </c>
      <c r="J8" s="75">
        <f t="shared" si="1"/>
        <v>-0.16784370587636366</v>
      </c>
    </row>
    <row r="9" spans="1:10" ht="22.15" customHeight="1">
      <c r="A9" s="33">
        <v>6</v>
      </c>
      <c r="B9" s="68" t="s">
        <v>15</v>
      </c>
      <c r="C9" s="70">
        <v>11505</v>
      </c>
      <c r="D9" s="117">
        <f t="shared" si="2"/>
        <v>1.1046172906738233E-3</v>
      </c>
      <c r="E9" s="71">
        <v>117453</v>
      </c>
      <c r="F9" s="70">
        <v>5394</v>
      </c>
      <c r="G9" s="117">
        <f t="shared" si="3"/>
        <v>4.4324033832204688E-4</v>
      </c>
      <c r="H9" s="71">
        <v>46494</v>
      </c>
      <c r="I9" s="74">
        <f t="shared" si="0"/>
        <v>1.1329254727474973</v>
      </c>
      <c r="J9" s="75">
        <f t="shared" si="1"/>
        <v>1.5261969286359531</v>
      </c>
    </row>
    <row r="10" spans="1:10" ht="22.15" customHeight="1">
      <c r="A10" s="33">
        <v>7</v>
      </c>
      <c r="B10" s="68" t="s">
        <v>122</v>
      </c>
      <c r="C10" s="70">
        <v>10352</v>
      </c>
      <c r="D10" s="117">
        <f t="shared" si="2"/>
        <v>9.9391553177361315E-4</v>
      </c>
      <c r="E10" s="71">
        <v>54341</v>
      </c>
      <c r="F10" s="70">
        <v>1160</v>
      </c>
      <c r="G10" s="117">
        <f t="shared" si="3"/>
        <v>9.5320502864956316E-5</v>
      </c>
      <c r="H10" s="71">
        <v>18726</v>
      </c>
      <c r="I10" s="74">
        <f t="shared" si="0"/>
        <v>7.9241379310344833</v>
      </c>
      <c r="J10" s="75">
        <f t="shared" si="1"/>
        <v>1.9019011000747623</v>
      </c>
    </row>
    <row r="11" spans="1:10" ht="22.15" customHeight="1">
      <c r="A11" s="33">
        <v>8</v>
      </c>
      <c r="B11" s="68" t="s">
        <v>7</v>
      </c>
      <c r="C11" s="70">
        <v>8249</v>
      </c>
      <c r="D11" s="117">
        <f t="shared" si="2"/>
        <v>7.9200243639881518E-4</v>
      </c>
      <c r="E11" s="71">
        <v>55228</v>
      </c>
      <c r="F11" s="70">
        <v>6540</v>
      </c>
      <c r="G11" s="117">
        <f t="shared" si="3"/>
        <v>5.3741042132483992E-4</v>
      </c>
      <c r="H11" s="71">
        <v>44632</v>
      </c>
      <c r="I11" s="74">
        <f t="shared" si="0"/>
        <v>0.26131498470948022</v>
      </c>
      <c r="J11" s="75">
        <f t="shared" si="1"/>
        <v>0.23740813765907864</v>
      </c>
    </row>
    <row r="12" spans="1:10" ht="22.15" customHeight="1">
      <c r="A12" s="33">
        <v>9</v>
      </c>
      <c r="B12" s="68" t="s">
        <v>121</v>
      </c>
      <c r="C12" s="70">
        <v>5608</v>
      </c>
      <c r="D12" s="117">
        <f t="shared" si="2"/>
        <v>5.3843492099946123E-4</v>
      </c>
      <c r="E12" s="71">
        <v>165975</v>
      </c>
      <c r="F12" s="70">
        <v>3257</v>
      </c>
      <c r="G12" s="117">
        <f t="shared" si="3"/>
        <v>2.6763696364755408E-4</v>
      </c>
      <c r="H12" s="71">
        <v>134065</v>
      </c>
      <c r="I12" s="74">
        <f t="shared" si="0"/>
        <v>0.72182990482038689</v>
      </c>
      <c r="J12" s="75">
        <f t="shared" si="1"/>
        <v>0.23801887144295675</v>
      </c>
    </row>
    <row r="13" spans="1:10" ht="22.15" customHeight="1">
      <c r="A13" s="33">
        <v>10</v>
      </c>
      <c r="B13" s="68" t="s">
        <v>17</v>
      </c>
      <c r="C13" s="70">
        <v>2030</v>
      </c>
      <c r="D13" s="117">
        <f t="shared" si="2"/>
        <v>1.9490422425622435E-4</v>
      </c>
      <c r="E13" s="71">
        <v>18685</v>
      </c>
      <c r="F13" s="70">
        <v>1250</v>
      </c>
      <c r="G13" s="117">
        <f t="shared" si="3"/>
        <v>1.0271605912172017E-4</v>
      </c>
      <c r="H13" s="71">
        <v>12549</v>
      </c>
      <c r="I13" s="74">
        <f t="shared" si="0"/>
        <v>0.62400000000000011</v>
      </c>
      <c r="J13" s="75">
        <f t="shared" si="1"/>
        <v>0.48896326400510004</v>
      </c>
    </row>
    <row r="14" spans="1:10" ht="22.15" customHeight="1">
      <c r="A14" s="33">
        <v>11</v>
      </c>
      <c r="B14" s="68" t="s">
        <v>14</v>
      </c>
      <c r="C14" s="70">
        <v>920</v>
      </c>
      <c r="D14" s="117">
        <f t="shared" si="2"/>
        <v>8.8330978480653398E-5</v>
      </c>
      <c r="E14" s="71">
        <v>74818</v>
      </c>
      <c r="F14" s="70">
        <v>2228</v>
      </c>
      <c r="G14" s="117">
        <f t="shared" si="3"/>
        <v>1.8308110377855403E-4</v>
      </c>
      <c r="H14" s="71">
        <v>215955</v>
      </c>
      <c r="I14" s="74">
        <f t="shared" si="0"/>
        <v>-0.58707360861759428</v>
      </c>
      <c r="J14" s="75">
        <f t="shared" si="1"/>
        <v>-0.65354819291055999</v>
      </c>
    </row>
    <row r="15" spans="1:10" ht="22.15" customHeight="1">
      <c r="A15" s="33">
        <v>12</v>
      </c>
      <c r="B15" s="68" t="s">
        <v>16</v>
      </c>
      <c r="C15" s="70">
        <v>838</v>
      </c>
      <c r="D15" s="117">
        <f t="shared" si="2"/>
        <v>8.0457999963899518E-5</v>
      </c>
      <c r="E15" s="71">
        <v>47708</v>
      </c>
      <c r="F15" s="70">
        <v>742</v>
      </c>
      <c r="G15" s="117">
        <f t="shared" si="3"/>
        <v>6.0972252694653097E-5</v>
      </c>
      <c r="H15" s="71">
        <v>34364</v>
      </c>
      <c r="I15" s="74">
        <f t="shared" si="0"/>
        <v>0.12938005390835583</v>
      </c>
      <c r="J15" s="75">
        <f t="shared" si="1"/>
        <v>0.38831335118146892</v>
      </c>
    </row>
    <row r="16" spans="1:10" ht="22.15" customHeight="1">
      <c r="A16" s="33">
        <v>13</v>
      </c>
      <c r="B16" s="68" t="s">
        <v>125</v>
      </c>
      <c r="C16" s="70">
        <v>132</v>
      </c>
      <c r="D16" s="117">
        <f t="shared" si="2"/>
        <v>1.267357517331114E-5</v>
      </c>
      <c r="E16" s="71">
        <v>5845</v>
      </c>
      <c r="F16" s="70">
        <v>117</v>
      </c>
      <c r="G16" s="117">
        <f t="shared" si="3"/>
        <v>9.6142231337930077E-6</v>
      </c>
      <c r="H16" s="71">
        <v>5123</v>
      </c>
      <c r="I16" s="74">
        <f t="shared" si="0"/>
        <v>0.12820512820512819</v>
      </c>
      <c r="J16" s="75">
        <f t="shared" si="1"/>
        <v>0.14093304704274834</v>
      </c>
    </row>
    <row r="17" spans="1:10" ht="22.15" customHeight="1">
      <c r="A17" s="33">
        <v>14</v>
      </c>
      <c r="B17" s="68" t="s">
        <v>123</v>
      </c>
      <c r="C17" s="70">
        <v>112</v>
      </c>
      <c r="D17" s="117">
        <f t="shared" si="2"/>
        <v>1.075333651068824E-5</v>
      </c>
      <c r="E17" s="71">
        <v>7629</v>
      </c>
      <c r="F17" s="70">
        <v>192</v>
      </c>
      <c r="G17" s="117">
        <f t="shared" si="3"/>
        <v>1.5777186681096218E-5</v>
      </c>
      <c r="H17" s="71">
        <v>7995</v>
      </c>
      <c r="I17" s="74">
        <f t="shared" si="0"/>
        <v>-0.41666666666666663</v>
      </c>
      <c r="J17" s="75">
        <f t="shared" si="1"/>
        <v>-4.577861163227015E-2</v>
      </c>
    </row>
    <row r="18" spans="1:10" ht="22.15" customHeight="1">
      <c r="A18" s="33">
        <v>15</v>
      </c>
      <c r="B18" s="68" t="s">
        <v>151</v>
      </c>
      <c r="C18" s="70">
        <v>89</v>
      </c>
      <c r="D18" s="117">
        <f t="shared" si="2"/>
        <v>8.5450620486719056E-6</v>
      </c>
      <c r="E18" s="71">
        <v>4547</v>
      </c>
      <c r="F18" s="72">
        <v>0</v>
      </c>
      <c r="G18" s="117">
        <f t="shared" si="3"/>
        <v>0</v>
      </c>
      <c r="H18" s="73">
        <v>0</v>
      </c>
      <c r="I18" s="72">
        <v>0</v>
      </c>
      <c r="J18" s="73">
        <v>0</v>
      </c>
    </row>
    <row r="19" spans="1:10" ht="22.15" customHeight="1">
      <c r="A19" s="33">
        <v>16</v>
      </c>
      <c r="B19" s="68" t="s">
        <v>110</v>
      </c>
      <c r="C19" s="70">
        <v>55</v>
      </c>
      <c r="D19" s="117">
        <f t="shared" si="2"/>
        <v>5.2806563222129753E-6</v>
      </c>
      <c r="E19" s="71">
        <v>1822</v>
      </c>
      <c r="F19" s="72">
        <v>0</v>
      </c>
      <c r="G19" s="117">
        <f t="shared" si="3"/>
        <v>0</v>
      </c>
      <c r="H19" s="73">
        <v>0</v>
      </c>
      <c r="I19" s="72">
        <v>0</v>
      </c>
      <c r="J19" s="73">
        <v>0</v>
      </c>
    </row>
    <row r="20" spans="1:10" ht="22.15" customHeight="1">
      <c r="A20" s="33">
        <v>17</v>
      </c>
      <c r="B20" s="68" t="s">
        <v>127</v>
      </c>
      <c r="C20" s="70">
        <v>21</v>
      </c>
      <c r="D20" s="117">
        <f t="shared" si="2"/>
        <v>2.0162505957540449E-6</v>
      </c>
      <c r="E20" s="71">
        <v>710</v>
      </c>
      <c r="F20" s="70">
        <v>12</v>
      </c>
      <c r="G20" s="117">
        <f t="shared" si="3"/>
        <v>9.8607416756851365E-7</v>
      </c>
      <c r="H20" s="71">
        <v>486</v>
      </c>
      <c r="I20" s="74">
        <f>SUM(C20/F20-1)</f>
        <v>0.75</v>
      </c>
      <c r="J20" s="75">
        <f>SUM(E20/H20-1)</f>
        <v>0.46090534979423858</v>
      </c>
    </row>
    <row r="21" spans="1:10" ht="22.15" customHeight="1">
      <c r="A21" s="33">
        <v>18</v>
      </c>
      <c r="B21" s="68" t="s">
        <v>108</v>
      </c>
      <c r="C21" s="70">
        <v>10</v>
      </c>
      <c r="D21" s="117">
        <f t="shared" si="2"/>
        <v>9.6011933131145005E-7</v>
      </c>
      <c r="E21" s="71">
        <v>679</v>
      </c>
      <c r="F21" s="72">
        <v>0</v>
      </c>
      <c r="G21" s="117">
        <f t="shared" si="3"/>
        <v>0</v>
      </c>
      <c r="H21" s="73">
        <v>0</v>
      </c>
      <c r="I21" s="72">
        <v>0</v>
      </c>
      <c r="J21" s="73">
        <v>0</v>
      </c>
    </row>
    <row r="22" spans="1:10" ht="22.15" customHeight="1">
      <c r="A22" s="33">
        <v>19</v>
      </c>
      <c r="B22" s="68" t="s">
        <v>82</v>
      </c>
      <c r="C22" s="70">
        <v>2</v>
      </c>
      <c r="D22" s="117">
        <f t="shared" si="2"/>
        <v>1.9202386626229002E-7</v>
      </c>
      <c r="E22" s="71">
        <v>32</v>
      </c>
      <c r="F22" s="70">
        <v>10</v>
      </c>
      <c r="G22" s="117">
        <f t="shared" si="3"/>
        <v>8.2172847297376141E-7</v>
      </c>
      <c r="H22" s="71">
        <v>391</v>
      </c>
      <c r="I22" s="74">
        <f>SUM(C22/F22-1)</f>
        <v>-0.8</v>
      </c>
      <c r="J22" s="75">
        <f>SUM(E22/H22-1)</f>
        <v>-0.9181585677749361</v>
      </c>
    </row>
    <row r="23" spans="1:10" ht="22.15" customHeight="1">
      <c r="A23" s="33">
        <v>20</v>
      </c>
      <c r="B23" s="68" t="s">
        <v>158</v>
      </c>
      <c r="C23" s="70">
        <v>1</v>
      </c>
      <c r="D23" s="117">
        <f t="shared" si="2"/>
        <v>9.6011933131145008E-8</v>
      </c>
      <c r="E23" s="71">
        <v>61</v>
      </c>
      <c r="F23" s="72">
        <v>0</v>
      </c>
      <c r="G23" s="117">
        <f t="shared" si="3"/>
        <v>0</v>
      </c>
      <c r="H23" s="73">
        <v>0</v>
      </c>
      <c r="I23" s="72">
        <v>0</v>
      </c>
      <c r="J23" s="73">
        <v>0</v>
      </c>
    </row>
    <row r="24" spans="1:10" ht="22.15" customHeight="1">
      <c r="A24" s="33">
        <v>21</v>
      </c>
      <c r="B24" s="68" t="s">
        <v>63</v>
      </c>
      <c r="C24" s="70">
        <v>1</v>
      </c>
      <c r="D24" s="117">
        <f t="shared" si="2"/>
        <v>9.6011933131145008E-8</v>
      </c>
      <c r="E24" s="71">
        <v>32</v>
      </c>
      <c r="F24" s="70">
        <v>2</v>
      </c>
      <c r="G24" s="117">
        <f t="shared" si="3"/>
        <v>1.6434569459475227E-7</v>
      </c>
      <c r="H24" s="71">
        <v>66</v>
      </c>
      <c r="I24" s="74">
        <f>SUM(C24/F24-1)</f>
        <v>-0.5</v>
      </c>
      <c r="J24" s="75">
        <f>SUM(E24/H24-1)</f>
        <v>-0.51515151515151514</v>
      </c>
    </row>
    <row r="25" spans="1:10" ht="22.15" customHeight="1">
      <c r="A25" s="33">
        <v>22</v>
      </c>
      <c r="B25" s="68" t="s">
        <v>111</v>
      </c>
      <c r="C25" s="72">
        <v>0</v>
      </c>
      <c r="D25" s="117">
        <f t="shared" si="2"/>
        <v>0</v>
      </c>
      <c r="E25" s="73">
        <v>0</v>
      </c>
      <c r="F25" s="70">
        <v>30507</v>
      </c>
      <c r="G25" s="117">
        <f t="shared" si="3"/>
        <v>2.5068470525010538E-3</v>
      </c>
      <c r="H25" s="71">
        <v>171668</v>
      </c>
      <c r="I25" s="74">
        <f>SUM(C25/F25-1)</f>
        <v>-1</v>
      </c>
      <c r="J25" s="75">
        <f>SUM(E25/H25-1)</f>
        <v>-1</v>
      </c>
    </row>
    <row r="26" spans="1:10" ht="22.15" customHeight="1">
      <c r="A26" s="33">
        <v>23</v>
      </c>
      <c r="B26" s="68" t="s">
        <v>124</v>
      </c>
      <c r="C26" s="72">
        <v>0</v>
      </c>
      <c r="D26" s="117">
        <f t="shared" si="2"/>
        <v>0</v>
      </c>
      <c r="E26" s="73">
        <v>0</v>
      </c>
      <c r="F26" s="70">
        <v>126</v>
      </c>
      <c r="G26" s="117">
        <f t="shared" si="3"/>
        <v>1.0353778759469394E-5</v>
      </c>
      <c r="H26" s="71">
        <v>6443</v>
      </c>
      <c r="I26" s="74">
        <f>SUM(C26/F26-1)</f>
        <v>-1</v>
      </c>
      <c r="J26" s="75">
        <f>SUM(E26/H26-1)</f>
        <v>-1</v>
      </c>
    </row>
    <row r="27" spans="1:10" ht="22.15" customHeight="1">
      <c r="A27" s="33">
        <v>24</v>
      </c>
      <c r="B27" s="68" t="s">
        <v>126</v>
      </c>
      <c r="C27" s="72">
        <v>0</v>
      </c>
      <c r="D27" s="117">
        <f t="shared" si="2"/>
        <v>0</v>
      </c>
      <c r="E27" s="73">
        <v>0</v>
      </c>
      <c r="F27" s="70">
        <v>75</v>
      </c>
      <c r="G27" s="117">
        <f t="shared" si="3"/>
        <v>6.1629635473032108E-6</v>
      </c>
      <c r="H27" s="71">
        <v>3287</v>
      </c>
      <c r="I27" s="74">
        <f>SUM(C27/F27-1)</f>
        <v>-1</v>
      </c>
      <c r="J27" s="75">
        <f>SUM(E27/H27-1)</f>
        <v>-1</v>
      </c>
    </row>
    <row r="28" spans="1:10" ht="22.15" customHeight="1">
      <c r="A28" s="33">
        <v>25</v>
      </c>
      <c r="B28" s="68" t="s">
        <v>157</v>
      </c>
      <c r="C28" s="70">
        <v>22680</v>
      </c>
      <c r="D28" s="117">
        <f t="shared" si="2"/>
        <v>2.1775506434143685E-3</v>
      </c>
      <c r="E28" s="71">
        <v>40514</v>
      </c>
      <c r="F28" s="72">
        <v>0</v>
      </c>
      <c r="G28" s="117">
        <f t="shared" si="3"/>
        <v>0</v>
      </c>
      <c r="H28" s="73">
        <v>0</v>
      </c>
      <c r="I28" s="72">
        <v>0</v>
      </c>
      <c r="J28" s="73">
        <v>0</v>
      </c>
    </row>
    <row r="29" spans="1:10" ht="22.15" customHeight="1" thickBot="1">
      <c r="B29" s="69" t="s">
        <v>18</v>
      </c>
      <c r="C29" s="118">
        <v>10415372</v>
      </c>
      <c r="D29" s="119">
        <f t="shared" si="2"/>
        <v>1</v>
      </c>
      <c r="E29" s="120">
        <v>31846530</v>
      </c>
      <c r="F29" s="118">
        <v>12169470</v>
      </c>
      <c r="G29" s="119">
        <f t="shared" si="3"/>
        <v>1</v>
      </c>
      <c r="H29" s="120">
        <v>37520424</v>
      </c>
      <c r="I29" s="76">
        <f>SUM(C29/F29-1)</f>
        <v>-0.14413922709863292</v>
      </c>
      <c r="J29" s="77">
        <f>SUM(E29/H29-1)</f>
        <v>-0.15122147873382241</v>
      </c>
    </row>
  </sheetData>
  <sortState xmlns:xlrd2="http://schemas.microsoft.com/office/spreadsheetml/2017/richdata2" ref="B25:J27">
    <sortCondition descending="1" ref="F25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J29"/>
  <sheetViews>
    <sheetView zoomScaleNormal="100" workbookViewId="0">
      <selection activeCell="I14" sqref="I14"/>
    </sheetView>
  </sheetViews>
  <sheetFormatPr defaultColWidth="9" defaultRowHeight="17.25"/>
  <cols>
    <col min="1" max="1" width="6.25" style="14" bestFit="1" customWidth="1"/>
    <col min="2" max="2" width="12.5" style="8" customWidth="1"/>
    <col min="3" max="3" width="14.375" style="9" customWidth="1"/>
    <col min="4" max="4" width="9.625" style="9" customWidth="1"/>
    <col min="5" max="5" width="14.625" style="9" customWidth="1"/>
    <col min="6" max="6" width="13.75" style="9" customWidth="1"/>
    <col min="7" max="7" width="9.375" style="9" customWidth="1"/>
    <col min="8" max="8" width="14.375" style="9" customWidth="1"/>
    <col min="9" max="9" width="11.75" style="9" customWidth="1"/>
    <col min="10" max="10" width="11.5" style="9" customWidth="1"/>
    <col min="11" max="16384" width="9" style="8"/>
  </cols>
  <sheetData>
    <row r="1" spans="1:10" ht="36" customHeight="1" thickBot="1">
      <c r="A1" s="34"/>
      <c r="B1" s="178" t="s">
        <v>159</v>
      </c>
      <c r="C1" s="178"/>
      <c r="D1" s="178"/>
      <c r="E1" s="178"/>
      <c r="F1" s="178"/>
      <c r="G1" s="178"/>
      <c r="H1" s="178"/>
      <c r="I1" s="178"/>
      <c r="J1" s="178"/>
    </row>
    <row r="2" spans="1:10" ht="27.75" customHeight="1" thickTop="1">
      <c r="A2" s="207" t="s">
        <v>54</v>
      </c>
      <c r="B2" s="212" t="s">
        <v>48</v>
      </c>
      <c r="C2" s="207" t="s">
        <v>160</v>
      </c>
      <c r="D2" s="211"/>
      <c r="E2" s="209"/>
      <c r="F2" s="207" t="s">
        <v>113</v>
      </c>
      <c r="G2" s="211"/>
      <c r="H2" s="209"/>
      <c r="I2" s="207" t="s">
        <v>49</v>
      </c>
      <c r="J2" s="209"/>
    </row>
    <row r="3" spans="1:10" ht="36" customHeight="1">
      <c r="A3" s="208"/>
      <c r="B3" s="213"/>
      <c r="C3" s="35" t="s">
        <v>50</v>
      </c>
      <c r="D3" s="40" t="s">
        <v>57</v>
      </c>
      <c r="E3" s="36" t="s">
        <v>51</v>
      </c>
      <c r="F3" s="35" t="s">
        <v>50</v>
      </c>
      <c r="G3" s="40" t="s">
        <v>57</v>
      </c>
      <c r="H3" s="36" t="s">
        <v>51</v>
      </c>
      <c r="I3" s="35" t="s">
        <v>52</v>
      </c>
      <c r="J3" s="36" t="s">
        <v>53</v>
      </c>
    </row>
    <row r="4" spans="1:10" ht="22.15" customHeight="1">
      <c r="A4" s="33">
        <v>1</v>
      </c>
      <c r="B4" s="41" t="s">
        <v>21</v>
      </c>
      <c r="C4" s="78">
        <v>6404902</v>
      </c>
      <c r="D4" s="121">
        <f>C4/$C$29</f>
        <v>0.53827016566956998</v>
      </c>
      <c r="E4" s="80">
        <v>20371588</v>
      </c>
      <c r="F4" s="78">
        <v>7281942</v>
      </c>
      <c r="G4" s="121">
        <f>F4/$F$29</f>
        <v>0.53282508936891337</v>
      </c>
      <c r="H4" s="80">
        <v>22394726</v>
      </c>
      <c r="I4" s="84">
        <f>(C4-F4)/F4</f>
        <v>-0.12044039900345264</v>
      </c>
      <c r="J4" s="85">
        <f>(E4-H4)/H4</f>
        <v>-9.0339930928380191E-2</v>
      </c>
    </row>
    <row r="5" spans="1:10" ht="22.15" customHeight="1">
      <c r="A5" s="33">
        <v>2</v>
      </c>
      <c r="B5" s="41" t="s">
        <v>22</v>
      </c>
      <c r="C5" s="78">
        <v>4643855</v>
      </c>
      <c r="D5" s="121">
        <f t="shared" ref="D5:D29" si="0">C5/$C$29</f>
        <v>0.39027117045591969</v>
      </c>
      <c r="E5" s="80">
        <v>12589963</v>
      </c>
      <c r="F5" s="78">
        <v>5270224</v>
      </c>
      <c r="G5" s="121">
        <f t="shared" ref="G5:G29" si="1">F5/$F$29</f>
        <v>0.38562619336904796</v>
      </c>
      <c r="H5" s="80">
        <v>15546724</v>
      </c>
      <c r="I5" s="84">
        <f t="shared" ref="I5:I27" si="2">(C5-F5)/F5</f>
        <v>-0.11885054601094754</v>
      </c>
      <c r="J5" s="85">
        <f t="shared" ref="J5:J27" si="3">(E5-H5)/H5</f>
        <v>-0.19018546929886965</v>
      </c>
    </row>
    <row r="6" spans="1:10" ht="22.15" customHeight="1">
      <c r="A6" s="33">
        <v>3</v>
      </c>
      <c r="B6" s="41" t="s">
        <v>25</v>
      </c>
      <c r="C6" s="78">
        <v>466957</v>
      </c>
      <c r="D6" s="121">
        <f t="shared" si="0"/>
        <v>3.9243226789506758E-2</v>
      </c>
      <c r="E6" s="80">
        <v>1499091</v>
      </c>
      <c r="F6" s="78">
        <v>406288</v>
      </c>
      <c r="G6" s="121">
        <f t="shared" si="1"/>
        <v>2.9728393869316326E-2</v>
      </c>
      <c r="H6" s="80">
        <v>1305833</v>
      </c>
      <c r="I6" s="84">
        <f t="shared" si="2"/>
        <v>0.14932510928208562</v>
      </c>
      <c r="J6" s="85">
        <f t="shared" si="3"/>
        <v>0.14799595354076669</v>
      </c>
    </row>
    <row r="7" spans="1:10" ht="22.15" customHeight="1">
      <c r="A7" s="33">
        <v>4</v>
      </c>
      <c r="B7" s="41" t="s">
        <v>24</v>
      </c>
      <c r="C7" s="78">
        <v>159387</v>
      </c>
      <c r="D7" s="121">
        <f t="shared" si="0"/>
        <v>1.3394938266904905E-2</v>
      </c>
      <c r="E7" s="80">
        <v>438303</v>
      </c>
      <c r="F7" s="78">
        <v>460616</v>
      </c>
      <c r="G7" s="121">
        <f t="shared" si="1"/>
        <v>3.3703613866294377E-2</v>
      </c>
      <c r="H7" s="80">
        <v>1366935</v>
      </c>
      <c r="I7" s="84">
        <f t="shared" si="2"/>
        <v>-0.65396990117581677</v>
      </c>
      <c r="J7" s="85">
        <f t="shared" si="3"/>
        <v>-0.67935344401891828</v>
      </c>
    </row>
    <row r="8" spans="1:10" ht="22.15" customHeight="1">
      <c r="A8" s="33">
        <v>5</v>
      </c>
      <c r="B8" s="41" t="s">
        <v>23</v>
      </c>
      <c r="C8" s="78">
        <v>148193</v>
      </c>
      <c r="D8" s="121">
        <f t="shared" si="0"/>
        <v>1.2454190659134298E-2</v>
      </c>
      <c r="E8" s="80">
        <v>732304</v>
      </c>
      <c r="F8" s="78">
        <v>188046</v>
      </c>
      <c r="G8" s="121">
        <f t="shared" si="1"/>
        <v>1.3759465092617695E-2</v>
      </c>
      <c r="H8" s="80">
        <v>823194</v>
      </c>
      <c r="I8" s="84">
        <f t="shared" si="2"/>
        <v>-0.21193218680535614</v>
      </c>
      <c r="J8" s="85">
        <f t="shared" si="3"/>
        <v>-0.11041139755634759</v>
      </c>
    </row>
    <row r="9" spans="1:10" ht="22.15" customHeight="1">
      <c r="A9" s="33">
        <v>6</v>
      </c>
      <c r="B9" s="41" t="s">
        <v>117</v>
      </c>
      <c r="C9" s="78">
        <v>31425</v>
      </c>
      <c r="D9" s="121">
        <f t="shared" si="0"/>
        <v>2.6409678018752256E-3</v>
      </c>
      <c r="E9" s="80">
        <v>142752</v>
      </c>
      <c r="F9" s="78">
        <v>2305</v>
      </c>
      <c r="G9" s="121">
        <f t="shared" si="1"/>
        <v>1.6865855715348258E-4</v>
      </c>
      <c r="H9" s="80">
        <v>33149</v>
      </c>
      <c r="I9" s="84">
        <f t="shared" si="2"/>
        <v>12.633405639913232</v>
      </c>
      <c r="J9" s="85">
        <f t="shared" si="3"/>
        <v>3.3063742496002897</v>
      </c>
    </row>
    <row r="10" spans="1:10" ht="22.15" customHeight="1">
      <c r="A10" s="33">
        <v>7</v>
      </c>
      <c r="B10" s="41" t="s">
        <v>115</v>
      </c>
      <c r="C10" s="78">
        <v>14518</v>
      </c>
      <c r="D10" s="121">
        <f t="shared" si="0"/>
        <v>1.220097710346047E-3</v>
      </c>
      <c r="E10" s="80">
        <v>81834</v>
      </c>
      <c r="F10" s="78">
        <v>36699</v>
      </c>
      <c r="G10" s="121">
        <f t="shared" si="1"/>
        <v>2.6852930104015868E-3</v>
      </c>
      <c r="H10" s="80">
        <v>206547</v>
      </c>
      <c r="I10" s="84">
        <f t="shared" si="2"/>
        <v>-0.60440338973814001</v>
      </c>
      <c r="J10" s="85">
        <f t="shared" si="3"/>
        <v>-0.60379961945707272</v>
      </c>
    </row>
    <row r="11" spans="1:10" ht="22.15" customHeight="1">
      <c r="A11" s="33">
        <v>8</v>
      </c>
      <c r="B11" s="41" t="s">
        <v>116</v>
      </c>
      <c r="C11" s="78">
        <v>11505</v>
      </c>
      <c r="D11" s="121">
        <f t="shared" si="0"/>
        <v>9.6688415467221871E-4</v>
      </c>
      <c r="E11" s="80">
        <v>117453</v>
      </c>
      <c r="F11" s="78">
        <v>5394</v>
      </c>
      <c r="G11" s="121">
        <f t="shared" si="1"/>
        <v>3.9468297496133843E-4</v>
      </c>
      <c r="H11" s="80">
        <v>46494</v>
      </c>
      <c r="I11" s="84">
        <f t="shared" si="2"/>
        <v>1.1329254727474971</v>
      </c>
      <c r="J11" s="85">
        <f t="shared" si="3"/>
        <v>1.5261969286359531</v>
      </c>
    </row>
    <row r="12" spans="1:10" ht="22.15" customHeight="1">
      <c r="A12" s="33">
        <v>9</v>
      </c>
      <c r="B12" s="41" t="s">
        <v>7</v>
      </c>
      <c r="C12" s="78">
        <v>8249</v>
      </c>
      <c r="D12" s="121">
        <f t="shared" si="0"/>
        <v>6.932487954707633E-4</v>
      </c>
      <c r="E12" s="80">
        <v>55228</v>
      </c>
      <c r="F12" s="78">
        <v>6540</v>
      </c>
      <c r="G12" s="121">
        <f t="shared" si="1"/>
        <v>4.7853664372398097E-4</v>
      </c>
      <c r="H12" s="80">
        <v>44632</v>
      </c>
      <c r="I12" s="84">
        <f t="shared" si="2"/>
        <v>0.26131498470948011</v>
      </c>
      <c r="J12" s="85">
        <f t="shared" si="3"/>
        <v>0.2374081376590787</v>
      </c>
    </row>
    <row r="13" spans="1:10" ht="22.15" customHeight="1">
      <c r="A13" s="33">
        <v>10</v>
      </c>
      <c r="B13" s="41" t="s">
        <v>27</v>
      </c>
      <c r="C13" s="78">
        <v>5745</v>
      </c>
      <c r="D13" s="121">
        <f t="shared" si="0"/>
        <v>4.8281177475809615E-4</v>
      </c>
      <c r="E13" s="80">
        <v>173141</v>
      </c>
      <c r="F13" s="78">
        <v>3652</v>
      </c>
      <c r="G13" s="121">
        <f t="shared" si="1"/>
        <v>2.6721954478287134E-4</v>
      </c>
      <c r="H13" s="80">
        <v>152731</v>
      </c>
      <c r="I13" s="84">
        <f t="shared" si="2"/>
        <v>0.57311062431544357</v>
      </c>
      <c r="J13" s="85">
        <f t="shared" si="3"/>
        <v>0.13363364346465353</v>
      </c>
    </row>
    <row r="14" spans="1:10" ht="22.15" customHeight="1">
      <c r="A14" s="33">
        <v>11</v>
      </c>
      <c r="B14" s="41" t="s">
        <v>118</v>
      </c>
      <c r="C14" s="78">
        <v>2030</v>
      </c>
      <c r="D14" s="121">
        <f t="shared" si="0"/>
        <v>1.7060189778223415E-4</v>
      </c>
      <c r="E14" s="80">
        <v>18685</v>
      </c>
      <c r="F14" s="78">
        <v>1250</v>
      </c>
      <c r="G14" s="121">
        <f t="shared" si="1"/>
        <v>9.1463425788222661E-5</v>
      </c>
      <c r="H14" s="80">
        <v>12549</v>
      </c>
      <c r="I14" s="84">
        <f t="shared" si="2"/>
        <v>0.624</v>
      </c>
      <c r="J14" s="85">
        <f t="shared" si="3"/>
        <v>0.48896326400509998</v>
      </c>
    </row>
    <row r="15" spans="1:10" ht="22.15" customHeight="1">
      <c r="A15" s="33">
        <v>12</v>
      </c>
      <c r="B15" s="41" t="s">
        <v>30</v>
      </c>
      <c r="C15" s="78">
        <v>1020</v>
      </c>
      <c r="D15" s="121">
        <f t="shared" si="0"/>
        <v>8.5721150609792529E-5</v>
      </c>
      <c r="E15" s="80">
        <v>84031</v>
      </c>
      <c r="F15" s="78">
        <v>2348</v>
      </c>
      <c r="G15" s="121">
        <f t="shared" si="1"/>
        <v>1.7180489900059745E-4</v>
      </c>
      <c r="H15" s="80">
        <v>229184</v>
      </c>
      <c r="I15" s="84">
        <f t="shared" si="2"/>
        <v>-0.565587734241908</v>
      </c>
      <c r="J15" s="85">
        <f t="shared" si="3"/>
        <v>-0.63334700502652885</v>
      </c>
    </row>
    <row r="16" spans="1:10" ht="22.15" customHeight="1">
      <c r="A16" s="33">
        <v>13</v>
      </c>
      <c r="B16" s="41" t="s">
        <v>29</v>
      </c>
      <c r="C16" s="78">
        <v>838</v>
      </c>
      <c r="D16" s="121">
        <f t="shared" si="0"/>
        <v>7.0425808050006021E-5</v>
      </c>
      <c r="E16" s="80">
        <v>47708</v>
      </c>
      <c r="F16" s="78">
        <v>806</v>
      </c>
      <c r="G16" s="121">
        <f t="shared" si="1"/>
        <v>5.8975616948245967E-5</v>
      </c>
      <c r="H16" s="80">
        <v>42283</v>
      </c>
      <c r="I16" s="84">
        <f t="shared" si="2"/>
        <v>3.9702233250620347E-2</v>
      </c>
      <c r="J16" s="85">
        <f t="shared" si="3"/>
        <v>0.12830215453018945</v>
      </c>
    </row>
    <row r="17" spans="1:10" ht="22.15" customHeight="1">
      <c r="A17" s="33">
        <v>14</v>
      </c>
      <c r="B17" s="41" t="s">
        <v>58</v>
      </c>
      <c r="C17" s="78">
        <v>132</v>
      </c>
      <c r="D17" s="121">
        <f t="shared" si="0"/>
        <v>1.1093325373031974E-5</v>
      </c>
      <c r="E17" s="80">
        <v>5845</v>
      </c>
      <c r="F17" s="78">
        <v>138</v>
      </c>
      <c r="G17" s="121">
        <f t="shared" si="1"/>
        <v>1.0097562207019781E-5</v>
      </c>
      <c r="H17" s="80">
        <v>5940</v>
      </c>
      <c r="I17" s="84">
        <f t="shared" si="2"/>
        <v>-4.3478260869565216E-2</v>
      </c>
      <c r="J17" s="85">
        <f t="shared" si="3"/>
        <v>-1.5993265993265993E-2</v>
      </c>
    </row>
    <row r="18" spans="1:10" ht="22.15" customHeight="1">
      <c r="A18" s="33">
        <v>15</v>
      </c>
      <c r="B18" s="41" t="s">
        <v>118</v>
      </c>
      <c r="C18" s="78">
        <v>112</v>
      </c>
      <c r="D18" s="121">
        <f t="shared" si="0"/>
        <v>9.41251849833016E-6</v>
      </c>
      <c r="E18" s="80">
        <v>7629</v>
      </c>
      <c r="F18" s="78">
        <v>192</v>
      </c>
      <c r="G18" s="121">
        <f t="shared" si="1"/>
        <v>1.4048782201070999E-5</v>
      </c>
      <c r="H18" s="80">
        <v>7995</v>
      </c>
      <c r="I18" s="84">
        <f t="shared" si="2"/>
        <v>-0.41666666666666669</v>
      </c>
      <c r="J18" s="85">
        <f t="shared" si="3"/>
        <v>-4.5778611632270171E-2</v>
      </c>
    </row>
    <row r="19" spans="1:10" ht="22.15" customHeight="1">
      <c r="A19" s="33">
        <v>16</v>
      </c>
      <c r="B19" s="41" t="s">
        <v>151</v>
      </c>
      <c r="C19" s="78">
        <v>89</v>
      </c>
      <c r="D19" s="121">
        <f t="shared" si="0"/>
        <v>7.4795905924230736E-6</v>
      </c>
      <c r="E19" s="80">
        <v>4547</v>
      </c>
      <c r="F19" s="78">
        <v>0</v>
      </c>
      <c r="G19" s="121">
        <f t="shared" si="1"/>
        <v>0</v>
      </c>
      <c r="H19" s="80">
        <v>0</v>
      </c>
      <c r="I19" s="78">
        <v>0</v>
      </c>
      <c r="J19" s="80">
        <v>0</v>
      </c>
    </row>
    <row r="20" spans="1:10" ht="22.15" customHeight="1">
      <c r="A20" s="33">
        <v>17</v>
      </c>
      <c r="B20" s="41" t="s">
        <v>110</v>
      </c>
      <c r="C20" s="78">
        <v>55</v>
      </c>
      <c r="D20" s="121">
        <f t="shared" si="0"/>
        <v>4.6222189054299893E-6</v>
      </c>
      <c r="E20" s="80">
        <v>1822</v>
      </c>
      <c r="F20" s="78">
        <v>0</v>
      </c>
      <c r="G20" s="121">
        <f t="shared" si="1"/>
        <v>0</v>
      </c>
      <c r="H20" s="80">
        <v>0</v>
      </c>
      <c r="I20" s="78">
        <v>0</v>
      </c>
      <c r="J20" s="80">
        <v>0</v>
      </c>
    </row>
    <row r="21" spans="1:10" ht="22.15" customHeight="1">
      <c r="A21" s="33">
        <v>18</v>
      </c>
      <c r="B21" s="41" t="s">
        <v>129</v>
      </c>
      <c r="C21" s="78">
        <v>21</v>
      </c>
      <c r="D21" s="121">
        <f t="shared" si="0"/>
        <v>1.7648472184369051E-6</v>
      </c>
      <c r="E21" s="80">
        <v>710</v>
      </c>
      <c r="F21" s="78">
        <v>12</v>
      </c>
      <c r="G21" s="121">
        <f t="shared" si="1"/>
        <v>8.7804888756693746E-7</v>
      </c>
      <c r="H21" s="80">
        <v>486</v>
      </c>
      <c r="I21" s="84">
        <f t="shared" si="2"/>
        <v>0.75</v>
      </c>
      <c r="J21" s="85">
        <f t="shared" si="3"/>
        <v>0.46090534979423869</v>
      </c>
    </row>
    <row r="22" spans="1:10" ht="22.15" customHeight="1">
      <c r="A22" s="33">
        <v>19</v>
      </c>
      <c r="B22" s="41" t="s">
        <v>108</v>
      </c>
      <c r="C22" s="78">
        <v>10</v>
      </c>
      <c r="D22" s="121">
        <f t="shared" si="0"/>
        <v>8.4040343735090723E-7</v>
      </c>
      <c r="E22" s="80">
        <v>679</v>
      </c>
      <c r="F22" s="78">
        <v>0</v>
      </c>
      <c r="G22" s="121">
        <f t="shared" si="1"/>
        <v>0</v>
      </c>
      <c r="H22" s="80">
        <v>0</v>
      </c>
      <c r="I22" s="78">
        <v>0</v>
      </c>
      <c r="J22" s="80">
        <v>0</v>
      </c>
    </row>
    <row r="23" spans="1:10" ht="22.15" customHeight="1">
      <c r="A23" s="33">
        <v>20</v>
      </c>
      <c r="B23" s="41" t="s">
        <v>82</v>
      </c>
      <c r="C23" s="78">
        <v>2</v>
      </c>
      <c r="D23" s="121">
        <f t="shared" si="0"/>
        <v>1.6808068747018144E-7</v>
      </c>
      <c r="E23" s="80">
        <v>32</v>
      </c>
      <c r="F23" s="78">
        <v>10</v>
      </c>
      <c r="G23" s="121">
        <f t="shared" si="1"/>
        <v>7.3170740630578122E-7</v>
      </c>
      <c r="H23" s="80">
        <v>391</v>
      </c>
      <c r="I23" s="84">
        <f t="shared" si="2"/>
        <v>-0.8</v>
      </c>
      <c r="J23" s="85">
        <f t="shared" si="3"/>
        <v>-0.9181585677749361</v>
      </c>
    </row>
    <row r="24" spans="1:10" ht="22.15" customHeight="1">
      <c r="A24" s="33">
        <v>21</v>
      </c>
      <c r="B24" s="41" t="s">
        <v>128</v>
      </c>
      <c r="C24" s="78">
        <v>1</v>
      </c>
      <c r="D24" s="121">
        <f t="shared" si="0"/>
        <v>8.4040343735090718E-8</v>
      </c>
      <c r="E24" s="80">
        <v>32</v>
      </c>
      <c r="F24" s="78">
        <v>2</v>
      </c>
      <c r="G24" s="121">
        <f t="shared" si="1"/>
        <v>1.4634148126115624E-7</v>
      </c>
      <c r="H24" s="80">
        <v>66</v>
      </c>
      <c r="I24" s="84">
        <f t="shared" si="2"/>
        <v>-0.5</v>
      </c>
      <c r="J24" s="85">
        <f t="shared" si="3"/>
        <v>-0.51515151515151514</v>
      </c>
    </row>
    <row r="25" spans="1:10" ht="22.15" customHeight="1">
      <c r="A25" s="33">
        <v>22</v>
      </c>
      <c r="B25" s="41" t="s">
        <v>158</v>
      </c>
      <c r="C25" s="78">
        <v>1</v>
      </c>
      <c r="D25" s="121">
        <f t="shared" si="0"/>
        <v>8.4040343735090718E-8</v>
      </c>
      <c r="E25" s="80">
        <v>61</v>
      </c>
      <c r="F25" s="78">
        <v>0</v>
      </c>
      <c r="G25" s="121">
        <f t="shared" si="1"/>
        <v>0</v>
      </c>
      <c r="H25" s="80">
        <v>0</v>
      </c>
      <c r="I25" s="78">
        <v>0</v>
      </c>
      <c r="J25" s="80">
        <v>0</v>
      </c>
    </row>
    <row r="26" spans="1:10" ht="22.15" customHeight="1">
      <c r="A26" s="33">
        <v>23</v>
      </c>
      <c r="B26" s="41" t="s">
        <v>84</v>
      </c>
      <c r="C26" s="78">
        <v>0</v>
      </c>
      <c r="D26" s="121">
        <f t="shared" si="0"/>
        <v>0</v>
      </c>
      <c r="E26" s="80">
        <v>0</v>
      </c>
      <c r="F26" s="78">
        <v>126</v>
      </c>
      <c r="G26" s="121">
        <f t="shared" si="1"/>
        <v>9.2195133194528443E-6</v>
      </c>
      <c r="H26" s="80">
        <v>6443</v>
      </c>
      <c r="I26" s="84">
        <f t="shared" si="2"/>
        <v>-1</v>
      </c>
      <c r="J26" s="85">
        <f t="shared" si="3"/>
        <v>-1</v>
      </c>
    </row>
    <row r="27" spans="1:10" ht="22.15" customHeight="1">
      <c r="A27" s="33">
        <v>24</v>
      </c>
      <c r="B27" s="41" t="s">
        <v>83</v>
      </c>
      <c r="C27" s="78">
        <v>0</v>
      </c>
      <c r="D27" s="121">
        <f t="shared" si="0"/>
        <v>0</v>
      </c>
      <c r="E27" s="80">
        <v>0</v>
      </c>
      <c r="F27" s="78">
        <v>75</v>
      </c>
      <c r="G27" s="121">
        <f t="shared" si="1"/>
        <v>5.4878055472933598E-6</v>
      </c>
      <c r="H27" s="80">
        <v>3287</v>
      </c>
      <c r="I27" s="84">
        <f t="shared" si="2"/>
        <v>-1</v>
      </c>
      <c r="J27" s="85">
        <f t="shared" si="3"/>
        <v>-1</v>
      </c>
    </row>
    <row r="28" spans="1:10" ht="22.15" customHeight="1">
      <c r="A28" s="33">
        <v>25</v>
      </c>
      <c r="B28" s="41" t="s">
        <v>157</v>
      </c>
      <c r="C28" s="78">
        <v>22680</v>
      </c>
      <c r="D28" s="121">
        <f t="shared" si="0"/>
        <v>1.9060349959118576E-3</v>
      </c>
      <c r="E28" s="80">
        <v>40514</v>
      </c>
      <c r="F28" s="78">
        <v>0</v>
      </c>
      <c r="G28" s="121">
        <f t="shared" si="1"/>
        <v>0</v>
      </c>
      <c r="H28" s="80">
        <v>0</v>
      </c>
      <c r="I28" s="78">
        <v>0</v>
      </c>
      <c r="J28" s="80">
        <v>0</v>
      </c>
    </row>
    <row r="29" spans="1:10" ht="25.9" customHeight="1" thickBot="1">
      <c r="B29" s="43" t="s">
        <v>38</v>
      </c>
      <c r="C29" s="81">
        <f>SUM(C4:C27)</f>
        <v>11899047</v>
      </c>
      <c r="D29" s="122">
        <f t="shared" si="0"/>
        <v>1</v>
      </c>
      <c r="E29" s="83">
        <f>SUM(E4:E27)</f>
        <v>36373438</v>
      </c>
      <c r="F29" s="81">
        <f>SUM(F4:F27)</f>
        <v>13666665</v>
      </c>
      <c r="G29" s="122">
        <f t="shared" si="1"/>
        <v>1</v>
      </c>
      <c r="H29" s="83">
        <f>SUM(H4:H27)</f>
        <v>42229589</v>
      </c>
      <c r="I29" s="123">
        <f t="shared" ref="I29" si="4">(C29-F29)/F29</f>
        <v>-0.12933791821194124</v>
      </c>
      <c r="J29" s="124">
        <f t="shared" ref="J29" si="5">(E29-H29)/H29</f>
        <v>-0.13867411780872413</v>
      </c>
    </row>
  </sheetData>
  <sortState xmlns:xlrd2="http://schemas.microsoft.com/office/spreadsheetml/2017/richdata2" ref="B4:H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J30"/>
  <sheetViews>
    <sheetView workbookViewId="0">
      <pane ySplit="11895" topLeftCell="A15"/>
      <selection activeCell="H16" sqref="H16"/>
      <selection pane="bottomLeft" sqref="A1:I1"/>
    </sheetView>
  </sheetViews>
  <sheetFormatPr defaultColWidth="8.875" defaultRowHeight="17.25"/>
  <cols>
    <col min="1" max="1" width="6.25" style="14" bestFit="1" customWidth="1"/>
    <col min="2" max="2" width="11" style="6" bestFit="1" customWidth="1"/>
    <col min="3" max="3" width="14.5" style="7" bestFit="1" customWidth="1"/>
    <col min="4" max="4" width="8.875" style="7" customWidth="1"/>
    <col min="5" max="6" width="14.5" style="7" bestFit="1" customWidth="1"/>
    <col min="7" max="7" width="8.5" style="7" customWidth="1"/>
    <col min="8" max="8" width="14.5" style="7" bestFit="1" customWidth="1"/>
    <col min="9" max="9" width="10.25" style="7" bestFit="1" customWidth="1"/>
    <col min="10" max="10" width="9.875" style="7" bestFit="1" customWidth="1"/>
    <col min="11" max="16384" width="8.875" style="6"/>
  </cols>
  <sheetData>
    <row r="1" spans="1:10" ht="37.5" customHeight="1" thickBot="1">
      <c r="A1" s="34"/>
      <c r="B1" s="178" t="s">
        <v>161</v>
      </c>
      <c r="C1" s="178"/>
      <c r="D1" s="178"/>
      <c r="E1" s="178"/>
      <c r="F1" s="178"/>
      <c r="G1" s="178"/>
      <c r="H1" s="178"/>
      <c r="I1" s="178"/>
      <c r="J1" s="178"/>
    </row>
    <row r="2" spans="1:10" ht="24" customHeight="1" thickTop="1">
      <c r="A2" s="207" t="s">
        <v>54</v>
      </c>
      <c r="B2" s="187" t="s">
        <v>48</v>
      </c>
      <c r="C2" s="207" t="s">
        <v>162</v>
      </c>
      <c r="D2" s="211"/>
      <c r="E2" s="209"/>
      <c r="F2" s="207" t="s">
        <v>114</v>
      </c>
      <c r="G2" s="211"/>
      <c r="H2" s="209"/>
      <c r="I2" s="207" t="s">
        <v>49</v>
      </c>
      <c r="J2" s="209"/>
    </row>
    <row r="3" spans="1:10" ht="24" customHeight="1" thickBot="1">
      <c r="A3" s="208"/>
      <c r="B3" s="214"/>
      <c r="C3" s="35" t="s">
        <v>50</v>
      </c>
      <c r="D3" s="40" t="s">
        <v>57</v>
      </c>
      <c r="E3" s="36" t="s">
        <v>51</v>
      </c>
      <c r="F3" s="35" t="s">
        <v>50</v>
      </c>
      <c r="G3" s="40" t="s">
        <v>57</v>
      </c>
      <c r="H3" s="36" t="s">
        <v>51</v>
      </c>
      <c r="I3" s="35" t="s">
        <v>52</v>
      </c>
      <c r="J3" s="36" t="s">
        <v>53</v>
      </c>
    </row>
    <row r="4" spans="1:10" ht="24" customHeight="1">
      <c r="A4" s="33">
        <v>1</v>
      </c>
      <c r="B4" s="41" t="s">
        <v>21</v>
      </c>
      <c r="C4" s="51">
        <v>7504498</v>
      </c>
      <c r="D4" s="115">
        <f>C4/$C$29</f>
        <v>0.53234433384230417</v>
      </c>
      <c r="E4" s="52">
        <v>23475230</v>
      </c>
      <c r="F4" s="53">
        <v>8107598</v>
      </c>
      <c r="G4" s="115">
        <f>F4/$F$29</f>
        <v>0.5278986592675583</v>
      </c>
      <c r="H4" s="54">
        <v>24961331</v>
      </c>
      <c r="I4" s="84">
        <f t="shared" ref="I4:I16" si="0">SUM(C4/F4-1)</f>
        <v>-7.4387013268294777E-2</v>
      </c>
      <c r="J4" s="85">
        <f t="shared" ref="J4:J16" si="1">SUM(E4/H4-1)</f>
        <v>-5.9536128101502328E-2</v>
      </c>
    </row>
    <row r="5" spans="1:10" ht="24" customHeight="1">
      <c r="A5" s="33">
        <v>2</v>
      </c>
      <c r="B5" s="41" t="s">
        <v>22</v>
      </c>
      <c r="C5" s="51">
        <v>5543059</v>
      </c>
      <c r="D5" s="115">
        <f t="shared" ref="D5:D29" si="2">C5/$C$29</f>
        <v>0.39320632116946247</v>
      </c>
      <c r="E5" s="52">
        <v>15039456</v>
      </c>
      <c r="F5" s="53">
        <v>5949888</v>
      </c>
      <c r="G5" s="115">
        <f>F5/$F$29</f>
        <v>0.38740671380008407</v>
      </c>
      <c r="H5" s="54">
        <v>17503876</v>
      </c>
      <c r="I5" s="84">
        <f t="shared" si="0"/>
        <v>-6.8375908924672157E-2</v>
      </c>
      <c r="J5" s="85">
        <f t="shared" si="1"/>
        <v>-0.14079281640249275</v>
      </c>
    </row>
    <row r="6" spans="1:10" ht="24" customHeight="1">
      <c r="A6" s="33">
        <v>3</v>
      </c>
      <c r="B6" s="41" t="s">
        <v>25</v>
      </c>
      <c r="C6" s="51">
        <v>616658</v>
      </c>
      <c r="D6" s="115">
        <f t="shared" si="2"/>
        <v>4.3743684416802778E-2</v>
      </c>
      <c r="E6" s="52">
        <v>1864906</v>
      </c>
      <c r="F6" s="53">
        <v>565048</v>
      </c>
      <c r="G6" s="115">
        <f t="shared" ref="G6:G29" si="3">F6/$F$29</f>
        <v>3.6791178055672627E-2</v>
      </c>
      <c r="H6" s="54">
        <v>1817107</v>
      </c>
      <c r="I6" s="84">
        <f t="shared" si="0"/>
        <v>9.1337373108125286E-2</v>
      </c>
      <c r="J6" s="85">
        <f t="shared" si="1"/>
        <v>2.6305000200868678E-2</v>
      </c>
    </row>
    <row r="7" spans="1:10" ht="24" customHeight="1">
      <c r="A7" s="33">
        <v>4</v>
      </c>
      <c r="B7" s="41" t="s">
        <v>24</v>
      </c>
      <c r="C7" s="51">
        <v>179119</v>
      </c>
      <c r="D7" s="115">
        <f t="shared" si="2"/>
        <v>1.2706111019484538E-2</v>
      </c>
      <c r="E7" s="52">
        <v>490625</v>
      </c>
      <c r="F7" s="53">
        <v>479894</v>
      </c>
      <c r="G7" s="115">
        <f t="shared" si="3"/>
        <v>3.124666506535544E-2</v>
      </c>
      <c r="H7" s="54">
        <v>1421080</v>
      </c>
      <c r="I7" s="84">
        <f t="shared" si="0"/>
        <v>-0.6267529912855756</v>
      </c>
      <c r="J7" s="85">
        <f t="shared" si="1"/>
        <v>-0.65475201959073381</v>
      </c>
    </row>
    <row r="8" spans="1:10" ht="24" customHeight="1">
      <c r="A8" s="33">
        <v>5</v>
      </c>
      <c r="B8" s="41" t="s">
        <v>23</v>
      </c>
      <c r="C8" s="51">
        <v>154149</v>
      </c>
      <c r="D8" s="115">
        <f t="shared" si="2"/>
        <v>1.0934821585328871E-2</v>
      </c>
      <c r="E8" s="52">
        <v>760186</v>
      </c>
      <c r="F8" s="53">
        <v>196082</v>
      </c>
      <c r="G8" s="115">
        <f t="shared" si="3"/>
        <v>1.2767212299684983E-2</v>
      </c>
      <c r="H8" s="54">
        <v>876840</v>
      </c>
      <c r="I8" s="84">
        <f t="shared" si="0"/>
        <v>-0.21385440784977716</v>
      </c>
      <c r="J8" s="85">
        <f t="shared" si="1"/>
        <v>-0.13303909493180055</v>
      </c>
    </row>
    <row r="9" spans="1:10" ht="24" customHeight="1">
      <c r="A9" s="33">
        <v>6</v>
      </c>
      <c r="B9" s="41" t="s">
        <v>117</v>
      </c>
      <c r="C9" s="51">
        <v>31425</v>
      </c>
      <c r="D9" s="115">
        <f t="shared" si="2"/>
        <v>2.2291858417437661E-3</v>
      </c>
      <c r="E9" s="52">
        <v>142752</v>
      </c>
      <c r="F9" s="53">
        <v>2306</v>
      </c>
      <c r="G9" s="115">
        <f t="shared" si="3"/>
        <v>1.5014734429000915E-4</v>
      </c>
      <c r="H9" s="54">
        <v>33180</v>
      </c>
      <c r="I9" s="84">
        <f t="shared" si="0"/>
        <v>12.627493495229835</v>
      </c>
      <c r="J9" s="85">
        <f t="shared" si="1"/>
        <v>3.3023508137432191</v>
      </c>
    </row>
    <row r="10" spans="1:10" ht="24" customHeight="1">
      <c r="A10" s="33">
        <v>7</v>
      </c>
      <c r="B10" s="41" t="s">
        <v>115</v>
      </c>
      <c r="C10" s="51">
        <v>14518</v>
      </c>
      <c r="D10" s="115">
        <f t="shared" si="2"/>
        <v>1.0298590310401272E-3</v>
      </c>
      <c r="E10" s="52">
        <v>81834</v>
      </c>
      <c r="F10" s="53">
        <v>36699</v>
      </c>
      <c r="G10" s="115">
        <f t="shared" si="3"/>
        <v>2.3895305238937751E-3</v>
      </c>
      <c r="H10" s="54">
        <v>206547</v>
      </c>
      <c r="I10" s="84">
        <f t="shared" si="0"/>
        <v>-0.60440338973814001</v>
      </c>
      <c r="J10" s="85">
        <f t="shared" si="1"/>
        <v>-0.60379961945707272</v>
      </c>
    </row>
    <row r="11" spans="1:10" ht="24" customHeight="1">
      <c r="A11" s="33">
        <v>8</v>
      </c>
      <c r="B11" s="41" t="s">
        <v>116</v>
      </c>
      <c r="C11" s="51">
        <v>11505</v>
      </c>
      <c r="D11" s="115">
        <f t="shared" si="2"/>
        <v>8.1612674969807567E-4</v>
      </c>
      <c r="E11" s="52">
        <v>117453</v>
      </c>
      <c r="F11" s="53">
        <v>5394</v>
      </c>
      <c r="G11" s="115">
        <f t="shared" si="3"/>
        <v>3.5121195797931885E-4</v>
      </c>
      <c r="H11" s="54">
        <v>46494</v>
      </c>
      <c r="I11" s="84">
        <f t="shared" si="0"/>
        <v>1.1329254727474973</v>
      </c>
      <c r="J11" s="85">
        <f t="shared" si="1"/>
        <v>1.5261969286359531</v>
      </c>
    </row>
    <row r="12" spans="1:10" ht="24" customHeight="1">
      <c r="A12" s="33">
        <v>9</v>
      </c>
      <c r="B12" s="41" t="s">
        <v>163</v>
      </c>
      <c r="C12" s="51">
        <v>8249</v>
      </c>
      <c r="D12" s="115">
        <f t="shared" si="2"/>
        <v>5.8515684991390063E-4</v>
      </c>
      <c r="E12" s="52">
        <v>55228</v>
      </c>
      <c r="F12" s="53">
        <v>6540</v>
      </c>
      <c r="G12" s="115">
        <f t="shared" si="3"/>
        <v>4.2582984894044221E-4</v>
      </c>
      <c r="H12" s="54">
        <v>44632</v>
      </c>
      <c r="I12" s="84">
        <f t="shared" si="0"/>
        <v>0.26131498470948022</v>
      </c>
      <c r="J12" s="85">
        <f t="shared" si="1"/>
        <v>0.23740813765907864</v>
      </c>
    </row>
    <row r="13" spans="1:10" ht="24" customHeight="1">
      <c r="A13" s="33">
        <v>10</v>
      </c>
      <c r="B13" s="41" t="s">
        <v>27</v>
      </c>
      <c r="C13" s="51">
        <v>6805</v>
      </c>
      <c r="D13" s="115">
        <f t="shared" si="2"/>
        <v>4.827242530808696E-4</v>
      </c>
      <c r="E13" s="52">
        <v>222240</v>
      </c>
      <c r="F13" s="53">
        <v>3785</v>
      </c>
      <c r="G13" s="115">
        <f t="shared" si="3"/>
        <v>2.4644739728433852E-4</v>
      </c>
      <c r="H13" s="54">
        <v>158410</v>
      </c>
      <c r="I13" s="84">
        <f t="shared" si="0"/>
        <v>0.7978863936591809</v>
      </c>
      <c r="J13" s="85">
        <f t="shared" si="1"/>
        <v>0.40294173347642204</v>
      </c>
    </row>
    <row r="14" spans="1:10" ht="24" customHeight="1">
      <c r="A14" s="33">
        <v>11</v>
      </c>
      <c r="B14" s="41" t="s">
        <v>118</v>
      </c>
      <c r="C14" s="51">
        <v>2048</v>
      </c>
      <c r="D14" s="115">
        <f t="shared" si="2"/>
        <v>1.4527836448341235E-4</v>
      </c>
      <c r="E14" s="52">
        <v>19279</v>
      </c>
      <c r="F14" s="53">
        <v>1250</v>
      </c>
      <c r="G14" s="115">
        <f t="shared" si="3"/>
        <v>8.1389497121644159E-5</v>
      </c>
      <c r="H14" s="54">
        <v>12549</v>
      </c>
      <c r="I14" s="84">
        <f t="shared" si="0"/>
        <v>0.63840000000000008</v>
      </c>
      <c r="J14" s="85">
        <f t="shared" si="1"/>
        <v>0.53629771296517648</v>
      </c>
    </row>
    <row r="15" spans="1:10" ht="24" customHeight="1">
      <c r="A15" s="33">
        <v>12</v>
      </c>
      <c r="B15" s="41" t="s">
        <v>30</v>
      </c>
      <c r="C15" s="51">
        <v>1025</v>
      </c>
      <c r="D15" s="115">
        <f t="shared" si="2"/>
        <v>7.2710118943114079E-5</v>
      </c>
      <c r="E15" s="52">
        <v>84500</v>
      </c>
      <c r="F15" s="53">
        <v>2361</v>
      </c>
      <c r="G15" s="115">
        <f t="shared" si="3"/>
        <v>1.5372848216336149E-4</v>
      </c>
      <c r="H15" s="54">
        <v>230744</v>
      </c>
      <c r="I15" s="84">
        <f t="shared" si="0"/>
        <v>-0.56586192291401949</v>
      </c>
      <c r="J15" s="85">
        <f t="shared" si="1"/>
        <v>-0.63379329473355761</v>
      </c>
    </row>
    <row r="16" spans="1:10" ht="24" customHeight="1">
      <c r="A16" s="33">
        <v>13</v>
      </c>
      <c r="B16" s="41" t="s">
        <v>29</v>
      </c>
      <c r="C16" s="51">
        <v>867</v>
      </c>
      <c r="D16" s="115">
        <f t="shared" si="2"/>
        <v>6.150212012066333E-5</v>
      </c>
      <c r="E16" s="52">
        <v>50118</v>
      </c>
      <c r="F16" s="53">
        <v>819</v>
      </c>
      <c r="G16" s="115">
        <f t="shared" si="3"/>
        <v>5.3326398514101253E-5</v>
      </c>
      <c r="H16" s="54">
        <v>43281</v>
      </c>
      <c r="I16" s="84">
        <f t="shared" si="0"/>
        <v>5.8608058608058622E-2</v>
      </c>
      <c r="J16" s="85">
        <f t="shared" si="1"/>
        <v>0.15796769945241551</v>
      </c>
    </row>
    <row r="17" spans="1:10" ht="24" customHeight="1">
      <c r="A17" s="33">
        <v>14</v>
      </c>
      <c r="B17" s="41" t="s">
        <v>151</v>
      </c>
      <c r="C17" s="51">
        <v>136</v>
      </c>
      <c r="D17" s="115">
        <f t="shared" si="2"/>
        <v>9.6473913914766008E-6</v>
      </c>
      <c r="E17" s="52">
        <v>6393</v>
      </c>
      <c r="F17" s="113">
        <v>0</v>
      </c>
      <c r="G17" s="115">
        <f t="shared" si="3"/>
        <v>0</v>
      </c>
      <c r="H17" s="114">
        <v>0</v>
      </c>
      <c r="I17" s="113">
        <v>0</v>
      </c>
      <c r="J17" s="114">
        <v>0</v>
      </c>
    </row>
    <row r="18" spans="1:10" ht="24" customHeight="1">
      <c r="A18" s="33">
        <v>15</v>
      </c>
      <c r="B18" s="41" t="s">
        <v>58</v>
      </c>
      <c r="C18" s="51">
        <v>132</v>
      </c>
      <c r="D18" s="115">
        <f t="shared" si="2"/>
        <v>9.3636445858449356E-6</v>
      </c>
      <c r="E18" s="52">
        <v>5845</v>
      </c>
      <c r="F18" s="53">
        <v>138</v>
      </c>
      <c r="G18" s="115">
        <f t="shared" si="3"/>
        <v>8.9854004822295148E-6</v>
      </c>
      <c r="H18" s="54">
        <v>5940</v>
      </c>
      <c r="I18" s="84">
        <f>SUM(C18/F18-1)</f>
        <v>-4.3478260869565188E-2</v>
      </c>
      <c r="J18" s="85">
        <f>SUM(E18/H18-1)</f>
        <v>-1.5993265993266004E-2</v>
      </c>
    </row>
    <row r="19" spans="1:10" ht="24" customHeight="1">
      <c r="A19" s="33">
        <v>16</v>
      </c>
      <c r="B19" s="41" t="s">
        <v>130</v>
      </c>
      <c r="C19" s="51">
        <v>112</v>
      </c>
      <c r="D19" s="115">
        <f t="shared" si="2"/>
        <v>7.9449105576866125E-6</v>
      </c>
      <c r="E19" s="52">
        <v>7629</v>
      </c>
      <c r="F19" s="53">
        <v>192</v>
      </c>
      <c r="G19" s="115">
        <f t="shared" si="3"/>
        <v>1.2501426757884542E-5</v>
      </c>
      <c r="H19" s="54">
        <v>7995</v>
      </c>
      <c r="I19" s="84">
        <f>SUM(C19/F19-1)</f>
        <v>-0.41666666666666663</v>
      </c>
      <c r="J19" s="85">
        <f>SUM(E19/H19-1)</f>
        <v>-4.577861163227015E-2</v>
      </c>
    </row>
    <row r="20" spans="1:10" ht="24" customHeight="1">
      <c r="A20" s="33">
        <v>17</v>
      </c>
      <c r="B20" s="41" t="s">
        <v>110</v>
      </c>
      <c r="C20" s="51">
        <v>55</v>
      </c>
      <c r="D20" s="115">
        <f t="shared" si="2"/>
        <v>3.90151857743539E-6</v>
      </c>
      <c r="E20" s="52">
        <v>1822</v>
      </c>
      <c r="F20" s="113">
        <v>0</v>
      </c>
      <c r="G20" s="115">
        <f t="shared" si="3"/>
        <v>0</v>
      </c>
      <c r="H20" s="114">
        <v>0</v>
      </c>
      <c r="I20" s="113">
        <v>0</v>
      </c>
      <c r="J20" s="114">
        <v>0</v>
      </c>
    </row>
    <row r="21" spans="1:10" ht="24" customHeight="1">
      <c r="A21" s="33">
        <v>18</v>
      </c>
      <c r="B21" s="41" t="s">
        <v>129</v>
      </c>
      <c r="C21" s="51">
        <v>21</v>
      </c>
      <c r="D21" s="115">
        <f t="shared" si="2"/>
        <v>1.4896707295662397E-6</v>
      </c>
      <c r="E21" s="52">
        <v>710</v>
      </c>
      <c r="F21" s="53">
        <v>40</v>
      </c>
      <c r="G21" s="115">
        <f t="shared" si="3"/>
        <v>2.6044639078926129E-6</v>
      </c>
      <c r="H21" s="54">
        <v>1235</v>
      </c>
      <c r="I21" s="84">
        <f>SUM(C21/F21-1)</f>
        <v>-0.47499999999999998</v>
      </c>
      <c r="J21" s="85">
        <f>SUM(E21/H21-1)</f>
        <v>-0.4251012145748988</v>
      </c>
    </row>
    <row r="22" spans="1:10" ht="24" customHeight="1">
      <c r="A22" s="33">
        <v>19</v>
      </c>
      <c r="B22" s="41" t="s">
        <v>108</v>
      </c>
      <c r="C22" s="51">
        <v>10</v>
      </c>
      <c r="D22" s="115">
        <f t="shared" si="2"/>
        <v>7.0936701407916182E-7</v>
      </c>
      <c r="E22" s="52">
        <v>679</v>
      </c>
      <c r="F22" s="113">
        <v>0</v>
      </c>
      <c r="G22" s="115">
        <f t="shared" si="3"/>
        <v>0</v>
      </c>
      <c r="H22" s="114">
        <v>0</v>
      </c>
      <c r="I22" s="113">
        <v>0</v>
      </c>
      <c r="J22" s="114">
        <v>0</v>
      </c>
    </row>
    <row r="23" spans="1:10" ht="24" customHeight="1">
      <c r="A23" s="33">
        <v>20</v>
      </c>
      <c r="B23" s="41" t="s">
        <v>82</v>
      </c>
      <c r="C23" s="51">
        <v>2</v>
      </c>
      <c r="D23" s="115">
        <f t="shared" si="2"/>
        <v>1.4187340281583237E-7</v>
      </c>
      <c r="E23" s="52">
        <v>32</v>
      </c>
      <c r="F23" s="53">
        <v>10</v>
      </c>
      <c r="G23" s="115">
        <f t="shared" si="3"/>
        <v>6.5111597697315323E-7</v>
      </c>
      <c r="H23" s="54">
        <v>391</v>
      </c>
      <c r="I23" s="84">
        <f>SUM(C23/F23-1)</f>
        <v>-0.8</v>
      </c>
      <c r="J23" s="85">
        <f>SUM(E23/H23-1)</f>
        <v>-0.9181585677749361</v>
      </c>
    </row>
    <row r="24" spans="1:10" ht="24" customHeight="1">
      <c r="A24" s="33">
        <v>21</v>
      </c>
      <c r="B24" s="41" t="s">
        <v>128</v>
      </c>
      <c r="C24" s="51">
        <v>1</v>
      </c>
      <c r="D24" s="115">
        <f t="shared" si="2"/>
        <v>7.0936701407916187E-8</v>
      </c>
      <c r="E24" s="52">
        <v>32</v>
      </c>
      <c r="F24" s="53">
        <v>2</v>
      </c>
      <c r="G24" s="115">
        <f t="shared" si="3"/>
        <v>1.3022319539463065E-7</v>
      </c>
      <c r="H24" s="54">
        <v>66</v>
      </c>
      <c r="I24" s="84">
        <f>SUM(C24/F24-1)</f>
        <v>-0.5</v>
      </c>
      <c r="J24" s="85">
        <f>SUM(E24/H24-1)</f>
        <v>-0.51515151515151514</v>
      </c>
    </row>
    <row r="25" spans="1:10" ht="24" customHeight="1">
      <c r="A25" s="33">
        <v>22</v>
      </c>
      <c r="B25" s="41" t="s">
        <v>158</v>
      </c>
      <c r="C25" s="51">
        <v>1</v>
      </c>
      <c r="D25" s="115">
        <f t="shared" si="2"/>
        <v>7.0936701407916187E-8</v>
      </c>
      <c r="E25" s="52">
        <v>61</v>
      </c>
      <c r="F25" s="113">
        <v>0</v>
      </c>
      <c r="G25" s="115">
        <f t="shared" si="3"/>
        <v>0</v>
      </c>
      <c r="H25" s="114">
        <v>0</v>
      </c>
      <c r="I25" s="113">
        <v>0</v>
      </c>
      <c r="J25" s="114">
        <v>0</v>
      </c>
    </row>
    <row r="26" spans="1:10" ht="24" customHeight="1">
      <c r="A26" s="33">
        <v>23</v>
      </c>
      <c r="B26" s="41" t="s">
        <v>84</v>
      </c>
      <c r="C26" s="113">
        <v>0</v>
      </c>
      <c r="D26" s="115">
        <f t="shared" si="2"/>
        <v>0</v>
      </c>
      <c r="E26" s="114">
        <v>0</v>
      </c>
      <c r="F26" s="53">
        <v>126</v>
      </c>
      <c r="G26" s="115">
        <f t="shared" si="3"/>
        <v>8.2040613098617316E-6</v>
      </c>
      <c r="H26" s="54">
        <v>6443</v>
      </c>
      <c r="I26" s="84">
        <f>SUM(C26/F26-1)</f>
        <v>-1</v>
      </c>
      <c r="J26" s="85">
        <f>SUM(E26/H26-1)</f>
        <v>-1</v>
      </c>
    </row>
    <row r="27" spans="1:10" ht="24" customHeight="1">
      <c r="A27" s="33">
        <v>24</v>
      </c>
      <c r="B27" s="41" t="s">
        <v>83</v>
      </c>
      <c r="C27" s="113">
        <v>0</v>
      </c>
      <c r="D27" s="115">
        <f t="shared" si="2"/>
        <v>0</v>
      </c>
      <c r="E27" s="114">
        <v>0</v>
      </c>
      <c r="F27" s="53">
        <v>75</v>
      </c>
      <c r="G27" s="115">
        <f t="shared" si="3"/>
        <v>4.883369827298649E-6</v>
      </c>
      <c r="H27" s="54">
        <v>3287</v>
      </c>
      <c r="I27" s="84">
        <f>SUM(C27/F27-1)</f>
        <v>-1</v>
      </c>
      <c r="J27" s="85">
        <f>SUM(E27/H27-1)</f>
        <v>-1</v>
      </c>
    </row>
    <row r="28" spans="1:10" ht="24" customHeight="1">
      <c r="A28" s="33">
        <v>25</v>
      </c>
      <c r="B28" s="41" t="s">
        <v>164</v>
      </c>
      <c r="C28" s="51">
        <v>22680</v>
      </c>
      <c r="D28" s="115">
        <f t="shared" si="2"/>
        <v>1.608844387931539E-3</v>
      </c>
      <c r="E28" s="52">
        <v>40514</v>
      </c>
      <c r="F28" s="113">
        <v>0</v>
      </c>
      <c r="G28" s="115">
        <f t="shared" si="3"/>
        <v>0</v>
      </c>
      <c r="H28" s="114">
        <v>0</v>
      </c>
      <c r="I28" s="113">
        <v>0</v>
      </c>
      <c r="J28" s="114">
        <v>0</v>
      </c>
    </row>
    <row r="29" spans="1:10" ht="24" customHeight="1" thickBot="1">
      <c r="B29" s="44" t="s">
        <v>59</v>
      </c>
      <c r="C29" s="88">
        <f>SUM(C4:C28)</f>
        <v>14097075</v>
      </c>
      <c r="D29" s="116">
        <f t="shared" si="2"/>
        <v>1</v>
      </c>
      <c r="E29" s="88">
        <f t="shared" ref="E29:H29" si="4">SUM(E4:E28)</f>
        <v>42467524</v>
      </c>
      <c r="F29" s="88">
        <f t="shared" si="4"/>
        <v>15358247</v>
      </c>
      <c r="G29" s="116">
        <f t="shared" si="3"/>
        <v>1</v>
      </c>
      <c r="H29" s="88">
        <f t="shared" si="4"/>
        <v>47381428</v>
      </c>
      <c r="I29" s="123">
        <f>SUM(C29/F29-1)</f>
        <v>-8.2116923891118576E-2</v>
      </c>
      <c r="J29" s="124">
        <f>SUM(E29/H29-1)</f>
        <v>-0.10370949562769616</v>
      </c>
    </row>
    <row r="30" spans="1:10" ht="18" thickTop="1"/>
  </sheetData>
  <sortState xmlns:xlrd2="http://schemas.microsoft.com/office/spreadsheetml/2017/richdata2" ref="B4:J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113.07</vt:lpstr>
      <vt:lpstr>113.08</vt:lpstr>
      <vt:lpstr>113.09</vt:lpstr>
      <vt:lpstr>113.10</vt:lpstr>
      <vt:lpstr>113.11</vt:lpstr>
      <vt:lpstr>113.12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2017-12-11T03:22:13Z</cp:lastPrinted>
  <dcterms:created xsi:type="dcterms:W3CDTF">2007-06-25T02:24:51Z</dcterms:created>
  <dcterms:modified xsi:type="dcterms:W3CDTF">2025-09-18T08:02:57Z</dcterms:modified>
</cp:coreProperties>
</file>