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13_ncr:1_{7CA64FCC-5E5C-4849-8417-8AD5CA93BE69}" xr6:coauthVersionLast="47" xr6:coauthVersionMax="47" xr10:uidLastSave="{00000000-0000-0000-0000-000000000000}"/>
  <bookViews>
    <workbookView xWindow="-120" yWindow="-120" windowWidth="29040" windowHeight="15720" tabRatio="689" activeTab="5" xr2:uid="{00000000-000D-0000-FFFF-FFFF00000000}"/>
  </bookViews>
  <sheets>
    <sheet name="114.01" sheetId="6" r:id="rId1"/>
    <sheet name="114.02" sheetId="1" r:id="rId2"/>
    <sheet name="114.03" sheetId="2" r:id="rId3"/>
    <sheet name="114.04" sheetId="14" r:id="rId4"/>
    <sheet name="114.05" sheetId="4" r:id="rId5"/>
    <sheet name="114.06" sheetId="16" r:id="rId6"/>
    <sheet name="113.07" sheetId="15" r:id="rId7"/>
    <sheet name="113.08 " sheetId="23" r:id="rId8"/>
    <sheet name="113.09" sheetId="25" r:id="rId9"/>
    <sheet name="113.10" sheetId="26" r:id="rId10"/>
    <sheet name="113.11" sheetId="19" r:id="rId11"/>
    <sheet name="113.12" sheetId="21" r:id="rId1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6" l="1"/>
  <c r="J15" i="16"/>
  <c r="I19" i="16"/>
  <c r="J19" i="16"/>
  <c r="I21" i="16"/>
  <c r="J21" i="16"/>
  <c r="I22" i="16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I29" i="16"/>
  <c r="J29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G4" i="16"/>
  <c r="D4" i="16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G4" i="4"/>
  <c r="D4" i="4"/>
  <c r="I25" i="4"/>
  <c r="J25" i="4"/>
  <c r="I26" i="4"/>
  <c r="J26" i="4"/>
  <c r="I27" i="4"/>
  <c r="J27" i="4"/>
  <c r="I13" i="4"/>
  <c r="J13" i="4"/>
  <c r="I15" i="4"/>
  <c r="J15" i="4"/>
  <c r="I17" i="4"/>
  <c r="J17" i="4"/>
  <c r="I19" i="4"/>
  <c r="J19" i="4"/>
  <c r="I20" i="4"/>
  <c r="J20" i="4"/>
  <c r="I21" i="4"/>
  <c r="J21" i="4"/>
  <c r="I22" i="4"/>
  <c r="J22" i="4"/>
  <c r="I23" i="4"/>
  <c r="J23" i="4"/>
  <c r="I24" i="4"/>
  <c r="J24" i="4"/>
  <c r="I4" i="4"/>
  <c r="I5" i="4"/>
  <c r="I6" i="4"/>
  <c r="I7" i="4"/>
  <c r="I8" i="4"/>
  <c r="I9" i="4"/>
  <c r="I10" i="4"/>
  <c r="I11" i="4"/>
  <c r="I12" i="4"/>
  <c r="I6" i="14"/>
  <c r="J6" i="14"/>
  <c r="I5" i="14"/>
  <c r="J5" i="14"/>
  <c r="I7" i="14"/>
  <c r="J7" i="14"/>
  <c r="I9" i="14"/>
  <c r="J9" i="14"/>
  <c r="I10" i="14"/>
  <c r="J10" i="14"/>
  <c r="I13" i="14"/>
  <c r="J13" i="14"/>
  <c r="I8" i="14"/>
  <c r="J8" i="14"/>
  <c r="I12" i="14"/>
  <c r="J12" i="14"/>
  <c r="I18" i="14"/>
  <c r="J18" i="14"/>
  <c r="I19" i="14"/>
  <c r="J19" i="14"/>
  <c r="I14" i="14"/>
  <c r="J14" i="14"/>
  <c r="I20" i="14"/>
  <c r="J20" i="14"/>
  <c r="I11" i="14"/>
  <c r="J11" i="14"/>
  <c r="I21" i="14"/>
  <c r="J21" i="14"/>
  <c r="I16" i="14"/>
  <c r="J16" i="14"/>
  <c r="I22" i="14"/>
  <c r="J22" i="14"/>
  <c r="I23" i="14"/>
  <c r="J23" i="14"/>
  <c r="I24" i="14"/>
  <c r="J24" i="14"/>
  <c r="I25" i="14"/>
  <c r="J25" i="14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E24" i="2"/>
  <c r="F24" i="2"/>
  <c r="H24" i="2"/>
  <c r="C24" i="2"/>
  <c r="I24" i="2" s="1"/>
  <c r="I6" i="1"/>
  <c r="J6" i="1"/>
  <c r="I8" i="1"/>
  <c r="J8" i="1"/>
  <c r="I7" i="1"/>
  <c r="J7" i="1"/>
  <c r="I16" i="1"/>
  <c r="J16" i="1"/>
  <c r="I13" i="1"/>
  <c r="J13" i="1"/>
  <c r="I9" i="1"/>
  <c r="J9" i="1"/>
  <c r="I11" i="1"/>
  <c r="J11" i="1"/>
  <c r="I17" i="1"/>
  <c r="J17" i="1"/>
  <c r="I18" i="1"/>
  <c r="J18" i="1"/>
  <c r="I19" i="1"/>
  <c r="J19" i="1"/>
  <c r="I15" i="1"/>
  <c r="J15" i="1"/>
  <c r="I5" i="1"/>
  <c r="J5" i="1"/>
  <c r="I20" i="1"/>
  <c r="J20" i="1"/>
  <c r="G5" i="6"/>
  <c r="G6" i="6"/>
  <c r="G7" i="6"/>
  <c r="G8" i="6"/>
  <c r="G9" i="6"/>
  <c r="G10" i="6"/>
  <c r="G11" i="6"/>
  <c r="G12" i="6"/>
  <c r="G13" i="6"/>
  <c r="G14" i="6"/>
  <c r="G4" i="6"/>
  <c r="D5" i="6"/>
  <c r="D6" i="6"/>
  <c r="D7" i="6"/>
  <c r="D8" i="6"/>
  <c r="D9" i="6"/>
  <c r="D10" i="6"/>
  <c r="D11" i="6"/>
  <c r="D12" i="6"/>
  <c r="D13" i="6"/>
  <c r="D14" i="6"/>
  <c r="D4" i="6"/>
  <c r="C28" i="19"/>
  <c r="C29" i="19"/>
  <c r="C30" i="19"/>
  <c r="F29" i="19"/>
  <c r="F30" i="19"/>
  <c r="H29" i="19"/>
  <c r="I29" i="19"/>
  <c r="H16" i="19"/>
  <c r="I16" i="19"/>
  <c r="H5" i="26"/>
  <c r="I5" i="26"/>
  <c r="H6" i="26"/>
  <c r="I6" i="26"/>
  <c r="H7" i="26"/>
  <c r="I7" i="26"/>
  <c r="H8" i="26"/>
  <c r="I8" i="26"/>
  <c r="H9" i="26"/>
  <c r="I9" i="26"/>
  <c r="H10" i="26"/>
  <c r="I10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9" i="26"/>
  <c r="I19" i="26"/>
  <c r="H20" i="26"/>
  <c r="I20" i="26"/>
  <c r="H21" i="26"/>
  <c r="I21" i="26"/>
  <c r="H22" i="26"/>
  <c r="I22" i="26"/>
  <c r="H24" i="26"/>
  <c r="I24" i="26"/>
  <c r="H25" i="26"/>
  <c r="I25" i="26"/>
  <c r="H26" i="26"/>
  <c r="I26" i="26"/>
  <c r="H27" i="26"/>
  <c r="I27" i="26"/>
  <c r="H28" i="26"/>
  <c r="I28" i="26"/>
  <c r="H30" i="26"/>
  <c r="I30" i="26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C24" i="21"/>
  <c r="C25" i="21"/>
  <c r="C26" i="21"/>
  <c r="C27" i="21"/>
  <c r="C28" i="21"/>
  <c r="C29" i="21"/>
  <c r="C30" i="21"/>
  <c r="C31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F4" i="21"/>
  <c r="C4" i="21"/>
  <c r="H29" i="21"/>
  <c r="I29" i="21"/>
  <c r="H28" i="21"/>
  <c r="I28" i="21"/>
  <c r="H26" i="21"/>
  <c r="I26" i="21"/>
  <c r="H21" i="21"/>
  <c r="I21" i="21"/>
  <c r="H16" i="21"/>
  <c r="I16" i="21"/>
  <c r="H22" i="21"/>
  <c r="I22" i="21"/>
  <c r="H25" i="21"/>
  <c r="I25" i="21"/>
  <c r="H19" i="21"/>
  <c r="I19" i="21"/>
  <c r="H20" i="21"/>
  <c r="I20" i="21"/>
  <c r="C5" i="25"/>
  <c r="C6" i="25"/>
  <c r="C7" i="25"/>
  <c r="C9" i="25"/>
  <c r="C10" i="25"/>
  <c r="C8" i="25"/>
  <c r="C12" i="25"/>
  <c r="C11" i="25"/>
  <c r="C13" i="25"/>
  <c r="C14" i="25"/>
  <c r="C15" i="25"/>
  <c r="C19" i="25"/>
  <c r="C20" i="25"/>
  <c r="C17" i="25"/>
  <c r="C21" i="25"/>
  <c r="C16" i="25"/>
  <c r="C18" i="25"/>
  <c r="C22" i="25"/>
  <c r="C23" i="25"/>
  <c r="C24" i="25"/>
  <c r="C25" i="25"/>
  <c r="C28" i="25"/>
  <c r="C26" i="25"/>
  <c r="C27" i="25"/>
  <c r="C29" i="25"/>
  <c r="C30" i="25"/>
  <c r="F5" i="25"/>
  <c r="F6" i="25"/>
  <c r="F7" i="25"/>
  <c r="F9" i="25"/>
  <c r="F10" i="25"/>
  <c r="F8" i="25"/>
  <c r="F12" i="25"/>
  <c r="F11" i="25"/>
  <c r="F13" i="25"/>
  <c r="F14" i="25"/>
  <c r="F15" i="25"/>
  <c r="F19" i="25"/>
  <c r="F20" i="25"/>
  <c r="F17" i="25"/>
  <c r="F21" i="25"/>
  <c r="F16" i="25"/>
  <c r="F18" i="25"/>
  <c r="F22" i="25"/>
  <c r="F23" i="25"/>
  <c r="F24" i="25"/>
  <c r="F25" i="25"/>
  <c r="F28" i="25"/>
  <c r="F26" i="25"/>
  <c r="F27" i="25"/>
  <c r="F29" i="25"/>
  <c r="F30" i="25"/>
  <c r="F4" i="25"/>
  <c r="C4" i="25"/>
  <c r="H5" i="25"/>
  <c r="I5" i="25"/>
  <c r="H6" i="25"/>
  <c r="I6" i="25"/>
  <c r="H7" i="25"/>
  <c r="I7" i="25"/>
  <c r="H9" i="25"/>
  <c r="I9" i="25"/>
  <c r="H10" i="25"/>
  <c r="I10" i="25"/>
  <c r="H8" i="25"/>
  <c r="I8" i="25"/>
  <c r="H12" i="25"/>
  <c r="I12" i="25"/>
  <c r="H11" i="25"/>
  <c r="I11" i="25"/>
  <c r="H13" i="25"/>
  <c r="I13" i="25"/>
  <c r="H14" i="25"/>
  <c r="I14" i="25"/>
  <c r="H15" i="25"/>
  <c r="I15" i="25"/>
  <c r="H19" i="25"/>
  <c r="I19" i="25"/>
  <c r="H20" i="25"/>
  <c r="I20" i="25"/>
  <c r="H21" i="25"/>
  <c r="I21" i="25"/>
  <c r="H16" i="25"/>
  <c r="I16" i="25"/>
  <c r="H22" i="25"/>
  <c r="I22" i="25"/>
  <c r="H24" i="25"/>
  <c r="I24" i="25"/>
  <c r="H25" i="25"/>
  <c r="I25" i="25"/>
  <c r="H28" i="25"/>
  <c r="I28" i="25"/>
  <c r="H26" i="25"/>
  <c r="I26" i="25"/>
  <c r="H27" i="25"/>
  <c r="I27" i="25"/>
  <c r="H30" i="25"/>
  <c r="I30" i="25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F4" i="23"/>
  <c r="C4" i="23"/>
  <c r="H5" i="23"/>
  <c r="I5" i="23"/>
  <c r="H6" i="23"/>
  <c r="I6" i="23"/>
  <c r="H7" i="23"/>
  <c r="I7" i="23"/>
  <c r="H9" i="23"/>
  <c r="I9" i="23"/>
  <c r="H8" i="23"/>
  <c r="I8" i="23"/>
  <c r="H10" i="23"/>
  <c r="I10" i="23"/>
  <c r="H11" i="23"/>
  <c r="I11" i="23"/>
  <c r="H13" i="23"/>
  <c r="I13" i="23"/>
  <c r="H12" i="23"/>
  <c r="I12" i="23"/>
  <c r="H14" i="23"/>
  <c r="I14" i="23"/>
  <c r="H15" i="23"/>
  <c r="I15" i="23"/>
  <c r="H18" i="23"/>
  <c r="I18" i="23"/>
  <c r="H20" i="23"/>
  <c r="I20" i="23"/>
  <c r="H16" i="23"/>
  <c r="I16" i="23"/>
  <c r="H22" i="23"/>
  <c r="I22" i="23"/>
  <c r="H24" i="23"/>
  <c r="I24" i="23"/>
  <c r="H25" i="23"/>
  <c r="I25" i="23"/>
  <c r="H26" i="23"/>
  <c r="I26" i="23"/>
  <c r="H27" i="23"/>
  <c r="I27" i="23"/>
  <c r="H29" i="23"/>
  <c r="I29" i="23"/>
  <c r="C19" i="15"/>
  <c r="C27" i="15"/>
  <c r="H5" i="15"/>
  <c r="I5" i="15"/>
  <c r="H6" i="15"/>
  <c r="I6" i="15"/>
  <c r="H8" i="15"/>
  <c r="I8" i="15"/>
  <c r="H7" i="15"/>
  <c r="I7" i="15"/>
  <c r="H9" i="15"/>
  <c r="I9" i="15"/>
  <c r="H10" i="15"/>
  <c r="I10" i="15"/>
  <c r="H13" i="15"/>
  <c r="I13" i="15"/>
  <c r="H11" i="15"/>
  <c r="I11" i="15"/>
  <c r="H14" i="15"/>
  <c r="I14" i="15"/>
  <c r="H12" i="15"/>
  <c r="I12" i="15"/>
  <c r="H16" i="15"/>
  <c r="I16" i="15"/>
  <c r="H18" i="15"/>
  <c r="I18" i="15"/>
  <c r="H15" i="15"/>
  <c r="I15" i="15"/>
  <c r="H20" i="15"/>
  <c r="I20" i="15"/>
  <c r="H23" i="15"/>
  <c r="I23" i="15"/>
  <c r="H24" i="15"/>
  <c r="I24" i="15"/>
  <c r="H25" i="15"/>
  <c r="I25" i="15"/>
  <c r="D27" i="15"/>
  <c r="E27" i="15"/>
  <c r="F5" i="15" s="1"/>
  <c r="G27" i="15"/>
  <c r="B27" i="15"/>
  <c r="C13" i="15" s="1"/>
  <c r="J6" i="4"/>
  <c r="J9" i="4"/>
  <c r="J12" i="4"/>
  <c r="J11" i="4"/>
  <c r="J7" i="4"/>
  <c r="E28" i="4"/>
  <c r="F28" i="4"/>
  <c r="H28" i="4"/>
  <c r="C28" i="4"/>
  <c r="E26" i="14"/>
  <c r="C26" i="14"/>
  <c r="D4" i="14" s="1"/>
  <c r="I5" i="16"/>
  <c r="J5" i="16"/>
  <c r="I9" i="16"/>
  <c r="J9" i="16"/>
  <c r="I8" i="16"/>
  <c r="J8" i="16"/>
  <c r="I10" i="16"/>
  <c r="J10" i="16"/>
  <c r="I6" i="16"/>
  <c r="J6" i="16"/>
  <c r="I12" i="16"/>
  <c r="J12" i="16"/>
  <c r="I13" i="16"/>
  <c r="J13" i="16"/>
  <c r="I11" i="16"/>
  <c r="J11" i="16"/>
  <c r="I7" i="16"/>
  <c r="J7" i="16"/>
  <c r="I5" i="6"/>
  <c r="J5" i="6"/>
  <c r="I7" i="6"/>
  <c r="J7" i="6"/>
  <c r="I12" i="6"/>
  <c r="J12" i="6"/>
  <c r="I11" i="6"/>
  <c r="J11" i="6"/>
  <c r="I6" i="6"/>
  <c r="J6" i="6"/>
  <c r="H4" i="25"/>
  <c r="I4" i="15"/>
  <c r="H14" i="21"/>
  <c r="I14" i="21"/>
  <c r="J5" i="4"/>
  <c r="J10" i="4"/>
  <c r="J8" i="4"/>
  <c r="E14" i="6"/>
  <c r="F14" i="6"/>
  <c r="H14" i="6"/>
  <c r="C14" i="6"/>
  <c r="J24" i="2"/>
  <c r="H5" i="21"/>
  <c r="I5" i="21"/>
  <c r="H6" i="21"/>
  <c r="I6" i="21"/>
  <c r="H13" i="21"/>
  <c r="I13" i="21"/>
  <c r="H7" i="21"/>
  <c r="I7" i="21"/>
  <c r="H8" i="21"/>
  <c r="I8" i="21"/>
  <c r="H10" i="21"/>
  <c r="I10" i="21"/>
  <c r="H11" i="21"/>
  <c r="I11" i="21"/>
  <c r="H12" i="21"/>
  <c r="I12" i="21"/>
  <c r="H15" i="21"/>
  <c r="I15" i="21"/>
  <c r="H9" i="21"/>
  <c r="I9" i="21"/>
  <c r="H27" i="21"/>
  <c r="I27" i="21"/>
  <c r="H31" i="21"/>
  <c r="I31" i="21"/>
  <c r="H5" i="19"/>
  <c r="I5" i="19"/>
  <c r="H6" i="19"/>
  <c r="I6" i="19"/>
  <c r="H13" i="19"/>
  <c r="I13" i="19"/>
  <c r="H7" i="19"/>
  <c r="I7" i="19"/>
  <c r="H10" i="19"/>
  <c r="I10" i="19"/>
  <c r="H9" i="19"/>
  <c r="I9" i="19"/>
  <c r="H25" i="19"/>
  <c r="I25" i="19"/>
  <c r="H12" i="19"/>
  <c r="I12" i="19"/>
  <c r="H11" i="19"/>
  <c r="I11" i="19"/>
  <c r="H19" i="19"/>
  <c r="I19" i="19"/>
  <c r="H14" i="19"/>
  <c r="I14" i="19"/>
  <c r="H15" i="19"/>
  <c r="I15" i="19"/>
  <c r="H8" i="19"/>
  <c r="I8" i="19"/>
  <c r="H26" i="19"/>
  <c r="I26" i="19"/>
  <c r="H27" i="19"/>
  <c r="I27" i="19"/>
  <c r="H20" i="19"/>
  <c r="I20" i="19"/>
  <c r="H28" i="19"/>
  <c r="I28" i="19"/>
  <c r="H22" i="19"/>
  <c r="I22" i="19"/>
  <c r="F5" i="26"/>
  <c r="D20" i="14" l="1"/>
  <c r="D16" i="14"/>
  <c r="D22" i="14"/>
  <c r="D21" i="14"/>
  <c r="D11" i="14"/>
  <c r="D14" i="14"/>
  <c r="D19" i="14"/>
  <c r="D18" i="14"/>
  <c r="D12" i="14"/>
  <c r="D8" i="14"/>
  <c r="D13" i="14"/>
  <c r="D25" i="14"/>
  <c r="D9" i="14"/>
  <c r="D15" i="14"/>
  <c r="D7" i="14"/>
  <c r="D17" i="14"/>
  <c r="D24" i="14"/>
  <c r="D5" i="14"/>
  <c r="D26" i="14"/>
  <c r="D10" i="14"/>
  <c r="D23" i="14"/>
  <c r="D6" i="14"/>
  <c r="F25" i="26"/>
  <c r="F23" i="26"/>
  <c r="F10" i="26"/>
  <c r="F8" i="26"/>
  <c r="F18" i="26"/>
  <c r="F20" i="26"/>
  <c r="F28" i="26"/>
  <c r="F21" i="26"/>
  <c r="F16" i="26"/>
  <c r="H27" i="15"/>
  <c r="C4" i="15"/>
  <c r="C17" i="15"/>
  <c r="C14" i="15"/>
  <c r="C5" i="15"/>
  <c r="F20" i="15"/>
  <c r="F11" i="15"/>
  <c r="F4" i="15"/>
  <c r="C20" i="15"/>
  <c r="C11" i="15"/>
  <c r="F27" i="15"/>
  <c r="F19" i="15"/>
  <c r="F13" i="15"/>
  <c r="F15" i="15"/>
  <c r="C26" i="15"/>
  <c r="C15" i="15"/>
  <c r="F9" i="15"/>
  <c r="C25" i="15"/>
  <c r="C21" i="15"/>
  <c r="C9" i="15"/>
  <c r="F24" i="15"/>
  <c r="F18" i="15"/>
  <c r="F7" i="15"/>
  <c r="F25" i="15"/>
  <c r="C24" i="15"/>
  <c r="C18" i="15"/>
  <c r="C7" i="15"/>
  <c r="F23" i="15"/>
  <c r="F16" i="15"/>
  <c r="F8" i="15"/>
  <c r="F26" i="15"/>
  <c r="C10" i="15"/>
  <c r="C23" i="15"/>
  <c r="C16" i="15"/>
  <c r="C8" i="15"/>
  <c r="F22" i="15"/>
  <c r="F12" i="15"/>
  <c r="F6" i="15"/>
  <c r="F10" i="15"/>
  <c r="F21" i="15"/>
  <c r="C22" i="15"/>
  <c r="C12" i="15"/>
  <c r="C6" i="15"/>
  <c r="F17" i="15"/>
  <c r="F14" i="15"/>
  <c r="I27" i="15"/>
  <c r="J28" i="4"/>
  <c r="I26" i="14"/>
  <c r="J26" i="14"/>
  <c r="J30" i="16"/>
  <c r="I30" i="16"/>
  <c r="F24" i="26"/>
  <c r="F11" i="26"/>
  <c r="F13" i="26"/>
  <c r="F19" i="26"/>
  <c r="F17" i="26"/>
  <c r="F7" i="26"/>
  <c r="F4" i="26"/>
  <c r="F22" i="26"/>
  <c r="F15" i="26"/>
  <c r="F6" i="26"/>
  <c r="F27" i="26"/>
  <c r="F14" i="26"/>
  <c r="F9" i="26"/>
  <c r="F30" i="26"/>
  <c r="F26" i="26"/>
  <c r="F12" i="26"/>
  <c r="I28" i="4"/>
  <c r="J14" i="6"/>
  <c r="I14" i="6"/>
  <c r="F5" i="19" l="1"/>
  <c r="F21" i="19"/>
  <c r="F7" i="19"/>
  <c r="F8" i="19"/>
  <c r="F24" i="19"/>
  <c r="F4" i="19"/>
  <c r="F28" i="19"/>
  <c r="F9" i="19"/>
  <c r="F25" i="19"/>
  <c r="F10" i="19"/>
  <c r="F26" i="19"/>
  <c r="F27" i="19"/>
  <c r="F12" i="19"/>
  <c r="F11" i="19"/>
  <c r="F13" i="19"/>
  <c r="F31" i="19"/>
  <c r="F14" i="19"/>
  <c r="F6" i="19"/>
  <c r="F15" i="19"/>
  <c r="F16" i="19"/>
  <c r="F17" i="19"/>
  <c r="F19" i="19"/>
  <c r="F20" i="19"/>
  <c r="F22" i="19"/>
  <c r="F23" i="19"/>
  <c r="F18" i="19"/>
  <c r="I31" i="19" l="1"/>
  <c r="C27" i="19" l="1"/>
  <c r="C12" i="19"/>
  <c r="C31" i="19"/>
  <c r="C15" i="19"/>
  <c r="C13" i="19"/>
  <c r="C16" i="19"/>
  <c r="C4" i="19"/>
  <c r="C17" i="19"/>
  <c r="C18" i="19"/>
  <c r="C19" i="19"/>
  <c r="C20" i="19"/>
  <c r="C5" i="19"/>
  <c r="C21" i="19"/>
  <c r="C14" i="19"/>
  <c r="C6" i="19"/>
  <c r="C22" i="19"/>
  <c r="C7" i="19"/>
  <c r="C23" i="19"/>
  <c r="C8" i="19"/>
  <c r="C24" i="19"/>
  <c r="C10" i="19"/>
  <c r="C26" i="19"/>
  <c r="C9" i="19"/>
  <c r="C25" i="19"/>
  <c r="C11" i="19"/>
  <c r="H31" i="19"/>
  <c r="I4" i="23" l="1"/>
  <c r="H4" i="23"/>
  <c r="H4" i="15" l="1"/>
  <c r="I4" i="14" l="1"/>
  <c r="C16" i="26" l="1"/>
  <c r="C18" i="26"/>
  <c r="C25" i="26"/>
  <c r="C21" i="26"/>
  <c r="C5" i="26"/>
  <c r="C12" i="26"/>
  <c r="C26" i="26"/>
  <c r="C30" i="26"/>
  <c r="C8" i="26"/>
  <c r="C9" i="26"/>
  <c r="C14" i="26"/>
  <c r="C27" i="26"/>
  <c r="C17" i="26"/>
  <c r="C19" i="26"/>
  <c r="C6" i="26"/>
  <c r="C15" i="26"/>
  <c r="C22" i="26"/>
  <c r="C4" i="26"/>
  <c r="C7" i="26"/>
  <c r="C20" i="26"/>
  <c r="C10" i="26"/>
  <c r="C28" i="26"/>
  <c r="C23" i="26"/>
  <c r="C13" i="26"/>
  <c r="C11" i="26"/>
  <c r="C24" i="26"/>
  <c r="I4" i="26"/>
  <c r="H4" i="26"/>
  <c r="I4" i="25" l="1"/>
  <c r="J4" i="14" l="1"/>
  <c r="J4" i="2"/>
  <c r="I4" i="2"/>
  <c r="E21" i="1"/>
  <c r="J21" i="1" s="1"/>
  <c r="C21" i="1"/>
  <c r="J4" i="1"/>
  <c r="I4" i="1"/>
  <c r="I4" i="6"/>
  <c r="I21" i="1" l="1"/>
  <c r="D6" i="1"/>
  <c r="D14" i="1"/>
  <c r="D5" i="1"/>
  <c r="D10" i="1"/>
  <c r="D12" i="1"/>
  <c r="D8" i="1"/>
  <c r="D21" i="1"/>
  <c r="D7" i="1"/>
  <c r="D4" i="1"/>
  <c r="D9" i="1"/>
  <c r="D11" i="1"/>
  <c r="D15" i="1"/>
  <c r="D16" i="1"/>
  <c r="D13" i="1"/>
  <c r="D17" i="1"/>
  <c r="D18" i="1"/>
  <c r="D19" i="1"/>
  <c r="D20" i="1"/>
  <c r="H4" i="19"/>
  <c r="I4" i="19"/>
  <c r="J4" i="4" l="1"/>
  <c r="J4" i="6" l="1"/>
  <c r="I4" i="21"/>
  <c r="H4" i="21"/>
  <c r="J4" i="16"/>
  <c r="I4" i="16"/>
</calcChain>
</file>

<file path=xl/sharedStrings.xml><?xml version="1.0" encoding="utf-8"?>
<sst xmlns="http://schemas.openxmlformats.org/spreadsheetml/2006/main" count="445" uniqueCount="216">
  <si>
    <t>香港</t>
  </si>
  <si>
    <t>印尼</t>
  </si>
  <si>
    <t>日本</t>
  </si>
  <si>
    <t>馬來西亞</t>
  </si>
  <si>
    <t>孟加拉</t>
  </si>
  <si>
    <t>菲律賓</t>
  </si>
  <si>
    <t>中國大陸</t>
  </si>
  <si>
    <t>越南</t>
  </si>
  <si>
    <t>南非</t>
  </si>
  <si>
    <t>美國</t>
  </si>
  <si>
    <t>與去年同期比較</t>
    <phoneticPr fontId="3" type="noConversion"/>
  </si>
  <si>
    <t>數量(KG)</t>
    <phoneticPr fontId="3" type="noConversion"/>
  </si>
  <si>
    <t>數量(%)</t>
    <phoneticPr fontId="3" type="noConversion"/>
  </si>
  <si>
    <t>金額(%)</t>
    <phoneticPr fontId="3" type="noConversion"/>
  </si>
  <si>
    <t>國        名</t>
    <phoneticPr fontId="3" type="noConversion"/>
  </si>
  <si>
    <t>金額(US$)</t>
    <phoneticPr fontId="3" type="noConversion"/>
  </si>
  <si>
    <r>
      <rPr>
        <sz val="12.5"/>
        <rFont val="微軟正黑體"/>
        <family val="2"/>
        <charset val="136"/>
      </rPr>
      <t>中國大陸</t>
    </r>
    <phoneticPr fontId="3" type="noConversion"/>
  </si>
  <si>
    <r>
      <rPr>
        <sz val="12.5"/>
        <rFont val="微軟正黑體"/>
        <family val="2"/>
        <charset val="136"/>
      </rPr>
      <t>越南</t>
    </r>
    <phoneticPr fontId="3" type="noConversion"/>
  </si>
  <si>
    <r>
      <rPr>
        <sz val="12.5"/>
        <rFont val="微軟正黑體"/>
        <family val="2"/>
        <charset val="136"/>
      </rPr>
      <t>孟加拉</t>
    </r>
    <phoneticPr fontId="3" type="noConversion"/>
  </si>
  <si>
    <r>
      <rPr>
        <sz val="12.5"/>
        <rFont val="微軟正黑體"/>
        <family val="2"/>
        <charset val="136"/>
      </rPr>
      <t>香港</t>
    </r>
    <phoneticPr fontId="3" type="noConversion"/>
  </si>
  <si>
    <r>
      <rPr>
        <sz val="12.5"/>
        <rFont val="微軟正黑體"/>
        <family val="2"/>
        <charset val="136"/>
      </rPr>
      <t>日本</t>
    </r>
    <phoneticPr fontId="3" type="noConversion"/>
  </si>
  <si>
    <r>
      <rPr>
        <sz val="12.5"/>
        <rFont val="微軟正黑體"/>
        <family val="2"/>
        <charset val="136"/>
      </rPr>
      <t>印尼</t>
    </r>
    <phoneticPr fontId="3" type="noConversion"/>
  </si>
  <si>
    <r>
      <rPr>
        <sz val="12.5"/>
        <rFont val="微軟正黑體"/>
        <family val="2"/>
        <charset val="136"/>
      </rPr>
      <t>菲律賓</t>
    </r>
    <phoneticPr fontId="3" type="noConversion"/>
  </si>
  <si>
    <r>
      <rPr>
        <sz val="12.5"/>
        <rFont val="微軟正黑體"/>
        <family val="2"/>
        <charset val="136"/>
      </rPr>
      <t>馬來西亞</t>
    </r>
    <phoneticPr fontId="3" type="noConversion"/>
  </si>
  <si>
    <r>
      <rPr>
        <sz val="12.5"/>
        <rFont val="微軟正黑體"/>
        <family val="2"/>
        <charset val="136"/>
      </rPr>
      <t>柬埔寨</t>
    </r>
    <phoneticPr fontId="3" type="noConversion"/>
  </si>
  <si>
    <r>
      <rPr>
        <sz val="12.5"/>
        <rFont val="微軟正黑體"/>
        <family val="2"/>
        <charset val="136"/>
      </rPr>
      <t>南非</t>
    </r>
    <phoneticPr fontId="3" type="noConversion"/>
  </si>
  <si>
    <r>
      <rPr>
        <sz val="12.5"/>
        <rFont val="微軟正黑體"/>
        <family val="2"/>
        <charset val="136"/>
      </rPr>
      <t>美國</t>
    </r>
    <phoneticPr fontId="3" type="noConversion"/>
  </si>
  <si>
    <r>
      <rPr>
        <sz val="12.5"/>
        <rFont val="微軟正黑體"/>
        <family val="2"/>
        <charset val="136"/>
      </rPr>
      <t>泰國</t>
    </r>
    <phoneticPr fontId="3" type="noConversion"/>
  </si>
  <si>
    <r>
      <rPr>
        <sz val="12.5"/>
        <rFont val="微軟正黑體"/>
        <family val="2"/>
        <charset val="136"/>
      </rPr>
      <t>澳洲</t>
    </r>
    <phoneticPr fontId="3" type="noConversion"/>
  </si>
  <si>
    <r>
      <rPr>
        <sz val="12.5"/>
        <rFont val="微軟正黑體"/>
        <family val="2"/>
        <charset val="136"/>
      </rPr>
      <t>韓國</t>
    </r>
    <phoneticPr fontId="3" type="noConversion"/>
  </si>
  <si>
    <r>
      <rPr>
        <sz val="12.5"/>
        <rFont val="微軟正黑體"/>
        <family val="2"/>
        <charset val="136"/>
      </rPr>
      <t>馬達加斯加</t>
    </r>
    <phoneticPr fontId="3" type="noConversion"/>
  </si>
  <si>
    <r>
      <rPr>
        <b/>
        <sz val="12.5"/>
        <rFont val="微軟正黑體"/>
        <family val="2"/>
        <charset val="136"/>
      </rPr>
      <t>總計</t>
    </r>
    <phoneticPr fontId="3" type="noConversion"/>
  </si>
  <si>
    <r>
      <rPr>
        <b/>
        <sz val="12"/>
        <color theme="1"/>
        <rFont val="微軟正黑體"/>
        <family val="2"/>
        <charset val="136"/>
      </rPr>
      <t>國</t>
    </r>
    <r>
      <rPr>
        <b/>
        <sz val="12"/>
        <color theme="1"/>
        <rFont val="Times New Roman"/>
        <family val="1"/>
      </rPr>
      <t xml:space="preserve">        </t>
    </r>
    <r>
      <rPr>
        <b/>
        <sz val="12"/>
        <color theme="1"/>
        <rFont val="微軟正黑體"/>
        <family val="2"/>
        <charset val="136"/>
      </rPr>
      <t>名</t>
    </r>
    <phoneticPr fontId="3" type="noConversion"/>
  </si>
  <si>
    <r>
      <rPr>
        <b/>
        <sz val="12"/>
        <color theme="1"/>
        <rFont val="微軟正黑體"/>
        <family val="2"/>
        <charset val="136"/>
      </rPr>
      <t>與去年同期比較</t>
    </r>
    <phoneticPr fontId="3" type="noConversion"/>
  </si>
  <si>
    <r>
      <rPr>
        <b/>
        <sz val="12"/>
        <color theme="1"/>
        <rFont val="微軟正黑體"/>
        <family val="2"/>
        <charset val="136"/>
      </rPr>
      <t>數量</t>
    </r>
    <r>
      <rPr>
        <b/>
        <sz val="12"/>
        <color theme="1"/>
        <rFont val="Times New Roman"/>
        <family val="1"/>
      </rPr>
      <t>(KG)</t>
    </r>
    <phoneticPr fontId="3" type="noConversion"/>
  </si>
  <si>
    <r>
      <rPr>
        <b/>
        <sz val="12"/>
        <color theme="1"/>
        <rFont val="微軟正黑體"/>
        <family val="2"/>
        <charset val="136"/>
      </rPr>
      <t>金額</t>
    </r>
    <r>
      <rPr>
        <b/>
        <sz val="12"/>
        <color theme="1"/>
        <rFont val="Times New Roman"/>
        <family val="1"/>
      </rPr>
      <t>(US$)</t>
    </r>
    <phoneticPr fontId="3" type="noConversion"/>
  </si>
  <si>
    <r>
      <rPr>
        <b/>
        <sz val="12"/>
        <color theme="1"/>
        <rFont val="微軟正黑體"/>
        <family val="2"/>
        <charset val="136"/>
      </rPr>
      <t>數量</t>
    </r>
    <r>
      <rPr>
        <b/>
        <sz val="12"/>
        <color theme="1"/>
        <rFont val="Times New Roman"/>
        <family val="1"/>
      </rPr>
      <t>(%)</t>
    </r>
    <phoneticPr fontId="3" type="noConversion"/>
  </si>
  <si>
    <r>
      <rPr>
        <b/>
        <sz val="12"/>
        <color theme="1"/>
        <rFont val="微軟正黑體"/>
        <family val="2"/>
        <charset val="136"/>
      </rPr>
      <t>金額</t>
    </r>
    <r>
      <rPr>
        <b/>
        <sz val="12"/>
        <color theme="1"/>
        <rFont val="Times New Roman"/>
        <family val="1"/>
      </rPr>
      <t>(%)</t>
    </r>
    <phoneticPr fontId="3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</si>
  <si>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     </t>
    </r>
    <r>
      <rPr>
        <b/>
        <sz val="12"/>
        <rFont val="微軟正黑體"/>
        <family val="2"/>
        <charset val="136"/>
      </rPr>
      <t>名</t>
    </r>
    <phoneticPr fontId="3" type="noConversion"/>
  </si>
  <si>
    <r>
      <rPr>
        <b/>
        <sz val="12"/>
        <rFont val="微軟正黑體"/>
        <family val="2"/>
        <charset val="136"/>
      </rPr>
      <t>與去年同期比較</t>
    </r>
    <phoneticPr fontId="3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</si>
  <si>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3" type="noConversion"/>
  </si>
  <si>
    <r>
      <rPr>
        <b/>
        <sz val="11"/>
        <rFont val="微軟正黑體"/>
        <family val="2"/>
        <charset val="136"/>
      </rPr>
      <t>數量占
比重</t>
    </r>
    <r>
      <rPr>
        <b/>
        <sz val="11"/>
        <rFont val="Times New Roman"/>
        <family val="1"/>
      </rPr>
      <t>%</t>
    </r>
    <phoneticPr fontId="3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</si>
  <si>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3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</si>
  <si>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3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</si>
  <si>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3" type="noConversion"/>
  </si>
  <si>
    <r>
      <rPr>
        <sz val="12.5"/>
        <rFont val="微軟正黑體"/>
        <family val="2"/>
        <charset val="136"/>
      </rPr>
      <t>中國大陸</t>
    </r>
  </si>
  <si>
    <r>
      <rPr>
        <sz val="12.5"/>
        <rFont val="微軟正黑體"/>
        <family val="2"/>
        <charset val="136"/>
      </rPr>
      <t>菲律賓</t>
    </r>
  </si>
  <si>
    <r>
      <rPr>
        <sz val="12.5"/>
        <rFont val="微軟正黑體"/>
        <family val="2"/>
        <charset val="136"/>
      </rPr>
      <t>越南</t>
    </r>
  </si>
  <si>
    <r>
      <rPr>
        <sz val="12.5"/>
        <rFont val="微軟正黑體"/>
        <family val="2"/>
        <charset val="136"/>
      </rPr>
      <t>日本</t>
    </r>
  </si>
  <si>
    <r>
      <rPr>
        <sz val="12.5"/>
        <rFont val="微軟正黑體"/>
        <family val="2"/>
        <charset val="136"/>
      </rPr>
      <t>孟加拉</t>
    </r>
  </si>
  <si>
    <r>
      <rPr>
        <sz val="12.5"/>
        <rFont val="微軟正黑體"/>
        <family val="2"/>
        <charset val="136"/>
      </rPr>
      <t>印尼</t>
    </r>
  </si>
  <si>
    <r>
      <rPr>
        <sz val="12.5"/>
        <rFont val="微軟正黑體"/>
        <family val="2"/>
        <charset val="136"/>
      </rPr>
      <t>美國</t>
    </r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</si>
  <si>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</t>
    </r>
    <r>
      <rPr>
        <b/>
        <sz val="12.5"/>
        <rFont val="微軟正黑體"/>
        <family val="2"/>
        <charset val="136"/>
      </rPr>
      <t>計</t>
    </r>
    <phoneticPr fontId="3" type="noConversion"/>
  </si>
  <si>
    <r>
      <rPr>
        <sz val="12.5"/>
        <rFont val="微軟正黑體"/>
        <family val="2"/>
        <charset val="136"/>
      </rPr>
      <t>義大利　　</t>
    </r>
    <phoneticPr fontId="3" type="noConversion"/>
  </si>
  <si>
    <r>
      <rPr>
        <sz val="12.5"/>
        <rFont val="微軟正黑體"/>
        <family val="2"/>
        <charset val="136"/>
      </rPr>
      <t>英國　　　</t>
    </r>
    <phoneticPr fontId="3" type="noConversion"/>
  </si>
  <si>
    <r>
      <rPr>
        <b/>
        <sz val="12"/>
        <rFont val="微軟正黑體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3" type="noConversion"/>
  </si>
  <si>
    <t>義大利</t>
    <phoneticPr fontId="3" type="noConversion"/>
  </si>
  <si>
    <t>排序</t>
    <phoneticPr fontId="3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</si>
  <si>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微軟正黑體"/>
        <family val="2"/>
        <charset val="136"/>
      </rPr>
      <t>名</t>
    </r>
    <phoneticPr fontId="3" type="noConversion"/>
  </si>
  <si>
    <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細明體"/>
        <family val="3"/>
        <charset val="136"/>
      </rPr>
      <t>計</t>
    </r>
  </si>
  <si>
    <r>
      <rPr>
        <b/>
        <sz val="12.5"/>
        <rFont val="微軟正黑體"/>
        <family val="2"/>
        <charset val="136"/>
      </rPr>
      <t>與去年同期比較</t>
    </r>
    <phoneticPr fontId="3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</si>
  <si>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3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</si>
  <si>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3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</si>
  <si>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3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</si>
  <si>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</si>
  <si>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</si>
  <si>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Microsoft JhengHei Light"/>
        <family val="2"/>
        <charset val="136"/>
      </rPr>
      <t>名</t>
    </r>
    <phoneticPr fontId="3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</si>
  <si>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3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</si>
  <si>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3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</si>
  <si>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3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</si>
  <si>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</si>
  <si>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3" type="noConversion"/>
  </si>
  <si>
    <r>
      <rPr>
        <b/>
        <sz val="12.5"/>
        <rFont val="Microsoft JhengHei 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icrosoft JhengHei Light"/>
        <family val="2"/>
        <charset val="136"/>
      </rPr>
      <t>計</t>
    </r>
    <phoneticPr fontId="3" type="noConversion"/>
  </si>
  <si>
    <r>
      <rPr>
        <b/>
        <sz val="13"/>
        <rFont val="微軟正黑體"/>
        <family val="2"/>
        <charset val="136"/>
      </rPr>
      <t>國</t>
    </r>
    <r>
      <rPr>
        <b/>
        <sz val="13"/>
        <rFont val="Times New Roman"/>
        <family val="1"/>
      </rPr>
      <t xml:space="preserve">        </t>
    </r>
    <r>
      <rPr>
        <b/>
        <sz val="13"/>
        <rFont val="微軟正黑體"/>
        <family val="2"/>
        <charset val="136"/>
      </rPr>
      <t>名</t>
    </r>
    <phoneticPr fontId="3" type="noConversion"/>
  </si>
  <si>
    <r>
      <rPr>
        <b/>
        <sz val="13"/>
        <rFont val="微軟正黑體"/>
        <family val="2"/>
        <charset val="136"/>
      </rPr>
      <t>與去年同期比較</t>
    </r>
    <phoneticPr fontId="3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</si>
  <si>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(KG)</t>
    </r>
    <phoneticPr fontId="3" type="noConversion"/>
  </si>
  <si>
    <r>
      <rPr>
        <b/>
        <sz val="13"/>
        <rFont val="微軟正黑體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3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</si>
  <si>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(US$)</t>
    </r>
    <phoneticPr fontId="3" type="noConversion"/>
  </si>
  <si>
    <r>
      <rPr>
        <b/>
        <sz val="13"/>
        <rFont val="微軟正黑體"/>
        <family val="2"/>
        <charset val="136"/>
      </rPr>
      <t>數量</t>
    </r>
    <r>
      <rPr>
        <b/>
        <sz val="13"/>
        <rFont val="Times New Roman"/>
        <family val="1"/>
      </rPr>
      <t>(%)</t>
    </r>
    <phoneticPr fontId="3" type="noConversion"/>
  </si>
  <si>
    <r>
      <rPr>
        <b/>
        <sz val="13"/>
        <rFont val="微軟正黑體"/>
        <family val="2"/>
        <charset val="136"/>
      </rPr>
      <t>金額</t>
    </r>
    <r>
      <rPr>
        <b/>
        <sz val="13"/>
        <rFont val="Times New Roman"/>
        <family val="1"/>
      </rPr>
      <t>(%)</t>
    </r>
    <phoneticPr fontId="3" type="noConversion"/>
  </si>
  <si>
    <r>
      <rPr>
        <sz val="13"/>
        <rFont val="微軟正黑體"/>
        <family val="2"/>
        <charset val="136"/>
      </rPr>
      <t>中國大陸</t>
    </r>
  </si>
  <si>
    <r>
      <rPr>
        <sz val="13"/>
        <rFont val="微軟正黑體"/>
        <family val="2"/>
        <charset val="136"/>
      </rPr>
      <t>越南</t>
    </r>
  </si>
  <si>
    <r>
      <rPr>
        <sz val="13"/>
        <rFont val="微軟正黑體"/>
        <family val="2"/>
        <charset val="136"/>
      </rPr>
      <t>日本</t>
    </r>
  </si>
  <si>
    <r>
      <rPr>
        <sz val="13"/>
        <rFont val="微軟正黑體"/>
        <family val="2"/>
        <charset val="136"/>
      </rPr>
      <t>孟加拉</t>
    </r>
  </si>
  <si>
    <r>
      <rPr>
        <sz val="13"/>
        <rFont val="微軟正黑體"/>
        <family val="2"/>
        <charset val="136"/>
      </rPr>
      <t>菲律賓</t>
    </r>
  </si>
  <si>
    <r>
      <rPr>
        <sz val="13"/>
        <rFont val="微軟正黑體"/>
        <family val="2"/>
        <charset val="136"/>
      </rPr>
      <t>南韓</t>
    </r>
    <phoneticPr fontId="3" type="noConversion"/>
  </si>
  <si>
    <r>
      <rPr>
        <sz val="13"/>
        <rFont val="微軟正黑體"/>
        <family val="2"/>
        <charset val="136"/>
      </rPr>
      <t>柬埔寨</t>
    </r>
    <phoneticPr fontId="3" type="noConversion"/>
  </si>
  <si>
    <r>
      <rPr>
        <sz val="13"/>
        <rFont val="微軟正黑體"/>
        <family val="2"/>
        <charset val="136"/>
      </rPr>
      <t>印尼</t>
    </r>
  </si>
  <si>
    <r>
      <rPr>
        <sz val="13"/>
        <rFont val="微軟正黑體"/>
        <family val="2"/>
        <charset val="136"/>
      </rPr>
      <t>澳洲</t>
    </r>
    <phoneticPr fontId="3" type="noConversion"/>
  </si>
  <si>
    <r>
      <rPr>
        <sz val="13"/>
        <rFont val="微軟正黑體"/>
        <family val="2"/>
        <charset val="136"/>
      </rPr>
      <t>馬達加斯加</t>
    </r>
    <phoneticPr fontId="3" type="noConversion"/>
  </si>
  <si>
    <r>
      <rPr>
        <sz val="13"/>
        <rFont val="微軟正黑體"/>
        <family val="2"/>
        <charset val="136"/>
      </rPr>
      <t>美國</t>
    </r>
  </si>
  <si>
    <r>
      <rPr>
        <sz val="13"/>
        <rFont val="微軟正黑體"/>
        <family val="2"/>
        <charset val="136"/>
      </rPr>
      <t>泰國</t>
    </r>
    <phoneticPr fontId="3" type="noConversion"/>
  </si>
  <si>
    <r>
      <rPr>
        <sz val="13"/>
        <rFont val="微軟正黑體"/>
        <family val="2"/>
        <charset val="136"/>
      </rPr>
      <t>英國</t>
    </r>
    <phoneticPr fontId="3" type="noConversion"/>
  </si>
  <si>
    <r>
      <rPr>
        <sz val="13"/>
        <rFont val="微軟正黑體"/>
        <family val="2"/>
        <charset val="136"/>
      </rPr>
      <t>南非</t>
    </r>
  </si>
  <si>
    <r>
      <rPr>
        <sz val="13"/>
        <rFont val="微軟正黑體"/>
        <family val="2"/>
        <charset val="136"/>
      </rPr>
      <t>馬來西亞</t>
    </r>
  </si>
  <si>
    <r>
      <rPr>
        <sz val="13"/>
        <rFont val="微軟正黑體"/>
        <family val="2"/>
        <charset val="136"/>
      </rPr>
      <t>香港</t>
    </r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</si>
  <si>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</t>
    </r>
    <r>
      <rPr>
        <b/>
        <sz val="13"/>
        <rFont val="微軟正黑體"/>
        <family val="2"/>
        <charset val="136"/>
      </rPr>
      <t>計</t>
    </r>
    <phoneticPr fontId="3" type="noConversion"/>
  </si>
  <si>
    <t>哥斯大黎加</t>
    <phoneticPr fontId="3" type="noConversion"/>
  </si>
  <si>
    <r>
      <rPr>
        <sz val="13"/>
        <rFont val="微軟正黑體"/>
        <family val="2"/>
        <charset val="136"/>
      </rPr>
      <t>數量占
比重</t>
    </r>
    <r>
      <rPr>
        <sz val="13"/>
        <rFont val="Times New Roman"/>
        <family val="1"/>
      </rPr>
      <t>%</t>
    </r>
    <phoneticPr fontId="3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</si>
  <si>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     </t>
    </r>
    <r>
      <rPr>
        <sz val="13"/>
        <rFont val="微軟正黑體"/>
        <family val="2"/>
        <charset val="136"/>
      </rPr>
      <t>名</t>
    </r>
    <phoneticPr fontId="3" type="noConversion"/>
  </si>
  <si>
    <r>
      <rPr>
        <sz val="13"/>
        <rFont val="微軟正黑體"/>
        <family val="2"/>
        <charset val="136"/>
      </rPr>
      <t>與去年同期比較</t>
    </r>
    <phoneticPr fontId="3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</si>
  <si>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(KG)</t>
    </r>
    <phoneticPr fontId="3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</si>
  <si>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(US$)</t>
    </r>
    <phoneticPr fontId="3" type="noConversion"/>
  </si>
  <si>
    <r>
      <rPr>
        <sz val="13"/>
        <rFont val="微軟正黑體"/>
        <family val="2"/>
        <charset val="136"/>
      </rPr>
      <t>數量</t>
    </r>
    <r>
      <rPr>
        <sz val="13"/>
        <rFont val="Times New Roman"/>
        <family val="1"/>
      </rPr>
      <t>(%)</t>
    </r>
    <phoneticPr fontId="3" type="noConversion"/>
  </si>
  <si>
    <r>
      <rPr>
        <sz val="13"/>
        <rFont val="微軟正黑體"/>
        <family val="2"/>
        <charset val="136"/>
      </rPr>
      <t>金額</t>
    </r>
    <r>
      <rPr>
        <sz val="13"/>
        <rFont val="Times New Roman"/>
        <family val="1"/>
      </rPr>
      <t>(%)</t>
    </r>
    <phoneticPr fontId="3" type="noConversion"/>
  </si>
  <si>
    <t>印尼</t>
    <phoneticPr fontId="3" type="noConversion"/>
  </si>
  <si>
    <t>南韓</t>
    <phoneticPr fontId="3" type="noConversion"/>
  </si>
  <si>
    <r>
      <rPr>
        <sz val="12.5"/>
        <rFont val="微軟正黑體"/>
        <family val="2"/>
        <charset val="136"/>
      </rPr>
      <t>南韓</t>
    </r>
    <phoneticPr fontId="3" type="noConversion"/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</si>
  <si>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微軟正黑體"/>
        <family val="2"/>
        <charset val="136"/>
      </rPr>
      <t>計</t>
    </r>
  </si>
  <si>
    <r>
      <rPr>
        <sz val="13"/>
        <rFont val="微軟正黑體"/>
        <family val="2"/>
        <charset val="136"/>
      </rPr>
      <t>土耳其</t>
    </r>
    <phoneticPr fontId="3" type="noConversion"/>
  </si>
  <si>
    <r>
      <rPr>
        <sz val="13"/>
        <rFont val="微軟正黑體"/>
        <family val="2"/>
        <charset val="136"/>
      </rPr>
      <t>哥斯大黎加</t>
    </r>
    <phoneticPr fontId="3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</si>
  <si>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微軟正黑體"/>
        <family val="2"/>
        <charset val="136"/>
      </rPr>
      <t>計</t>
    </r>
    <phoneticPr fontId="3" type="noConversion"/>
  </si>
  <si>
    <t>排序</t>
    <phoneticPr fontId="3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</si>
  <si>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3" type="noConversion"/>
  </si>
  <si>
    <t>史瓦濟蘭</t>
    <phoneticPr fontId="3" type="noConversion"/>
  </si>
  <si>
    <t>葡萄牙</t>
    <phoneticPr fontId="3" type="noConversion"/>
  </si>
  <si>
    <t>土耳其</t>
    <phoneticPr fontId="3" type="noConversion"/>
  </si>
  <si>
    <t>多明尼加</t>
    <phoneticPr fontId="3" type="noConversion"/>
  </si>
  <si>
    <t>112年1-12月</t>
    <phoneticPr fontId="3" type="noConversion"/>
  </si>
  <si>
    <t>史瓦帝尼</t>
    <phoneticPr fontId="3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</si>
  <si>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</si>
  <si>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112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1-8</t>
    </r>
    <r>
      <rPr>
        <b/>
        <sz val="12"/>
        <color theme="1"/>
        <rFont val="微軟正黑體"/>
        <family val="2"/>
        <charset val="136"/>
      </rPr>
      <t>月</t>
    </r>
    <phoneticPr fontId="3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</si>
  <si>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3" type="noConversion"/>
  </si>
  <si>
    <t>葡萄牙</t>
    <phoneticPr fontId="7" type="noConversion"/>
  </si>
  <si>
    <r>
      <t>112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</si>
  <si>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3" type="noConversion"/>
  </si>
  <si>
    <t>紐西蘭</t>
    <phoneticPr fontId="3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</si>
  <si>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3" type="noConversion"/>
  </si>
  <si>
    <t>其他國家</t>
    <phoneticPr fontId="3" type="noConversion"/>
  </si>
  <si>
    <t>馬來西亞</t>
    <phoneticPr fontId="3" type="noConversion"/>
  </si>
  <si>
    <t>香港</t>
    <phoneticPr fontId="3" type="noConversion"/>
  </si>
  <si>
    <t>安哥拉</t>
    <phoneticPr fontId="3" type="noConversion"/>
  </si>
  <si>
    <t>英國</t>
    <phoneticPr fontId="3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</si>
  <si>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3" type="noConversion"/>
  </si>
  <si>
    <t>澳洲</t>
    <phoneticPr fontId="3" type="noConversion"/>
  </si>
  <si>
    <t>尼加拉瓜</t>
    <phoneticPr fontId="3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</si>
  <si>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1-4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</si>
  <si>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3" type="noConversion"/>
  </si>
  <si>
    <t>其他</t>
    <phoneticPr fontId="3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</si>
  <si>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</si>
  <si>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</si>
  <si>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</si>
  <si>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1-8</t>
    </r>
    <r>
      <rPr>
        <b/>
        <sz val="12"/>
        <color theme="1"/>
        <rFont val="微軟正黑體"/>
        <family val="2"/>
        <charset val="136"/>
      </rPr>
      <t>月</t>
    </r>
    <phoneticPr fontId="3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</si>
  <si>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</si>
  <si>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</si>
  <si>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</si>
  <si>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113年1-12月</t>
    <phoneticPr fontId="3" type="noConversion"/>
  </si>
  <si>
    <t>紐西蘭</t>
  </si>
  <si>
    <t>安哥拉</t>
  </si>
  <si>
    <t>其他國家</t>
  </si>
  <si>
    <t>祕魯</t>
  </si>
  <si>
    <t>尼加拉瓜</t>
  </si>
  <si>
    <t>南韓</t>
  </si>
  <si>
    <t>泰國</t>
  </si>
  <si>
    <t>澳大利亞</t>
  </si>
  <si>
    <t>柬埔寨</t>
  </si>
  <si>
    <t>英國</t>
  </si>
  <si>
    <t>馬達加斯加</t>
  </si>
  <si>
    <t>義大利</t>
  </si>
  <si>
    <t>多明尼加</t>
  </si>
  <si>
    <t>哥斯大黎加</t>
  </si>
  <si>
    <t>土耳其</t>
  </si>
  <si>
    <t>葡萄牙</t>
  </si>
  <si>
    <t>史瓦帝尼</t>
  </si>
  <si>
    <t>總計</t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</si>
  <si>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</si>
  <si>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3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</si>
  <si>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1-11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</si>
  <si>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113</t>
    </r>
    <r>
      <rPr>
        <sz val="13"/>
        <rFont val="微軟正黑體"/>
        <family val="2"/>
        <charset val="136"/>
      </rPr>
      <t>年</t>
    </r>
    <r>
      <rPr>
        <sz val="13"/>
        <rFont val="Times New Roman"/>
        <family val="1"/>
      </rPr>
      <t>1-11</t>
    </r>
    <r>
      <rPr>
        <sz val="13"/>
        <rFont val="微軟正黑體"/>
        <family val="2"/>
        <charset val="136"/>
      </rPr>
      <t>月</t>
    </r>
    <phoneticPr fontId="3" type="noConversion"/>
  </si>
  <si>
    <t>秘魯</t>
    <phoneticPr fontId="3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</si>
  <si>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</si>
  <si>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</si>
  <si>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菲律賓</t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</si>
  <si>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</si>
  <si>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3" type="noConversion"/>
  </si>
  <si>
    <t>德國</t>
    <phoneticPr fontId="3" type="noConversion"/>
  </si>
  <si>
    <r>
      <t>114</t>
    </r>
    <r>
      <rPr>
        <b/>
        <sz val="14"/>
        <rFont val="Microsoft JhengHei Light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Microsoft JhengHei Light"/>
        <family val="2"/>
        <charset val="136"/>
      </rPr>
      <t>月棉紗出口統計表</t>
    </r>
    <phoneticPr fontId="3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</si>
  <si>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3" type="noConversion"/>
  </si>
  <si>
    <t>孟加拉</t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</si>
  <si>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1-4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</si>
  <si>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1-4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</si>
  <si>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rPr>
        <sz val="13.5"/>
        <rFont val="微軟正黑體"/>
        <family val="2"/>
        <charset val="136"/>
      </rPr>
      <t>中國大陸</t>
    </r>
  </si>
  <si>
    <r>
      <rPr>
        <sz val="13.5"/>
        <rFont val="微軟正黑體"/>
        <family val="2"/>
        <charset val="136"/>
      </rPr>
      <t>印尼</t>
    </r>
  </si>
  <si>
    <r>
      <rPr>
        <sz val="13.5"/>
        <rFont val="微軟正黑體"/>
        <family val="2"/>
        <charset val="136"/>
      </rPr>
      <t>越南</t>
    </r>
  </si>
  <si>
    <r>
      <rPr>
        <sz val="13.5"/>
        <rFont val="微軟正黑體"/>
        <family val="2"/>
        <charset val="136"/>
      </rPr>
      <t>日本</t>
    </r>
  </si>
  <si>
    <r>
      <rPr>
        <sz val="13.5"/>
        <rFont val="微軟正黑體"/>
        <family val="2"/>
        <charset val="136"/>
      </rPr>
      <t>香港</t>
    </r>
    <phoneticPr fontId="3" type="noConversion"/>
  </si>
  <si>
    <r>
      <rPr>
        <sz val="13.5"/>
        <rFont val="微軟正黑體"/>
        <family val="2"/>
        <charset val="136"/>
      </rPr>
      <t>馬來西亞</t>
    </r>
  </si>
  <si>
    <r>
      <rPr>
        <sz val="13.5"/>
        <rFont val="微軟正黑體"/>
        <family val="2"/>
        <charset val="136"/>
      </rPr>
      <t>菲律賓</t>
    </r>
  </si>
  <si>
    <r>
      <rPr>
        <sz val="13.5"/>
        <rFont val="微軟正黑體"/>
        <family val="2"/>
        <charset val="136"/>
      </rPr>
      <t>泰國</t>
    </r>
    <phoneticPr fontId="3" type="noConversion"/>
  </si>
  <si>
    <r>
      <rPr>
        <sz val="13.5"/>
        <rFont val="微軟正黑體"/>
        <family val="2"/>
        <charset val="136"/>
      </rPr>
      <t>柬埔寨</t>
    </r>
    <phoneticPr fontId="3" type="noConversion"/>
  </si>
  <si>
    <r>
      <rPr>
        <sz val="13.5"/>
        <rFont val="微軟正黑體"/>
        <family val="2"/>
        <charset val="136"/>
      </rPr>
      <t>南韓</t>
    </r>
    <phoneticPr fontId="3" type="noConversion"/>
  </si>
  <si>
    <r>
      <rPr>
        <sz val="13.5"/>
        <rFont val="微軟正黑體"/>
        <family val="2"/>
        <charset val="136"/>
      </rPr>
      <t>澳洲</t>
    </r>
    <phoneticPr fontId="3" type="noConversion"/>
  </si>
  <si>
    <r>
      <rPr>
        <sz val="13.5"/>
        <rFont val="微軟正黑體"/>
        <family val="2"/>
        <charset val="136"/>
      </rPr>
      <t>德國</t>
    </r>
    <phoneticPr fontId="3" type="noConversion"/>
  </si>
  <si>
    <r>
      <rPr>
        <sz val="13.5"/>
        <rFont val="微軟正黑體"/>
        <family val="2"/>
        <charset val="136"/>
      </rPr>
      <t>英國</t>
    </r>
    <phoneticPr fontId="3" type="noConversion"/>
  </si>
  <si>
    <r>
      <rPr>
        <sz val="13.5"/>
        <rFont val="微軟正黑體"/>
        <family val="2"/>
        <charset val="136"/>
      </rPr>
      <t>東加</t>
    </r>
    <phoneticPr fontId="3" type="noConversion"/>
  </si>
  <si>
    <r>
      <rPr>
        <sz val="13.5"/>
        <rFont val="微軟正黑體"/>
        <family val="2"/>
        <charset val="136"/>
      </rPr>
      <t>美國</t>
    </r>
  </si>
  <si>
    <r>
      <rPr>
        <sz val="13.5"/>
        <rFont val="微軟正黑體"/>
        <family val="2"/>
        <charset val="136"/>
      </rPr>
      <t>孟加拉</t>
    </r>
  </si>
  <si>
    <r>
      <rPr>
        <sz val="13.5"/>
        <rFont val="微軟正黑體"/>
        <family val="2"/>
        <charset val="136"/>
      </rPr>
      <t>安哥拉</t>
    </r>
    <phoneticPr fontId="3" type="noConversion"/>
  </si>
  <si>
    <r>
      <rPr>
        <sz val="13.5"/>
        <rFont val="微軟正黑體"/>
        <family val="2"/>
        <charset val="136"/>
      </rPr>
      <t>紐西蘭</t>
    </r>
    <phoneticPr fontId="3" type="noConversion"/>
  </si>
  <si>
    <r>
      <rPr>
        <sz val="13.5"/>
        <rFont val="微軟正黑體"/>
        <family val="2"/>
        <charset val="136"/>
      </rPr>
      <t>義大利</t>
    </r>
    <phoneticPr fontId="3" type="noConversion"/>
  </si>
  <si>
    <r>
      <rPr>
        <sz val="13.5"/>
        <rFont val="微軟正黑體"/>
        <family val="2"/>
        <charset val="136"/>
      </rPr>
      <t>馬達加斯加</t>
    </r>
    <phoneticPr fontId="3" type="noConversion"/>
  </si>
  <si>
    <r>
      <rPr>
        <sz val="13.5"/>
        <rFont val="微軟正黑體"/>
        <family val="2"/>
        <charset val="136"/>
      </rPr>
      <t>尼加拉瓜</t>
    </r>
    <phoneticPr fontId="3" type="noConversion"/>
  </si>
  <si>
    <r>
      <rPr>
        <sz val="13.5"/>
        <rFont val="微軟正黑體"/>
        <family val="2"/>
        <charset val="136"/>
      </rPr>
      <t>其他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</si>
  <si>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</si>
  <si>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t>薩爾瓦多</t>
    <phoneticPr fontId="3" type="noConversion"/>
  </si>
  <si>
    <t>德國</t>
    <phoneticPr fontId="3" type="noConversion"/>
  </si>
  <si>
    <t>東加</t>
    <phoneticPr fontId="3" type="noConversion"/>
  </si>
  <si>
    <r>
      <t>114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1-5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</si>
  <si>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113</t>
    </r>
    <r>
      <rPr>
        <b/>
        <sz val="13"/>
        <rFont val="微軟正黑體"/>
        <family val="2"/>
        <charset val="136"/>
      </rPr>
      <t>年</t>
    </r>
    <r>
      <rPr>
        <b/>
        <sz val="13"/>
        <rFont val="Times New Roman"/>
        <family val="1"/>
      </rPr>
      <t>1-5</t>
    </r>
    <r>
      <rPr>
        <b/>
        <sz val="13"/>
        <rFont val="微軟正黑體"/>
        <family val="2"/>
        <charset val="136"/>
      </rPr>
      <t>月</t>
    </r>
    <phoneticPr fontId="3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</si>
  <si>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月棉紗出口統計表</t>
    </r>
    <phoneticPr fontId="3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</si>
  <si>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3" type="noConversion"/>
  </si>
  <si>
    <t>印度</t>
    <phoneticPr fontId="3" type="noConversion"/>
  </si>
  <si>
    <t>吉爾吉斯</t>
    <phoneticPr fontId="3" type="noConversion"/>
  </si>
  <si>
    <t>東加</t>
    <phoneticPr fontId="3" type="noConversion"/>
  </si>
  <si>
    <r>
      <rPr>
        <sz val="13"/>
        <rFont val="微軟正黑體"/>
        <family val="2"/>
        <charset val="136"/>
      </rPr>
      <t>美國</t>
    </r>
    <phoneticPr fontId="3" type="noConversion"/>
  </si>
  <si>
    <r>
      <rPr>
        <sz val="13"/>
        <rFont val="微軟正黑體"/>
        <family val="2"/>
        <charset val="136"/>
      </rPr>
      <t>孟加拉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</si>
</sst>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#,##0_ "/>
  </numFmts>
  <fonts count="4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1"/>
      <name val="微軟正黑體"/>
      <family val="2"/>
      <charset val="136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.5"/>
      <name val="Times New Roman"/>
      <family val="1"/>
    </font>
    <font>
      <sz val="12.5"/>
      <name val="微軟正黑體"/>
      <family val="2"/>
      <charset val="136"/>
    </font>
    <font>
      <b/>
      <sz val="12.5"/>
      <name val="Times New Roman"/>
      <family val="1"/>
    </font>
    <font>
      <b/>
      <sz val="12.5"/>
      <name val="微軟正黑體"/>
      <family val="2"/>
      <charset val="136"/>
    </font>
    <font>
      <b/>
      <sz val="12"/>
      <color theme="1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1"/>
      <name val="Times New Roman"/>
      <family val="1"/>
    </font>
    <font>
      <sz val="12"/>
      <color theme="0"/>
      <name val="Times New Roman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2.5"/>
      <name val="細明體"/>
      <family val="3"/>
      <charset val="136"/>
    </font>
    <font>
      <b/>
      <sz val="12.5"/>
      <name val="新細明體"/>
      <family val="1"/>
      <charset val="136"/>
    </font>
    <font>
      <b/>
      <sz val="12.5"/>
      <name val="Microsoft JhengHei Light"/>
      <family val="2"/>
      <charset val="136"/>
    </font>
    <font>
      <b/>
      <sz val="14"/>
      <name val="Times New Roman"/>
      <family val="1"/>
    </font>
    <font>
      <b/>
      <sz val="14"/>
      <name val="Microsoft JhengHei Light"/>
      <family val="2"/>
      <charset val="136"/>
    </font>
    <font>
      <b/>
      <sz val="13"/>
      <name val="微軟正黑體"/>
      <family val="2"/>
      <charset val="136"/>
    </font>
    <font>
      <sz val="13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微軟正黑體"/>
      <family val="1"/>
      <charset val="136"/>
    </font>
    <font>
      <b/>
      <sz val="12"/>
      <name val="新細明體"/>
      <family val="1"/>
      <charset val="136"/>
    </font>
    <font>
      <sz val="12.5"/>
      <name val="新細明體"/>
      <family val="1"/>
      <charset val="136"/>
    </font>
    <font>
      <sz val="13.5"/>
      <name val="Times New Roman"/>
      <family val="1"/>
    </font>
    <font>
      <sz val="13.5"/>
      <name val="微軟正黑體"/>
      <family val="2"/>
      <charset val="136"/>
    </font>
    <font>
      <sz val="13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22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17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9" xfId="0" applyFont="1" applyBorder="1" applyAlignment="1">
      <alignment vertical="center"/>
    </xf>
    <xf numFmtId="177" fontId="12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1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76" fontId="22" fillId="0" borderId="4" xfId="2" applyNumberFormat="1" applyFont="1" applyBorder="1" applyAlignment="1">
      <alignment horizontal="right" vertical="center"/>
    </xf>
    <xf numFmtId="176" fontId="22" fillId="0" borderId="5" xfId="2" applyNumberFormat="1" applyFont="1" applyBorder="1" applyAlignment="1">
      <alignment horizontal="right" vertical="center"/>
    </xf>
    <xf numFmtId="3" fontId="22" fillId="0" borderId="4" xfId="0" applyNumberFormat="1" applyFont="1" applyBorder="1" applyAlignment="1">
      <alignment vertical="center"/>
    </xf>
    <xf numFmtId="3" fontId="23" fillId="2" borderId="6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6" fontId="18" fillId="2" borderId="2" xfId="2" applyNumberFormat="1" applyFont="1" applyFill="1" applyBorder="1" applyAlignment="1">
      <alignment horizontal="center" vertical="center" wrapText="1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177" fontId="12" fillId="0" borderId="25" xfId="1" applyNumberFormat="1" applyFont="1" applyBorder="1" applyAlignment="1">
      <alignment horizontal="center" vertical="center"/>
    </xf>
    <xf numFmtId="177" fontId="12" fillId="0" borderId="26" xfId="1" applyNumberFormat="1" applyFont="1" applyBorder="1" applyAlignment="1">
      <alignment horizontal="center" vertical="center"/>
    </xf>
    <xf numFmtId="177" fontId="14" fillId="2" borderId="27" xfId="1" applyNumberFormat="1" applyFont="1" applyFill="1" applyBorder="1" applyAlignment="1">
      <alignment horizontal="center" vertical="center"/>
    </xf>
    <xf numFmtId="176" fontId="22" fillId="0" borderId="30" xfId="0" applyNumberFormat="1" applyFont="1" applyBorder="1" applyAlignment="1">
      <alignment vertical="center"/>
    </xf>
    <xf numFmtId="0" fontId="30" fillId="2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0" fontId="29" fillId="2" borderId="9" xfId="0" applyFont="1" applyFill="1" applyBorder="1" applyAlignment="1">
      <alignment vertical="center"/>
    </xf>
    <xf numFmtId="176" fontId="23" fillId="2" borderId="4" xfId="2" applyNumberFormat="1" applyFont="1" applyFill="1" applyBorder="1" applyAlignment="1">
      <alignment horizontal="right" vertical="center"/>
    </xf>
    <xf numFmtId="176" fontId="23" fillId="2" borderId="5" xfId="2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22" fillId="0" borderId="25" xfId="2" applyNumberFormat="1" applyFont="1" applyBorder="1" applyAlignment="1">
      <alignment horizontal="right" vertical="center"/>
    </xf>
    <xf numFmtId="176" fontId="22" fillId="0" borderId="26" xfId="2" applyNumberFormat="1" applyFont="1" applyBorder="1" applyAlignment="1">
      <alignment horizontal="right" vertical="center"/>
    </xf>
    <xf numFmtId="3" fontId="23" fillId="2" borderId="27" xfId="0" applyNumberFormat="1" applyFont="1" applyFill="1" applyBorder="1" applyAlignment="1">
      <alignment horizontal="right" vertical="center"/>
    </xf>
    <xf numFmtId="0" fontId="22" fillId="0" borderId="0" xfId="0" applyFont="1"/>
    <xf numFmtId="176" fontId="23" fillId="2" borderId="29" xfId="2" applyNumberFormat="1" applyFont="1" applyFill="1" applyBorder="1" applyAlignment="1">
      <alignment horizontal="right" vertical="center"/>
    </xf>
    <xf numFmtId="0" fontId="22" fillId="0" borderId="31" xfId="0" applyFont="1" applyBorder="1" applyAlignment="1">
      <alignment horizontal="center" vertical="center"/>
    </xf>
    <xf numFmtId="176" fontId="12" fillId="0" borderId="30" xfId="1" applyNumberFormat="1" applyFont="1" applyBorder="1" applyAlignment="1">
      <alignment horizontal="center" vertical="center"/>
    </xf>
    <xf numFmtId="176" fontId="23" fillId="2" borderId="30" xfId="0" applyNumberFormat="1" applyFont="1" applyFill="1" applyBorder="1" applyAlignment="1">
      <alignment vertical="center"/>
    </xf>
    <xf numFmtId="41" fontId="22" fillId="0" borderId="4" xfId="0" applyNumberFormat="1" applyFont="1" applyBorder="1" applyAlignment="1">
      <alignment vertical="center"/>
    </xf>
    <xf numFmtId="0" fontId="16" fillId="3" borderId="25" xfId="3" applyFont="1" applyBorder="1" applyAlignment="1">
      <alignment horizontal="center" vertical="center"/>
    </xf>
    <xf numFmtId="0" fontId="16" fillId="3" borderId="26" xfId="3" applyFont="1" applyBorder="1" applyAlignment="1">
      <alignment horizontal="center" vertical="center"/>
    </xf>
    <xf numFmtId="176" fontId="12" fillId="0" borderId="2" xfId="2" applyNumberFormat="1" applyFont="1" applyBorder="1" applyAlignment="1">
      <alignment horizontal="right" vertical="center"/>
    </xf>
    <xf numFmtId="176" fontId="14" fillId="2" borderId="28" xfId="2" applyNumberFormat="1" applyFont="1" applyFill="1" applyBorder="1" applyAlignment="1">
      <alignment horizontal="right" vertical="center"/>
    </xf>
    <xf numFmtId="176" fontId="12" fillId="0" borderId="25" xfId="2" applyNumberFormat="1" applyFont="1" applyBorder="1" applyAlignment="1">
      <alignment horizontal="right" vertical="center"/>
    </xf>
    <xf numFmtId="176" fontId="12" fillId="0" borderId="26" xfId="2" applyNumberFormat="1" applyFont="1" applyBorder="1" applyAlignment="1">
      <alignment horizontal="right" vertical="center"/>
    </xf>
    <xf numFmtId="176" fontId="14" fillId="2" borderId="27" xfId="2" applyNumberFormat="1" applyFont="1" applyFill="1" applyBorder="1" applyAlignment="1">
      <alignment horizontal="right" vertical="center"/>
    </xf>
    <xf numFmtId="176" fontId="14" fillId="2" borderId="29" xfId="2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vertical="center"/>
    </xf>
    <xf numFmtId="41" fontId="12" fillId="0" borderId="25" xfId="0" applyNumberFormat="1" applyFont="1" applyBorder="1" applyAlignment="1">
      <alignment vertical="center"/>
    </xf>
    <xf numFmtId="41" fontId="12" fillId="0" borderId="26" xfId="0" applyNumberFormat="1" applyFont="1" applyBorder="1" applyAlignment="1">
      <alignment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/>
    </xf>
    <xf numFmtId="177" fontId="22" fillId="0" borderId="25" xfId="1" applyNumberFormat="1" applyFont="1" applyBorder="1" applyAlignment="1">
      <alignment horizontal="center" vertical="center"/>
    </xf>
    <xf numFmtId="176" fontId="22" fillId="0" borderId="2" xfId="2" applyNumberFormat="1" applyFont="1" applyBorder="1" applyAlignment="1">
      <alignment horizontal="right" vertical="center"/>
    </xf>
    <xf numFmtId="177" fontId="22" fillId="0" borderId="26" xfId="1" applyNumberFormat="1" applyFont="1" applyBorder="1" applyAlignment="1">
      <alignment horizontal="center" vertical="center"/>
    </xf>
    <xf numFmtId="176" fontId="23" fillId="2" borderId="28" xfId="2" applyNumberFormat="1" applyFont="1" applyFill="1" applyBorder="1" applyAlignment="1">
      <alignment horizontal="right" vertical="center"/>
    </xf>
    <xf numFmtId="176" fontId="23" fillId="2" borderId="27" xfId="2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3" fontId="22" fillId="0" borderId="25" xfId="0" applyNumberFormat="1" applyFont="1" applyBorder="1" applyAlignment="1">
      <alignment horizontal="right" vertical="center"/>
    </xf>
    <xf numFmtId="3" fontId="22" fillId="0" borderId="26" xfId="0" applyNumberFormat="1" applyFont="1" applyBorder="1" applyAlignment="1">
      <alignment horizontal="right" vertical="center"/>
    </xf>
    <xf numFmtId="41" fontId="22" fillId="0" borderId="25" xfId="0" applyNumberFormat="1" applyFont="1" applyBorder="1" applyAlignment="1">
      <alignment horizontal="right" vertical="center"/>
    </xf>
    <xf numFmtId="41" fontId="22" fillId="0" borderId="26" xfId="0" applyNumberFormat="1" applyFont="1" applyBorder="1" applyAlignment="1">
      <alignment horizontal="right" vertical="center"/>
    </xf>
    <xf numFmtId="3" fontId="23" fillId="2" borderId="27" xfId="0" applyNumberFormat="1" applyFont="1" applyFill="1" applyBorder="1" applyAlignment="1">
      <alignment vertical="center"/>
    </xf>
    <xf numFmtId="3" fontId="23" fillId="2" borderId="29" xfId="0" applyNumberFormat="1" applyFont="1" applyFill="1" applyBorder="1" applyAlignment="1">
      <alignment vertical="center"/>
    </xf>
    <xf numFmtId="3" fontId="12" fillId="0" borderId="25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  <xf numFmtId="41" fontId="12" fillId="0" borderId="25" xfId="0" applyNumberFormat="1" applyFont="1" applyBorder="1" applyAlignment="1">
      <alignment horizontal="right" vertical="center"/>
    </xf>
    <xf numFmtId="41" fontId="12" fillId="0" borderId="26" xfId="0" applyNumberFormat="1" applyFont="1" applyBorder="1" applyAlignment="1">
      <alignment horizontal="right" vertical="center"/>
    </xf>
    <xf numFmtId="177" fontId="14" fillId="2" borderId="27" xfId="0" applyNumberFormat="1" applyFont="1" applyFill="1" applyBorder="1" applyAlignment="1">
      <alignment horizontal="center" vertical="center"/>
    </xf>
    <xf numFmtId="177" fontId="14" fillId="2" borderId="29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178" fontId="22" fillId="0" borderId="25" xfId="0" applyNumberFormat="1" applyFont="1" applyBorder="1" applyAlignment="1">
      <alignment horizontal="right" vertical="center"/>
    </xf>
    <xf numFmtId="178" fontId="22" fillId="0" borderId="26" xfId="0" applyNumberFormat="1" applyFont="1" applyBorder="1" applyAlignment="1">
      <alignment horizontal="right" vertical="center"/>
    </xf>
    <xf numFmtId="0" fontId="22" fillId="0" borderId="26" xfId="0" applyFont="1" applyBorder="1" applyAlignment="1">
      <alignment horizontal="right" vertical="center"/>
    </xf>
    <xf numFmtId="176" fontId="32" fillId="0" borderId="2" xfId="4" applyNumberFormat="1" applyFont="1" applyBorder="1" applyAlignment="1">
      <alignment horizontal="right" vertical="center"/>
    </xf>
    <xf numFmtId="176" fontId="33" fillId="2" borderId="2" xfId="4" applyNumberFormat="1" applyFont="1" applyFill="1" applyBorder="1" applyAlignment="1">
      <alignment horizontal="right" vertical="center"/>
    </xf>
    <xf numFmtId="41" fontId="12" fillId="0" borderId="25" xfId="1" applyNumberFormat="1" applyFont="1" applyBorder="1" applyAlignment="1">
      <alignment horizontal="center" vertical="center"/>
    </xf>
    <xf numFmtId="41" fontId="12" fillId="0" borderId="26" xfId="1" applyNumberFormat="1" applyFont="1" applyBorder="1" applyAlignment="1">
      <alignment horizontal="center" vertical="center"/>
    </xf>
    <xf numFmtId="176" fontId="14" fillId="2" borderId="30" xfId="1" applyNumberFormat="1" applyFont="1" applyFill="1" applyBorder="1" applyAlignment="1">
      <alignment horizontal="center" vertical="center"/>
    </xf>
    <xf numFmtId="177" fontId="14" fillId="0" borderId="25" xfId="1" applyNumberFormat="1" applyFont="1" applyBorder="1" applyAlignment="1">
      <alignment horizontal="center" vertical="center"/>
    </xf>
    <xf numFmtId="176" fontId="14" fillId="0" borderId="30" xfId="1" applyNumberFormat="1" applyFont="1" applyBorder="1" applyAlignment="1">
      <alignment horizontal="center" vertical="center"/>
    </xf>
    <xf numFmtId="177" fontId="14" fillId="0" borderId="26" xfId="1" applyNumberFormat="1" applyFont="1" applyBorder="1" applyAlignment="1">
      <alignment horizontal="center" vertical="center"/>
    </xf>
    <xf numFmtId="176" fontId="14" fillId="0" borderId="25" xfId="2" applyNumberFormat="1" applyFont="1" applyBorder="1" applyAlignment="1">
      <alignment horizontal="right" vertical="center"/>
    </xf>
    <xf numFmtId="176" fontId="14" fillId="0" borderId="26" xfId="2" applyNumberFormat="1" applyFont="1" applyBorder="1" applyAlignment="1">
      <alignment horizontal="right" vertical="center"/>
    </xf>
    <xf numFmtId="176" fontId="12" fillId="0" borderId="30" xfId="0" applyNumberFormat="1" applyFont="1" applyBorder="1" applyAlignment="1">
      <alignment vertical="center"/>
    </xf>
    <xf numFmtId="3" fontId="14" fillId="2" borderId="25" xfId="0" applyNumberFormat="1" applyFont="1" applyFill="1" applyBorder="1" applyAlignment="1">
      <alignment vertical="center"/>
    </xf>
    <xf numFmtId="176" fontId="14" fillId="2" borderId="30" xfId="0" applyNumberFormat="1" applyFont="1" applyFill="1" applyBorder="1" applyAlignment="1">
      <alignment vertical="center"/>
    </xf>
    <xf numFmtId="3" fontId="14" fillId="2" borderId="26" xfId="0" applyNumberFormat="1" applyFont="1" applyFill="1" applyBorder="1" applyAlignment="1">
      <alignment vertical="center"/>
    </xf>
    <xf numFmtId="176" fontId="14" fillId="2" borderId="25" xfId="2" applyNumberFormat="1" applyFont="1" applyFill="1" applyBorder="1" applyAlignment="1">
      <alignment horizontal="right" vertical="center"/>
    </xf>
    <xf numFmtId="176" fontId="14" fillId="2" borderId="26" xfId="2" applyNumberFormat="1" applyFont="1" applyFill="1" applyBorder="1" applyAlignment="1">
      <alignment horizontal="right" vertical="center"/>
    </xf>
    <xf numFmtId="3" fontId="23" fillId="2" borderId="4" xfId="0" applyNumberFormat="1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4" fillId="2" borderId="39" xfId="0" applyFont="1" applyFill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177" fontId="14" fillId="2" borderId="6" xfId="1" applyNumberFormat="1" applyFont="1" applyFill="1" applyBorder="1" applyAlignment="1">
      <alignment horizontal="center" vertical="center"/>
    </xf>
    <xf numFmtId="176" fontId="14" fillId="2" borderId="41" xfId="1" applyNumberFormat="1" applyFont="1" applyFill="1" applyBorder="1" applyAlignment="1">
      <alignment horizontal="center" vertical="center"/>
    </xf>
    <xf numFmtId="177" fontId="14" fillId="2" borderId="7" xfId="1" applyNumberFormat="1" applyFont="1" applyFill="1" applyBorder="1" applyAlignment="1">
      <alignment horizontal="center" vertical="center"/>
    </xf>
    <xf numFmtId="176" fontId="14" fillId="2" borderId="6" xfId="2" applyNumberFormat="1" applyFont="1" applyFill="1" applyBorder="1" applyAlignment="1">
      <alignment horizontal="right" vertical="center"/>
    </xf>
    <xf numFmtId="176" fontId="14" fillId="2" borderId="7" xfId="2" applyNumberFormat="1" applyFont="1" applyFill="1" applyBorder="1" applyAlignment="1">
      <alignment horizontal="right" vertical="center"/>
    </xf>
    <xf numFmtId="0" fontId="36" fillId="0" borderId="16" xfId="0" applyFont="1" applyBorder="1" applyAlignment="1">
      <alignment vertical="center"/>
    </xf>
    <xf numFmtId="177" fontId="22" fillId="2" borderId="27" xfId="1" applyNumberFormat="1" applyFont="1" applyFill="1" applyBorder="1" applyAlignment="1">
      <alignment horizontal="center" vertical="center"/>
    </xf>
    <xf numFmtId="177" fontId="22" fillId="2" borderId="29" xfId="1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right" vertical="center"/>
    </xf>
    <xf numFmtId="176" fontId="22" fillId="0" borderId="30" xfId="0" applyNumberFormat="1" applyFont="1" applyBorder="1" applyAlignment="1">
      <alignment horizontal="right" vertical="center"/>
    </xf>
    <xf numFmtId="176" fontId="23" fillId="2" borderId="30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176" fontId="14" fillId="2" borderId="2" xfId="2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0" fontId="37" fillId="0" borderId="16" xfId="0" applyFont="1" applyBorder="1" applyAlignment="1">
      <alignment vertical="center"/>
    </xf>
    <xf numFmtId="178" fontId="39" fillId="0" borderId="2" xfId="4" applyNumberFormat="1" applyFont="1" applyBorder="1" applyAlignment="1">
      <alignment horizontal="right" vertical="center"/>
    </xf>
    <xf numFmtId="176" fontId="39" fillId="0" borderId="2" xfId="4" applyNumberFormat="1" applyFont="1" applyBorder="1" applyAlignment="1">
      <alignment horizontal="right" vertical="center"/>
    </xf>
    <xf numFmtId="176" fontId="37" fillId="0" borderId="4" xfId="2" applyNumberFormat="1" applyFont="1" applyBorder="1" applyAlignment="1">
      <alignment horizontal="right" vertical="center"/>
    </xf>
    <xf numFmtId="176" fontId="37" fillId="0" borderId="5" xfId="2" applyNumberFormat="1" applyFont="1" applyBorder="1" applyAlignment="1">
      <alignment horizontal="right" vertical="center"/>
    </xf>
    <xf numFmtId="41" fontId="39" fillId="0" borderId="2" xfId="4" applyNumberFormat="1" applyFont="1" applyBorder="1" applyAlignment="1">
      <alignment horizontal="right" vertical="center"/>
    </xf>
    <xf numFmtId="177" fontId="39" fillId="0" borderId="2" xfId="4" applyNumberFormat="1" applyFont="1" applyBorder="1" applyAlignment="1">
      <alignment horizontal="right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6" fillId="3" borderId="12" xfId="3" applyFont="1" applyBorder="1" applyAlignment="1">
      <alignment horizontal="center" vertical="center"/>
    </xf>
    <xf numFmtId="0" fontId="16" fillId="3" borderId="13" xfId="3" applyFont="1" applyBorder="1" applyAlignment="1">
      <alignment horizontal="center" vertical="center"/>
    </xf>
    <xf numFmtId="0" fontId="16" fillId="3" borderId="22" xfId="3" applyFont="1" applyBorder="1" applyAlignment="1">
      <alignment horizontal="center" vertical="center"/>
    </xf>
    <xf numFmtId="0" fontId="16" fillId="3" borderId="38" xfId="3" applyFont="1" applyBorder="1" applyAlignment="1">
      <alignment horizontal="center" vertical="center"/>
    </xf>
    <xf numFmtId="0" fontId="16" fillId="3" borderId="24" xfId="3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177" fontId="32" fillId="0" borderId="2" xfId="4" applyNumberFormat="1" applyFont="1" applyBorder="1" applyAlignment="1">
      <alignment horizontal="right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right" vertical="center"/>
    </xf>
    <xf numFmtId="0" fontId="23" fillId="2" borderId="26" xfId="0" applyFont="1" applyFill="1" applyBorder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right" vertical="center"/>
    </xf>
    <xf numFmtId="177" fontId="32" fillId="0" borderId="1" xfId="4" applyNumberFormat="1" applyFont="1" applyBorder="1" applyAlignment="1">
      <alignment horizontal="right" vertical="center"/>
    </xf>
    <xf numFmtId="0" fontId="23" fillId="2" borderId="23" xfId="0" applyFont="1" applyFill="1" applyBorder="1" applyAlignment="1">
      <alignment horizontal="center" vertical="center"/>
    </xf>
    <xf numFmtId="178" fontId="32" fillId="0" borderId="25" xfId="4" applyNumberFormat="1" applyFont="1" applyBorder="1" applyAlignment="1">
      <alignment horizontal="right" vertical="center"/>
    </xf>
    <xf numFmtId="178" fontId="32" fillId="0" borderId="26" xfId="4" applyNumberFormat="1" applyFont="1" applyBorder="1" applyAlignment="1">
      <alignment horizontal="right" vertical="center"/>
    </xf>
    <xf numFmtId="177" fontId="32" fillId="0" borderId="25" xfId="4" applyNumberFormat="1" applyFont="1" applyBorder="1" applyAlignment="1">
      <alignment horizontal="right" vertical="center"/>
    </xf>
    <xf numFmtId="177" fontId="32" fillId="0" borderId="26" xfId="4" applyNumberFormat="1" applyFont="1" applyBorder="1" applyAlignment="1">
      <alignment horizontal="right" vertical="center"/>
    </xf>
    <xf numFmtId="176" fontId="33" fillId="2" borderId="28" xfId="4" applyNumberFormat="1" applyFont="1" applyFill="1" applyBorder="1" applyAlignment="1">
      <alignment horizontal="right" vertical="center"/>
    </xf>
    <xf numFmtId="3" fontId="23" fillId="2" borderId="29" xfId="0" applyNumberFormat="1" applyFont="1" applyFill="1" applyBorder="1" applyAlignment="1">
      <alignment horizontal="right" vertical="center"/>
    </xf>
    <xf numFmtId="176" fontId="22" fillId="0" borderId="1" xfId="2" applyNumberFormat="1" applyFont="1" applyBorder="1" applyAlignment="1">
      <alignment horizontal="right" vertical="center"/>
    </xf>
    <xf numFmtId="177" fontId="22" fillId="0" borderId="25" xfId="0" applyNumberFormat="1" applyFont="1" applyBorder="1" applyAlignment="1">
      <alignment horizontal="right" vertical="center"/>
    </xf>
    <xf numFmtId="177" fontId="22" fillId="0" borderId="26" xfId="0" applyNumberFormat="1" applyFont="1" applyBorder="1" applyAlignment="1">
      <alignment horizontal="right" vertical="center"/>
    </xf>
    <xf numFmtId="0" fontId="23" fillId="2" borderId="3" xfId="0" applyFont="1" applyFill="1" applyBorder="1" applyAlignment="1">
      <alignment horizontal="center" vertical="center"/>
    </xf>
    <xf numFmtId="0" fontId="35" fillId="2" borderId="31" xfId="0" applyFont="1" applyFill="1" applyBorder="1" applyAlignment="1">
      <alignment horizontal="center" vertical="center"/>
    </xf>
    <xf numFmtId="178" fontId="23" fillId="2" borderId="25" xfId="0" applyNumberFormat="1" applyFont="1" applyFill="1" applyBorder="1" applyAlignment="1">
      <alignment horizontal="right" vertical="center"/>
    </xf>
    <xf numFmtId="178" fontId="23" fillId="2" borderId="26" xfId="0" applyNumberFormat="1" applyFont="1" applyFill="1" applyBorder="1" applyAlignment="1">
      <alignment horizontal="right" vertical="center"/>
    </xf>
  </cellXfs>
  <cellStyles count="6">
    <cellStyle name="20% - 輔色6" xfId="3" builtinId="50"/>
    <cellStyle name="一般" xfId="0" builtinId="0"/>
    <cellStyle name="一般 2" xfId="4" xr:uid="{D3BA1DC0-25DE-4621-83B6-9FE109E9D69E}"/>
    <cellStyle name="一般 3" xfId="5" xr:uid="{32F1887F-0422-49E1-B44A-E6DDB1FB98CD}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18"/>
  <sheetViews>
    <sheetView workbookViewId="0">
      <selection activeCell="P11" sqref="P11"/>
    </sheetView>
  </sheetViews>
  <sheetFormatPr defaultColWidth="9" defaultRowHeight="15.75" x14ac:dyDescent="0.25"/>
  <cols>
    <col min="1" max="1" width="5.125" style="3" customWidth="1"/>
    <col min="2" max="2" width="11.25" style="3" customWidth="1"/>
    <col min="3" max="3" width="11.375" style="5" customWidth="1"/>
    <col min="4" max="4" width="8.875" style="5" customWidth="1"/>
    <col min="5" max="5" width="11.375" style="5" customWidth="1"/>
    <col min="6" max="6" width="11.75" style="5" customWidth="1"/>
    <col min="7" max="7" width="9.125" style="5" customWidth="1"/>
    <col min="8" max="8" width="11.25" style="5" customWidth="1"/>
    <col min="9" max="9" width="11.75" style="21" customWidth="1"/>
    <col min="10" max="10" width="10.875" style="21" bestFit="1" customWidth="1"/>
    <col min="11" max="16384" width="9" style="3"/>
  </cols>
  <sheetData>
    <row r="1" spans="1:10" ht="31.9" customHeight="1" thickBot="1" x14ac:dyDescent="0.3">
      <c r="B1" s="145" t="s">
        <v>171</v>
      </c>
      <c r="C1" s="145"/>
      <c r="D1" s="145"/>
      <c r="E1" s="145"/>
      <c r="F1" s="145"/>
      <c r="G1" s="145"/>
      <c r="H1" s="145"/>
      <c r="I1" s="145"/>
      <c r="J1" s="145"/>
    </row>
    <row r="2" spans="1:10" ht="24.75" customHeight="1" thickTop="1" x14ac:dyDescent="0.25">
      <c r="A2" s="141" t="s">
        <v>57</v>
      </c>
      <c r="B2" s="146" t="s">
        <v>58</v>
      </c>
      <c r="C2" s="148" t="s">
        <v>170</v>
      </c>
      <c r="D2" s="149"/>
      <c r="E2" s="150"/>
      <c r="F2" s="148" t="s">
        <v>125</v>
      </c>
      <c r="G2" s="149"/>
      <c r="H2" s="150"/>
      <c r="I2" s="148" t="s">
        <v>60</v>
      </c>
      <c r="J2" s="150"/>
    </row>
    <row r="3" spans="1:10" ht="36" customHeight="1" x14ac:dyDescent="0.25">
      <c r="A3" s="142"/>
      <c r="B3" s="147"/>
      <c r="C3" s="81" t="s">
        <v>61</v>
      </c>
      <c r="D3" s="27" t="s">
        <v>62</v>
      </c>
      <c r="E3" s="82" t="s">
        <v>63</v>
      </c>
      <c r="F3" s="81" t="s">
        <v>61</v>
      </c>
      <c r="G3" s="27" t="s">
        <v>62</v>
      </c>
      <c r="H3" s="82" t="s">
        <v>63</v>
      </c>
      <c r="I3" s="81" t="s">
        <v>64</v>
      </c>
      <c r="J3" s="82" t="s">
        <v>65</v>
      </c>
    </row>
    <row r="4" spans="1:10" ht="24.95" customHeight="1" x14ac:dyDescent="0.25">
      <c r="A4" s="26">
        <v>1</v>
      </c>
      <c r="B4" s="80" t="s">
        <v>45</v>
      </c>
      <c r="C4" s="83">
        <v>1886391</v>
      </c>
      <c r="D4" s="129">
        <f>C4/$C$14</f>
        <v>0.75115875870263626</v>
      </c>
      <c r="E4" s="84">
        <v>3503137</v>
      </c>
      <c r="F4" s="83">
        <v>4783059</v>
      </c>
      <c r="G4" s="129">
        <f>F4/$F$14</f>
        <v>0.94012076560226443</v>
      </c>
      <c r="H4" s="84">
        <v>9362509</v>
      </c>
      <c r="I4" s="52">
        <f>SUM(C4/F4-1)</f>
        <v>-0.60560992452737883</v>
      </c>
      <c r="J4" s="53">
        <f>SUM(E4/H4-1)</f>
        <v>-0.62583352389834812</v>
      </c>
    </row>
    <row r="5" spans="1:10" ht="24.95" customHeight="1" x14ac:dyDescent="0.25">
      <c r="A5" s="26">
        <v>2</v>
      </c>
      <c r="B5" s="80" t="s">
        <v>47</v>
      </c>
      <c r="C5" s="83">
        <v>271531</v>
      </c>
      <c r="D5" s="129">
        <f t="shared" ref="D5:D14" si="0">C5/$C$14</f>
        <v>0.10812333652423359</v>
      </c>
      <c r="E5" s="84">
        <v>584601</v>
      </c>
      <c r="F5" s="83">
        <v>274053</v>
      </c>
      <c r="G5" s="129">
        <f t="shared" ref="G5:G14" si="1">F5/$F$14</f>
        <v>5.3865719861619386E-2</v>
      </c>
      <c r="H5" s="84">
        <v>584049</v>
      </c>
      <c r="I5" s="52">
        <f>SUM(C5/F5-1)</f>
        <v>-9.2025994971774994E-3</v>
      </c>
      <c r="J5" s="53">
        <f>SUM(E5/H5-1)</f>
        <v>9.4512617948150357E-4</v>
      </c>
    </row>
    <row r="6" spans="1:10" ht="24.95" customHeight="1" x14ac:dyDescent="0.25">
      <c r="A6" s="26">
        <v>3</v>
      </c>
      <c r="B6" s="80" t="s">
        <v>105</v>
      </c>
      <c r="C6" s="83">
        <v>271528</v>
      </c>
      <c r="D6" s="129">
        <f t="shared" si="0"/>
        <v>0.10812214192763293</v>
      </c>
      <c r="E6" s="84">
        <v>533989</v>
      </c>
      <c r="F6" s="83">
        <v>76</v>
      </c>
      <c r="G6" s="129">
        <f t="shared" si="1"/>
        <v>1.4937967143155059E-5</v>
      </c>
      <c r="H6" s="84">
        <v>1218</v>
      </c>
      <c r="I6" s="52">
        <f>SUM(C6/F6-1)</f>
        <v>3571.7368421052633</v>
      </c>
      <c r="J6" s="53">
        <f>SUM(E6/H6-1)</f>
        <v>437.41461412151068</v>
      </c>
    </row>
    <row r="7" spans="1:10" ht="24.95" customHeight="1" x14ac:dyDescent="0.25">
      <c r="A7" s="26">
        <v>4</v>
      </c>
      <c r="B7" s="80" t="s">
        <v>48</v>
      </c>
      <c r="C7" s="83">
        <v>39599</v>
      </c>
      <c r="D7" s="129">
        <f t="shared" si="0"/>
        <v>1.5768276929791169E-2</v>
      </c>
      <c r="E7" s="84">
        <v>113027</v>
      </c>
      <c r="F7" s="83">
        <v>19868</v>
      </c>
      <c r="G7" s="129">
        <f t="shared" si="1"/>
        <v>3.9050990947395361E-3</v>
      </c>
      <c r="H7" s="84">
        <v>48924</v>
      </c>
      <c r="I7" s="52">
        <f>SUM(C7/F7-1)</f>
        <v>0.99310448963156839</v>
      </c>
      <c r="J7" s="53">
        <f>SUM(E7/H7-1)</f>
        <v>1.3102567247158858</v>
      </c>
    </row>
    <row r="8" spans="1:10" ht="24.95" customHeight="1" x14ac:dyDescent="0.25">
      <c r="A8" s="26">
        <v>5</v>
      </c>
      <c r="B8" s="80" t="s">
        <v>129</v>
      </c>
      <c r="C8" s="83">
        <v>18507</v>
      </c>
      <c r="D8" s="129">
        <f t="shared" si="0"/>
        <v>7.3694664294463282E-3</v>
      </c>
      <c r="E8" s="84">
        <v>32424</v>
      </c>
      <c r="F8" s="85">
        <v>0</v>
      </c>
      <c r="G8" s="129">
        <f t="shared" si="1"/>
        <v>0</v>
      </c>
      <c r="H8" s="86">
        <v>0</v>
      </c>
      <c r="I8" s="85">
        <v>0</v>
      </c>
      <c r="J8" s="86">
        <v>0</v>
      </c>
    </row>
    <row r="9" spans="1:10" ht="24.95" customHeight="1" x14ac:dyDescent="0.25">
      <c r="A9" s="26">
        <v>6</v>
      </c>
      <c r="B9" s="80" t="s">
        <v>130</v>
      </c>
      <c r="C9" s="83">
        <v>8754</v>
      </c>
      <c r="D9" s="129">
        <f t="shared" si="0"/>
        <v>3.4858328807139548E-3</v>
      </c>
      <c r="E9" s="84">
        <v>49731</v>
      </c>
      <c r="F9" s="85">
        <v>0</v>
      </c>
      <c r="G9" s="129">
        <f t="shared" si="1"/>
        <v>0</v>
      </c>
      <c r="H9" s="86">
        <v>0</v>
      </c>
      <c r="I9" s="85">
        <v>0</v>
      </c>
      <c r="J9" s="86">
        <v>0</v>
      </c>
    </row>
    <row r="10" spans="1:10" ht="24.95" customHeight="1" x14ac:dyDescent="0.25">
      <c r="A10" s="26">
        <v>7</v>
      </c>
      <c r="B10" s="80" t="s">
        <v>27</v>
      </c>
      <c r="C10" s="83">
        <v>7711</v>
      </c>
      <c r="D10" s="129">
        <f t="shared" si="0"/>
        <v>3.0705114625525823E-3</v>
      </c>
      <c r="E10" s="84">
        <v>92770</v>
      </c>
      <c r="F10" s="85">
        <v>0</v>
      </c>
      <c r="G10" s="129">
        <f t="shared" si="1"/>
        <v>0</v>
      </c>
      <c r="H10" s="86">
        <v>0</v>
      </c>
      <c r="I10" s="85">
        <v>0</v>
      </c>
      <c r="J10" s="86">
        <v>0</v>
      </c>
    </row>
    <row r="11" spans="1:10" ht="24.95" customHeight="1" x14ac:dyDescent="0.25">
      <c r="A11" s="26">
        <v>8</v>
      </c>
      <c r="B11" s="80" t="s">
        <v>24</v>
      </c>
      <c r="C11" s="83">
        <v>6975</v>
      </c>
      <c r="D11" s="129">
        <f t="shared" si="0"/>
        <v>2.7774370965249983E-3</v>
      </c>
      <c r="E11" s="84">
        <v>55692</v>
      </c>
      <c r="F11" s="83">
        <v>3780</v>
      </c>
      <c r="G11" s="129">
        <f t="shared" si="1"/>
        <v>7.4296731317271224E-4</v>
      </c>
      <c r="H11" s="84">
        <v>40530</v>
      </c>
      <c r="I11" s="52">
        <f>SUM(C11/F11-1)</f>
        <v>0.84523809523809534</v>
      </c>
      <c r="J11" s="53">
        <f>SUM(E11/H11-1)</f>
        <v>0.3740932642487047</v>
      </c>
    </row>
    <row r="12" spans="1:10" ht="24.95" customHeight="1" x14ac:dyDescent="0.25">
      <c r="A12" s="26">
        <v>9</v>
      </c>
      <c r="B12" s="80" t="s">
        <v>172</v>
      </c>
      <c r="C12" s="83">
        <v>312</v>
      </c>
      <c r="D12" s="129">
        <f t="shared" si="0"/>
        <v>1.2423804646821498E-4</v>
      </c>
      <c r="E12" s="84">
        <v>1612</v>
      </c>
      <c r="F12" s="83">
        <v>6355</v>
      </c>
      <c r="G12" s="129">
        <f t="shared" si="1"/>
        <v>1.2490892262467159E-3</v>
      </c>
      <c r="H12" s="84">
        <v>17397</v>
      </c>
      <c r="I12" s="52">
        <f>SUM(C12/F12-1)</f>
        <v>-0.95090479937057437</v>
      </c>
      <c r="J12" s="53">
        <f>SUM(E12/H12-1)</f>
        <v>-0.90734034603667302</v>
      </c>
    </row>
    <row r="13" spans="1:10" ht="24.95" customHeight="1" x14ac:dyDescent="0.25">
      <c r="A13" s="26">
        <v>10</v>
      </c>
      <c r="B13" s="80" t="s">
        <v>126</v>
      </c>
      <c r="C13" s="128">
        <v>0</v>
      </c>
      <c r="D13" s="129">
        <f t="shared" si="0"/>
        <v>0</v>
      </c>
      <c r="E13" s="99">
        <v>0</v>
      </c>
      <c r="F13" s="83">
        <v>516</v>
      </c>
      <c r="G13" s="129">
        <f t="shared" si="1"/>
        <v>1.0142093481405277E-4</v>
      </c>
      <c r="H13" s="84">
        <v>3620</v>
      </c>
      <c r="I13" s="85">
        <v>0</v>
      </c>
      <c r="J13" s="86">
        <v>0</v>
      </c>
    </row>
    <row r="14" spans="1:10" ht="24.95" customHeight="1" thickBot="1" x14ac:dyDescent="0.3">
      <c r="A14" s="143" t="s">
        <v>59</v>
      </c>
      <c r="B14" s="144"/>
      <c r="C14" s="87">
        <f>SUM(C4:C13)</f>
        <v>2511308</v>
      </c>
      <c r="D14" s="130">
        <f t="shared" si="0"/>
        <v>1</v>
      </c>
      <c r="E14" s="88">
        <f>SUM(E4:E13)</f>
        <v>4966983</v>
      </c>
      <c r="F14" s="87">
        <f>SUM(F4:F13)</f>
        <v>5087707</v>
      </c>
      <c r="G14" s="130">
        <f t="shared" si="1"/>
        <v>1</v>
      </c>
      <c r="H14" s="88">
        <f>SUM(H4:H13)</f>
        <v>10058247</v>
      </c>
      <c r="I14" s="79">
        <f>SUM(C14/F14-1)</f>
        <v>-0.50639688960075735</v>
      </c>
      <c r="J14" s="56">
        <f>SUM(E14/H14-1)</f>
        <v>-0.50617806462696735</v>
      </c>
    </row>
    <row r="15" spans="1:10" ht="24.95" customHeight="1" x14ac:dyDescent="0.25"/>
    <row r="16" spans="1:10" ht="24.95" customHeight="1" x14ac:dyDescent="0.25">
      <c r="C16" s="4"/>
      <c r="D16" s="4"/>
      <c r="F16" s="4"/>
      <c r="G16" s="4"/>
    </row>
    <row r="17" ht="24.95" customHeight="1" x14ac:dyDescent="0.25"/>
    <row r="18" ht="24.95" customHeight="1" x14ac:dyDescent="0.25"/>
  </sheetData>
  <sortState xmlns:xlrd2="http://schemas.microsoft.com/office/spreadsheetml/2017/richdata2" ref="B4:J13">
    <sortCondition descending="1" ref="C4:C13"/>
  </sortState>
  <mergeCells count="7">
    <mergeCell ref="A2:A3"/>
    <mergeCell ref="A14:B14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fitToPage="1"/>
  </sheetPr>
  <dimension ref="A1:J33"/>
  <sheetViews>
    <sheetView zoomScaleNormal="100" workbookViewId="0">
      <selection activeCell="K27" sqref="K27"/>
    </sheetView>
  </sheetViews>
  <sheetFormatPr defaultColWidth="8.875" defaultRowHeight="24.75" customHeight="1" x14ac:dyDescent="0.25"/>
  <cols>
    <col min="1" max="1" width="13.5" style="12" bestFit="1" customWidth="1"/>
    <col min="2" max="2" width="14.375" style="16" bestFit="1" customWidth="1"/>
    <col min="3" max="3" width="10.5" style="16" customWidth="1"/>
    <col min="4" max="4" width="15.625" style="16" bestFit="1" customWidth="1"/>
    <col min="5" max="5" width="14.375" style="16" bestFit="1" customWidth="1"/>
    <col min="6" max="6" width="10" style="16" customWidth="1"/>
    <col min="7" max="7" width="15.625" style="16" bestFit="1" customWidth="1"/>
    <col min="8" max="8" width="12.125" style="16" customWidth="1"/>
    <col min="9" max="9" width="10.25" style="16" bestFit="1" customWidth="1"/>
    <col min="10" max="16384" width="8.875" style="12"/>
  </cols>
  <sheetData>
    <row r="1" spans="1:10" ht="33" customHeight="1" thickBot="1" x14ac:dyDescent="0.3">
      <c r="A1" s="145" t="s">
        <v>165</v>
      </c>
      <c r="B1" s="145"/>
      <c r="C1" s="145"/>
      <c r="D1" s="145"/>
      <c r="E1" s="145"/>
      <c r="F1" s="145"/>
      <c r="G1" s="145"/>
      <c r="H1" s="145"/>
      <c r="I1" s="145"/>
    </row>
    <row r="2" spans="1:10" ht="24" customHeight="1" x14ac:dyDescent="0.25">
      <c r="A2" s="183" t="s">
        <v>38</v>
      </c>
      <c r="B2" s="185" t="s">
        <v>166</v>
      </c>
      <c r="C2" s="186"/>
      <c r="D2" s="187"/>
      <c r="E2" s="185" t="s">
        <v>113</v>
      </c>
      <c r="F2" s="186"/>
      <c r="G2" s="187"/>
      <c r="H2" s="185" t="s">
        <v>39</v>
      </c>
      <c r="I2" s="187"/>
    </row>
    <row r="3" spans="1:10" ht="39.75" customHeight="1" x14ac:dyDescent="0.25">
      <c r="A3" s="184"/>
      <c r="B3" s="13" t="s">
        <v>40</v>
      </c>
      <c r="C3" s="14" t="s">
        <v>41</v>
      </c>
      <c r="D3" s="15" t="s">
        <v>42</v>
      </c>
      <c r="E3" s="13" t="s">
        <v>40</v>
      </c>
      <c r="F3" s="14" t="s">
        <v>41</v>
      </c>
      <c r="G3" s="15" t="s">
        <v>42</v>
      </c>
      <c r="H3" s="13" t="s">
        <v>43</v>
      </c>
      <c r="I3" s="15" t="s">
        <v>44</v>
      </c>
    </row>
    <row r="4" spans="1:10" ht="24" customHeight="1" x14ac:dyDescent="0.25">
      <c r="A4" s="117" t="s">
        <v>16</v>
      </c>
      <c r="B4" s="7">
        <v>35378505</v>
      </c>
      <c r="C4" s="119">
        <f t="shared" ref="C4:C28" si="0">B4/$B$30</f>
        <v>0.84285492314782307</v>
      </c>
      <c r="D4" s="8">
        <v>69061025</v>
      </c>
      <c r="E4" s="7">
        <v>41373016</v>
      </c>
      <c r="F4" s="119">
        <f t="shared" ref="F4:F28" si="1">E4/$E$30</f>
        <v>0.93153257369316378</v>
      </c>
      <c r="G4" s="8">
        <v>90438810</v>
      </c>
      <c r="H4" s="9">
        <f>SUM(B4/E4-1)</f>
        <v>-0.14488938877455781</v>
      </c>
      <c r="I4" s="10">
        <f>SUM(D4/G4-1)</f>
        <v>-0.23637844195428936</v>
      </c>
    </row>
    <row r="5" spans="1:10" ht="24" customHeight="1" x14ac:dyDescent="0.25">
      <c r="A5" s="117" t="s">
        <v>17</v>
      </c>
      <c r="B5" s="7">
        <v>4573467</v>
      </c>
      <c r="C5" s="119">
        <f t="shared" si="0"/>
        <v>0.1089579442886042</v>
      </c>
      <c r="D5" s="8">
        <v>10777347</v>
      </c>
      <c r="E5" s="7">
        <v>2083299</v>
      </c>
      <c r="F5" s="119">
        <f t="shared" si="1"/>
        <v>4.6906439676585199E-2</v>
      </c>
      <c r="G5" s="8">
        <v>5294272</v>
      </c>
      <c r="H5" s="9">
        <f t="shared" ref="H5:H30" si="2">SUM(B5/E5-1)</f>
        <v>1.1953003385495795</v>
      </c>
      <c r="I5" s="10">
        <f t="shared" ref="I5:I30" si="3">SUM(D5/G5-1)</f>
        <v>1.0356617491507802</v>
      </c>
    </row>
    <row r="6" spans="1:10" ht="24" customHeight="1" x14ac:dyDescent="0.25">
      <c r="A6" s="117" t="s">
        <v>21</v>
      </c>
      <c r="B6" s="7">
        <v>1568167</v>
      </c>
      <c r="C6" s="119">
        <f t="shared" si="0"/>
        <v>3.7359896249656459E-2</v>
      </c>
      <c r="D6" s="8">
        <v>3283448</v>
      </c>
      <c r="E6" s="7">
        <v>67585</v>
      </c>
      <c r="F6" s="119">
        <f t="shared" si="1"/>
        <v>1.5217075059998642E-3</v>
      </c>
      <c r="G6" s="8">
        <v>137024</v>
      </c>
      <c r="H6" s="9">
        <f t="shared" si="2"/>
        <v>22.202885255604055</v>
      </c>
      <c r="I6" s="10">
        <f t="shared" si="3"/>
        <v>22.962575899112565</v>
      </c>
    </row>
    <row r="7" spans="1:10" ht="24" customHeight="1" x14ac:dyDescent="0.25">
      <c r="A7" s="117" t="s">
        <v>20</v>
      </c>
      <c r="B7" s="7">
        <v>129366</v>
      </c>
      <c r="C7" s="119">
        <f t="shared" si="0"/>
        <v>3.082006150003831E-3</v>
      </c>
      <c r="D7" s="8">
        <v>408886</v>
      </c>
      <c r="E7" s="7">
        <v>290508</v>
      </c>
      <c r="F7" s="119">
        <f t="shared" si="1"/>
        <v>6.5409218636237106E-3</v>
      </c>
      <c r="G7" s="8">
        <v>998404</v>
      </c>
      <c r="H7" s="9">
        <f t="shared" si="2"/>
        <v>-0.55469040439505968</v>
      </c>
      <c r="I7" s="10">
        <f t="shared" si="3"/>
        <v>-0.59046037475811397</v>
      </c>
    </row>
    <row r="8" spans="1:10" ht="24" customHeight="1" x14ac:dyDescent="0.25">
      <c r="A8" s="117" t="s">
        <v>23</v>
      </c>
      <c r="B8" s="7">
        <v>110681</v>
      </c>
      <c r="C8" s="119">
        <f t="shared" si="0"/>
        <v>2.6368560726046566E-3</v>
      </c>
      <c r="D8" s="8">
        <v>203647</v>
      </c>
      <c r="E8" s="7">
        <v>554</v>
      </c>
      <c r="F8" s="119">
        <f t="shared" si="1"/>
        <v>1.2473566003165268E-5</v>
      </c>
      <c r="G8" s="8">
        <v>4036</v>
      </c>
      <c r="H8" s="9">
        <f t="shared" si="2"/>
        <v>198.78519855595667</v>
      </c>
      <c r="I8" s="10">
        <f t="shared" si="3"/>
        <v>49.457631318136769</v>
      </c>
    </row>
    <row r="9" spans="1:10" ht="24" customHeight="1" x14ac:dyDescent="0.25">
      <c r="A9" s="117" t="s">
        <v>22</v>
      </c>
      <c r="B9" s="7">
        <v>84100</v>
      </c>
      <c r="C9" s="119">
        <f t="shared" si="0"/>
        <v>2.0035922670200994E-3</v>
      </c>
      <c r="D9" s="8">
        <v>277806</v>
      </c>
      <c r="E9" s="7">
        <v>61652</v>
      </c>
      <c r="F9" s="119">
        <f t="shared" si="1"/>
        <v>1.3881232693630779E-3</v>
      </c>
      <c r="G9" s="8">
        <v>214319</v>
      </c>
      <c r="H9" s="9">
        <f t="shared" si="2"/>
        <v>0.36410822033348467</v>
      </c>
      <c r="I9" s="10">
        <f t="shared" si="3"/>
        <v>0.29622665279326621</v>
      </c>
    </row>
    <row r="10" spans="1:10" ht="24" customHeight="1" x14ac:dyDescent="0.25">
      <c r="A10" s="117" t="s">
        <v>29</v>
      </c>
      <c r="B10" s="7">
        <v>72302</v>
      </c>
      <c r="C10" s="119">
        <f t="shared" si="0"/>
        <v>1.7225175753874818E-3</v>
      </c>
      <c r="D10" s="8">
        <v>230425</v>
      </c>
      <c r="E10" s="7">
        <v>269046</v>
      </c>
      <c r="F10" s="119">
        <f t="shared" si="1"/>
        <v>6.0576950160426048E-3</v>
      </c>
      <c r="G10" s="8">
        <v>804466</v>
      </c>
      <c r="H10" s="9">
        <f t="shared" si="2"/>
        <v>-0.73126528549021352</v>
      </c>
      <c r="I10" s="10">
        <f t="shared" si="3"/>
        <v>-0.71356775799101513</v>
      </c>
    </row>
    <row r="11" spans="1:10" ht="24" customHeight="1" x14ac:dyDescent="0.25">
      <c r="A11" s="117" t="s">
        <v>19</v>
      </c>
      <c r="B11" s="7">
        <v>18915</v>
      </c>
      <c r="C11" s="119">
        <f t="shared" si="0"/>
        <v>4.5062958062645872E-4</v>
      </c>
      <c r="D11" s="8">
        <v>111546</v>
      </c>
      <c r="E11" s="7">
        <v>44451</v>
      </c>
      <c r="F11" s="119">
        <f t="shared" si="1"/>
        <v>1.0008348057882659E-3</v>
      </c>
      <c r="G11" s="8">
        <v>124086</v>
      </c>
      <c r="H11" s="9">
        <f t="shared" si="2"/>
        <v>-0.57447526489842748</v>
      </c>
      <c r="I11" s="10">
        <f t="shared" si="3"/>
        <v>-0.10105894299115126</v>
      </c>
    </row>
    <row r="12" spans="1:10" ht="24" customHeight="1" x14ac:dyDescent="0.25">
      <c r="A12" s="117" t="s">
        <v>27</v>
      </c>
      <c r="B12" s="7">
        <v>11143</v>
      </c>
      <c r="C12" s="119">
        <f t="shared" si="0"/>
        <v>2.6547001939839437E-4</v>
      </c>
      <c r="D12" s="8">
        <v>125256</v>
      </c>
      <c r="E12" s="7">
        <v>11191</v>
      </c>
      <c r="F12" s="119">
        <f t="shared" si="1"/>
        <v>2.5197053635635832E-4</v>
      </c>
      <c r="G12" s="8">
        <v>106225</v>
      </c>
      <c r="H12" s="9">
        <f t="shared" si="2"/>
        <v>-4.2891609328925551E-3</v>
      </c>
      <c r="I12" s="10">
        <f t="shared" si="3"/>
        <v>0.1791574488114851</v>
      </c>
    </row>
    <row r="13" spans="1:10" ht="24" customHeight="1" x14ac:dyDescent="0.25">
      <c r="A13" s="117" t="s">
        <v>26</v>
      </c>
      <c r="B13" s="7">
        <v>10526</v>
      </c>
      <c r="C13" s="119">
        <f t="shared" si="0"/>
        <v>2.5077065639302694E-4</v>
      </c>
      <c r="D13" s="8">
        <v>93080</v>
      </c>
      <c r="E13" s="7">
        <v>12262</v>
      </c>
      <c r="F13" s="119">
        <f t="shared" si="1"/>
        <v>2.7608459626500456E-4</v>
      </c>
      <c r="G13" s="8">
        <v>94627</v>
      </c>
      <c r="H13" s="9">
        <f t="shared" si="2"/>
        <v>-0.14157559941282005</v>
      </c>
      <c r="I13" s="10">
        <f t="shared" si="3"/>
        <v>-1.6348399505426547E-2</v>
      </c>
    </row>
    <row r="14" spans="1:10" ht="24" customHeight="1" x14ac:dyDescent="0.25">
      <c r="A14" s="117" t="s">
        <v>24</v>
      </c>
      <c r="B14" s="7">
        <v>7605</v>
      </c>
      <c r="C14" s="119">
        <f t="shared" si="0"/>
        <v>1.8118096540651433E-4</v>
      </c>
      <c r="D14" s="8">
        <v>75617</v>
      </c>
      <c r="E14" s="7">
        <v>14574</v>
      </c>
      <c r="F14" s="119">
        <f t="shared" si="1"/>
        <v>3.2814034463922497E-4</v>
      </c>
      <c r="G14" s="8">
        <v>112319</v>
      </c>
      <c r="H14" s="9">
        <f t="shared" si="2"/>
        <v>-0.47818032111980235</v>
      </c>
      <c r="I14" s="10">
        <f t="shared" si="3"/>
        <v>-0.32676572975186746</v>
      </c>
      <c r="J14" s="17"/>
    </row>
    <row r="15" spans="1:10" ht="24" customHeight="1" x14ac:dyDescent="0.25">
      <c r="A15" s="117" t="s">
        <v>28</v>
      </c>
      <c r="B15" s="7">
        <v>4232</v>
      </c>
      <c r="C15" s="119">
        <f t="shared" si="0"/>
        <v>1.0082285938203402E-4</v>
      </c>
      <c r="D15" s="8">
        <v>71645</v>
      </c>
      <c r="E15" s="7">
        <v>3810</v>
      </c>
      <c r="F15" s="119">
        <f t="shared" si="1"/>
        <v>8.5783910599385692E-5</v>
      </c>
      <c r="G15" s="8">
        <v>19667</v>
      </c>
      <c r="H15" s="9">
        <f t="shared" si="2"/>
        <v>0.11076115485564308</v>
      </c>
      <c r="I15" s="10">
        <f t="shared" si="3"/>
        <v>2.6429043575532618</v>
      </c>
    </row>
    <row r="16" spans="1:10" ht="24" customHeight="1" x14ac:dyDescent="0.25">
      <c r="A16" s="117" t="s">
        <v>18</v>
      </c>
      <c r="B16" s="7">
        <v>1814</v>
      </c>
      <c r="C16" s="119">
        <f t="shared" si="0"/>
        <v>4.321660371432176E-5</v>
      </c>
      <c r="D16" s="8">
        <v>3818</v>
      </c>
      <c r="E16" s="7">
        <v>121768</v>
      </c>
      <c r="F16" s="119">
        <f t="shared" si="1"/>
        <v>2.7416627889412064E-3</v>
      </c>
      <c r="G16" s="8">
        <v>236401</v>
      </c>
      <c r="H16" s="9">
        <f t="shared" si="2"/>
        <v>-0.98510281847447601</v>
      </c>
      <c r="I16" s="10">
        <f t="shared" si="3"/>
        <v>-0.98384947610204698</v>
      </c>
    </row>
    <row r="17" spans="1:9" ht="24" customHeight="1" x14ac:dyDescent="0.25">
      <c r="A17" s="117" t="s">
        <v>126</v>
      </c>
      <c r="B17" s="7">
        <v>1014</v>
      </c>
      <c r="C17" s="119">
        <f t="shared" si="0"/>
        <v>2.4157462054201912E-5</v>
      </c>
      <c r="D17" s="8">
        <v>7094</v>
      </c>
      <c r="E17" s="7">
        <v>0</v>
      </c>
      <c r="F17" s="119">
        <f t="shared" si="1"/>
        <v>0</v>
      </c>
      <c r="G17" s="8">
        <v>0</v>
      </c>
      <c r="H17" s="7">
        <v>0</v>
      </c>
      <c r="I17" s="8">
        <v>0</v>
      </c>
    </row>
    <row r="18" spans="1:9" ht="24" customHeight="1" x14ac:dyDescent="0.25">
      <c r="A18" s="117" t="s">
        <v>131</v>
      </c>
      <c r="B18" s="7">
        <v>852</v>
      </c>
      <c r="C18" s="119">
        <f t="shared" si="0"/>
        <v>2.0297985868027642E-5</v>
      </c>
      <c r="D18" s="8">
        <v>2990</v>
      </c>
      <c r="E18" s="7">
        <v>0</v>
      </c>
      <c r="F18" s="119">
        <f t="shared" si="1"/>
        <v>0</v>
      </c>
      <c r="G18" s="8">
        <v>0</v>
      </c>
      <c r="H18" s="7">
        <v>0</v>
      </c>
      <c r="I18" s="8">
        <v>0</v>
      </c>
    </row>
    <row r="19" spans="1:9" ht="24" customHeight="1" x14ac:dyDescent="0.25">
      <c r="A19" s="117" t="s">
        <v>30</v>
      </c>
      <c r="B19" s="7">
        <v>631</v>
      </c>
      <c r="C19" s="119">
        <f t="shared" si="0"/>
        <v>1.5032897984419533E-5</v>
      </c>
      <c r="D19" s="8">
        <v>16056</v>
      </c>
      <c r="E19" s="7">
        <v>2239</v>
      </c>
      <c r="F19" s="119">
        <f t="shared" si="1"/>
        <v>5.0412119640951332E-5</v>
      </c>
      <c r="G19" s="8">
        <v>51575</v>
      </c>
      <c r="H19" s="9">
        <f t="shared" si="2"/>
        <v>-0.71817775792764627</v>
      </c>
      <c r="I19" s="10">
        <f t="shared" si="3"/>
        <v>-0.68868637905962193</v>
      </c>
    </row>
    <row r="20" spans="1:9" ht="24" customHeight="1" x14ac:dyDescent="0.25">
      <c r="A20" s="117" t="s">
        <v>54</v>
      </c>
      <c r="B20" s="7">
        <v>455</v>
      </c>
      <c r="C20" s="119">
        <f t="shared" si="0"/>
        <v>1.0839886819193166E-5</v>
      </c>
      <c r="D20" s="8">
        <v>9124</v>
      </c>
      <c r="E20" s="7">
        <v>461</v>
      </c>
      <c r="F20" s="119">
        <f t="shared" si="1"/>
        <v>1.0379628027904673E-5</v>
      </c>
      <c r="G20" s="8">
        <v>10098</v>
      </c>
      <c r="H20" s="9">
        <f t="shared" si="2"/>
        <v>-1.3015184381778733E-2</v>
      </c>
      <c r="I20" s="10">
        <f t="shared" si="3"/>
        <v>-9.6454743513567087E-2</v>
      </c>
    </row>
    <row r="21" spans="1:9" ht="24" customHeight="1" x14ac:dyDescent="0.25">
      <c r="A21" s="117" t="s">
        <v>53</v>
      </c>
      <c r="B21" s="7">
        <v>121</v>
      </c>
      <c r="C21" s="119">
        <f t="shared" si="0"/>
        <v>2.8826951760931277E-6</v>
      </c>
      <c r="D21" s="8">
        <v>4453</v>
      </c>
      <c r="E21" s="7">
        <v>506</v>
      </c>
      <c r="F21" s="119">
        <f t="shared" si="1"/>
        <v>1.1392823822385606E-5</v>
      </c>
      <c r="G21" s="8">
        <v>4443</v>
      </c>
      <c r="H21" s="9">
        <f t="shared" si="2"/>
        <v>-0.76086956521739135</v>
      </c>
      <c r="I21" s="10">
        <f t="shared" si="3"/>
        <v>2.2507314877335816E-3</v>
      </c>
    </row>
    <row r="22" spans="1:9" ht="24" customHeight="1" x14ac:dyDescent="0.25">
      <c r="A22" s="117" t="s">
        <v>117</v>
      </c>
      <c r="B22" s="7">
        <v>87</v>
      </c>
      <c r="C22" s="119">
        <f t="shared" si="0"/>
        <v>2.0726816555380338E-6</v>
      </c>
      <c r="D22" s="8">
        <v>2482</v>
      </c>
      <c r="E22" s="7">
        <v>40</v>
      </c>
      <c r="F22" s="119">
        <f t="shared" si="1"/>
        <v>9.0061848398305186E-7</v>
      </c>
      <c r="G22" s="8">
        <v>256</v>
      </c>
      <c r="H22" s="9">
        <f t="shared" si="2"/>
        <v>1.1749999999999998</v>
      </c>
      <c r="I22" s="10">
        <f t="shared" si="3"/>
        <v>8.6953125</v>
      </c>
    </row>
    <row r="23" spans="1:9" ht="24" customHeight="1" x14ac:dyDescent="0.25">
      <c r="A23" s="117" t="s">
        <v>135</v>
      </c>
      <c r="B23" s="7">
        <v>18</v>
      </c>
      <c r="C23" s="119">
        <f t="shared" si="0"/>
        <v>4.2883068735269664E-7</v>
      </c>
      <c r="D23" s="8">
        <v>158</v>
      </c>
      <c r="E23" s="7">
        <v>0</v>
      </c>
      <c r="F23" s="119">
        <f t="shared" si="1"/>
        <v>0</v>
      </c>
      <c r="G23" s="8">
        <v>0</v>
      </c>
      <c r="H23" s="7">
        <v>0</v>
      </c>
      <c r="I23" s="8">
        <v>0</v>
      </c>
    </row>
    <row r="24" spans="1:9" ht="24" customHeight="1" x14ac:dyDescent="0.25">
      <c r="A24" s="117" t="s">
        <v>97</v>
      </c>
      <c r="B24" s="7">
        <v>2</v>
      </c>
      <c r="C24" s="119">
        <f t="shared" si="0"/>
        <v>4.7647854150299628E-8</v>
      </c>
      <c r="D24" s="8">
        <v>31</v>
      </c>
      <c r="E24" s="7">
        <v>2</v>
      </c>
      <c r="F24" s="119">
        <f t="shared" si="1"/>
        <v>4.5030924199152597E-8</v>
      </c>
      <c r="G24" s="8">
        <v>66</v>
      </c>
      <c r="H24" s="9">
        <f t="shared" si="2"/>
        <v>0</v>
      </c>
      <c r="I24" s="10">
        <f t="shared" si="3"/>
        <v>-0.53030303030303028</v>
      </c>
    </row>
    <row r="25" spans="1:9" ht="24" customHeight="1" x14ac:dyDescent="0.25">
      <c r="A25" s="117" t="s">
        <v>25</v>
      </c>
      <c r="B25" s="7">
        <v>0</v>
      </c>
      <c r="C25" s="119">
        <f t="shared" si="0"/>
        <v>0</v>
      </c>
      <c r="D25" s="8">
        <v>0</v>
      </c>
      <c r="E25" s="7">
        <v>39009</v>
      </c>
      <c r="F25" s="119">
        <f t="shared" si="1"/>
        <v>8.7830566104237179E-4</v>
      </c>
      <c r="G25" s="8">
        <v>109375</v>
      </c>
      <c r="H25" s="9">
        <f t="shared" si="2"/>
        <v>-1</v>
      </c>
      <c r="I25" s="10">
        <f t="shared" si="3"/>
        <v>-1</v>
      </c>
    </row>
    <row r="26" spans="1:9" ht="24" customHeight="1" x14ac:dyDescent="0.25">
      <c r="A26" s="117" t="s">
        <v>114</v>
      </c>
      <c r="B26" s="7">
        <v>0</v>
      </c>
      <c r="C26" s="119">
        <f t="shared" si="0"/>
        <v>0</v>
      </c>
      <c r="D26" s="8">
        <v>0</v>
      </c>
      <c r="E26" s="7">
        <v>10025</v>
      </c>
      <c r="F26" s="119">
        <f t="shared" si="1"/>
        <v>2.2571750754825238E-4</v>
      </c>
      <c r="G26" s="8">
        <v>25610</v>
      </c>
      <c r="H26" s="9">
        <f t="shared" si="2"/>
        <v>-1</v>
      </c>
      <c r="I26" s="10">
        <f t="shared" si="3"/>
        <v>-1</v>
      </c>
    </row>
    <row r="27" spans="1:9" ht="24" customHeight="1" x14ac:dyDescent="0.25">
      <c r="A27" s="117" t="s">
        <v>115</v>
      </c>
      <c r="B27" s="7">
        <v>0</v>
      </c>
      <c r="C27" s="119">
        <f t="shared" si="0"/>
        <v>0</v>
      </c>
      <c r="D27" s="8">
        <v>0</v>
      </c>
      <c r="E27" s="7">
        <v>7702</v>
      </c>
      <c r="F27" s="119">
        <f t="shared" si="1"/>
        <v>1.7341408909093663E-4</v>
      </c>
      <c r="G27" s="8">
        <v>95089</v>
      </c>
      <c r="H27" s="9">
        <f t="shared" si="2"/>
        <v>-1</v>
      </c>
      <c r="I27" s="10">
        <f t="shared" si="3"/>
        <v>-1</v>
      </c>
    </row>
    <row r="28" spans="1:9" ht="24" customHeight="1" x14ac:dyDescent="0.25">
      <c r="A28" s="117" t="s">
        <v>116</v>
      </c>
      <c r="B28" s="7">
        <v>0</v>
      </c>
      <c r="C28" s="119">
        <f t="shared" si="0"/>
        <v>0</v>
      </c>
      <c r="D28" s="8">
        <v>0</v>
      </c>
      <c r="E28" s="7">
        <v>223</v>
      </c>
      <c r="F28" s="119">
        <f t="shared" si="1"/>
        <v>5.0209480482055142E-6</v>
      </c>
      <c r="G28" s="8">
        <v>6680</v>
      </c>
      <c r="H28" s="9">
        <f t="shared" si="2"/>
        <v>-1</v>
      </c>
      <c r="I28" s="10">
        <f t="shared" si="3"/>
        <v>-1</v>
      </c>
    </row>
    <row r="29" spans="1:9" ht="24" customHeight="1" x14ac:dyDescent="0.25">
      <c r="A29" s="117" t="s">
        <v>128</v>
      </c>
      <c r="B29" s="7">
        <v>605</v>
      </c>
      <c r="C29" s="119"/>
      <c r="D29" s="8">
        <v>811</v>
      </c>
      <c r="E29" s="7">
        <v>0</v>
      </c>
      <c r="F29" s="119"/>
      <c r="G29" s="8">
        <v>0</v>
      </c>
      <c r="H29" s="7">
        <v>0</v>
      </c>
      <c r="I29" s="8">
        <v>0</v>
      </c>
    </row>
    <row r="30" spans="1:9" ht="24" customHeight="1" thickBot="1" x14ac:dyDescent="0.3">
      <c r="A30" s="118" t="s">
        <v>52</v>
      </c>
      <c r="B30" s="120">
        <v>41974608</v>
      </c>
      <c r="C30" s="121">
        <f t="shared" ref="C30" si="4">B30/$B$30</f>
        <v>1</v>
      </c>
      <c r="D30" s="122">
        <v>84766747</v>
      </c>
      <c r="E30" s="120">
        <v>44413923</v>
      </c>
      <c r="F30" s="121">
        <f t="shared" ref="F30" si="5">E30/$E$30</f>
        <v>1</v>
      </c>
      <c r="G30" s="122">
        <v>98887850</v>
      </c>
      <c r="H30" s="123">
        <f t="shared" si="2"/>
        <v>-5.4922304431427982E-2</v>
      </c>
      <c r="I30" s="124">
        <f t="shared" si="3"/>
        <v>-0.14279917098005468</v>
      </c>
    </row>
    <row r="31" spans="1:9" ht="15.75" x14ac:dyDescent="0.25"/>
    <row r="32" spans="1:9" ht="15.75" x14ac:dyDescent="0.25"/>
    <row r="33" ht="15.75" x14ac:dyDescent="0.25"/>
  </sheetData>
  <sortState xmlns:xlrd2="http://schemas.microsoft.com/office/spreadsheetml/2017/richdata2" ref="A4:I28">
    <sortCondition descending="1" ref="B4:B28"/>
    <sortCondition descending="1" ref="E4:E28"/>
  </sortState>
  <mergeCells count="5">
    <mergeCell ref="A1:I1"/>
    <mergeCell ref="A2:A3"/>
    <mergeCell ref="B2:D2"/>
    <mergeCell ref="E2:G2"/>
    <mergeCell ref="H2:I2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I32"/>
  <sheetViews>
    <sheetView workbookViewId="0">
      <selection activeCell="M15" sqref="M15"/>
    </sheetView>
  </sheetViews>
  <sheetFormatPr defaultColWidth="9" defaultRowHeight="15.75" x14ac:dyDescent="0.25"/>
  <cols>
    <col min="1" max="1" width="13.5" style="3" bestFit="1" customWidth="1"/>
    <col min="2" max="2" width="14.625" style="5" bestFit="1" customWidth="1"/>
    <col min="3" max="3" width="10.75" style="5" customWidth="1"/>
    <col min="4" max="4" width="15.875" style="5" customWidth="1"/>
    <col min="5" max="5" width="14.625" style="5" bestFit="1" customWidth="1"/>
    <col min="6" max="6" width="10.5" style="5" customWidth="1"/>
    <col min="7" max="7" width="16" style="5" bestFit="1" customWidth="1"/>
    <col min="8" max="9" width="10.375" style="5" bestFit="1" customWidth="1"/>
    <col min="10" max="16384" width="9" style="3"/>
  </cols>
  <sheetData>
    <row r="1" spans="1:9" s="12" customFormat="1" ht="40.5" customHeight="1" thickBot="1" x14ac:dyDescent="0.3">
      <c r="A1" s="145" t="s">
        <v>167</v>
      </c>
      <c r="B1" s="145"/>
      <c r="C1" s="145"/>
      <c r="D1" s="145"/>
      <c r="E1" s="145"/>
      <c r="F1" s="145"/>
      <c r="G1" s="145"/>
      <c r="H1" s="145"/>
      <c r="I1" s="145"/>
    </row>
    <row r="2" spans="1:9" ht="27.75" customHeight="1" thickTop="1" x14ac:dyDescent="0.25">
      <c r="A2" s="188" t="s">
        <v>99</v>
      </c>
      <c r="B2" s="190" t="s">
        <v>168</v>
      </c>
      <c r="C2" s="191"/>
      <c r="D2" s="192"/>
      <c r="E2" s="190" t="s">
        <v>124</v>
      </c>
      <c r="F2" s="191"/>
      <c r="G2" s="192"/>
      <c r="H2" s="190" t="s">
        <v>100</v>
      </c>
      <c r="I2" s="192"/>
    </row>
    <row r="3" spans="1:9" ht="37.9" customHeight="1" x14ac:dyDescent="0.25">
      <c r="A3" s="189"/>
      <c r="B3" s="72" t="s">
        <v>101</v>
      </c>
      <c r="C3" s="73" t="s">
        <v>98</v>
      </c>
      <c r="D3" s="74" t="s">
        <v>102</v>
      </c>
      <c r="E3" s="72" t="s">
        <v>101</v>
      </c>
      <c r="F3" s="73" t="s">
        <v>98</v>
      </c>
      <c r="G3" s="74" t="s">
        <v>102</v>
      </c>
      <c r="H3" s="72" t="s">
        <v>103</v>
      </c>
      <c r="I3" s="74" t="s">
        <v>104</v>
      </c>
    </row>
    <row r="4" spans="1:9" ht="24.95" customHeight="1" x14ac:dyDescent="0.25">
      <c r="A4" s="117" t="s">
        <v>16</v>
      </c>
      <c r="B4" s="75">
        <v>38366215</v>
      </c>
      <c r="C4" s="76">
        <f t="shared" ref="C4:C27" si="0">B4/$B$31</f>
        <v>0.84562251848011849</v>
      </c>
      <c r="D4" s="77">
        <v>74868606</v>
      </c>
      <c r="E4" s="75">
        <v>45529316</v>
      </c>
      <c r="F4" s="76">
        <f t="shared" ref="F4:F28" si="1">E4/$E$31</f>
        <v>0.9341509119772462</v>
      </c>
      <c r="G4" s="77">
        <v>99127563</v>
      </c>
      <c r="H4" s="52">
        <f t="shared" ref="H4:H15" si="2">SUM(B4/E4-1)</f>
        <v>-0.15732942265155048</v>
      </c>
      <c r="I4" s="53">
        <f t="shared" ref="I4:I15" si="3">SUM(D4/G4-1)</f>
        <v>-0.24472463829258062</v>
      </c>
    </row>
    <row r="5" spans="1:9" ht="24.95" customHeight="1" x14ac:dyDescent="0.25">
      <c r="A5" s="117" t="s">
        <v>17</v>
      </c>
      <c r="B5" s="75">
        <v>4709797</v>
      </c>
      <c r="C5" s="76">
        <f t="shared" si="0"/>
        <v>0.10380774857957989</v>
      </c>
      <c r="D5" s="77">
        <v>11141924</v>
      </c>
      <c r="E5" s="75">
        <v>2202059</v>
      </c>
      <c r="F5" s="76">
        <f t="shared" si="1"/>
        <v>4.5180898897705879E-2</v>
      </c>
      <c r="G5" s="77">
        <v>5614963</v>
      </c>
      <c r="H5" s="52">
        <f t="shared" si="2"/>
        <v>1.1388150817030787</v>
      </c>
      <c r="I5" s="53">
        <f t="shared" si="3"/>
        <v>0.9843272342132976</v>
      </c>
    </row>
    <row r="6" spans="1:9" ht="24.95" customHeight="1" x14ac:dyDescent="0.25">
      <c r="A6" s="117" t="s">
        <v>21</v>
      </c>
      <c r="B6" s="75">
        <v>1820474</v>
      </c>
      <c r="C6" s="76">
        <f t="shared" si="0"/>
        <v>4.0124724544956421E-2</v>
      </c>
      <c r="D6" s="77">
        <v>3787199</v>
      </c>
      <c r="E6" s="75">
        <v>67816</v>
      </c>
      <c r="F6" s="76">
        <f t="shared" si="1"/>
        <v>1.3914195031317607E-3</v>
      </c>
      <c r="G6" s="77">
        <v>140852</v>
      </c>
      <c r="H6" s="52">
        <f t="shared" si="2"/>
        <v>25.84431402618851</v>
      </c>
      <c r="I6" s="53">
        <f t="shared" si="3"/>
        <v>25.887790020730979</v>
      </c>
    </row>
    <row r="7" spans="1:9" ht="24.95" customHeight="1" x14ac:dyDescent="0.25">
      <c r="A7" s="117" t="s">
        <v>20</v>
      </c>
      <c r="B7" s="75">
        <v>147918</v>
      </c>
      <c r="C7" s="76">
        <f t="shared" si="0"/>
        <v>3.2602327774199817E-3</v>
      </c>
      <c r="D7" s="77">
        <v>453918</v>
      </c>
      <c r="E7" s="75">
        <v>290508</v>
      </c>
      <c r="F7" s="76">
        <f t="shared" si="1"/>
        <v>5.9605181227999522E-3</v>
      </c>
      <c r="G7" s="77">
        <v>998404</v>
      </c>
      <c r="H7" s="52">
        <f t="shared" si="2"/>
        <v>-0.49082985666487666</v>
      </c>
      <c r="I7" s="53">
        <f t="shared" si="3"/>
        <v>-0.54535638879651926</v>
      </c>
    </row>
    <row r="8" spans="1:9" ht="24.95" customHeight="1" x14ac:dyDescent="0.25">
      <c r="A8" s="117" t="s">
        <v>23</v>
      </c>
      <c r="B8" s="75">
        <v>110681</v>
      </c>
      <c r="C8" s="76">
        <f t="shared" si="0"/>
        <v>2.4394990740655028E-3</v>
      </c>
      <c r="D8" s="77">
        <v>203647</v>
      </c>
      <c r="E8" s="75">
        <v>554</v>
      </c>
      <c r="F8" s="76">
        <f t="shared" si="1"/>
        <v>1.1366733584036149E-5</v>
      </c>
      <c r="G8" s="77">
        <v>4036</v>
      </c>
      <c r="H8" s="52">
        <f t="shared" si="2"/>
        <v>198.78519855595667</v>
      </c>
      <c r="I8" s="53">
        <f t="shared" si="3"/>
        <v>49.457631318136769</v>
      </c>
    </row>
    <row r="9" spans="1:9" ht="24.95" customHeight="1" x14ac:dyDescent="0.25">
      <c r="A9" s="117" t="s">
        <v>22</v>
      </c>
      <c r="B9" s="75">
        <v>84100</v>
      </c>
      <c r="C9" s="76">
        <f t="shared" si="0"/>
        <v>1.8536322596372347E-3</v>
      </c>
      <c r="D9" s="77">
        <v>277806</v>
      </c>
      <c r="E9" s="75">
        <v>72542</v>
      </c>
      <c r="F9" s="76">
        <f t="shared" si="1"/>
        <v>1.4883855372800547E-3</v>
      </c>
      <c r="G9" s="77">
        <v>254664</v>
      </c>
      <c r="H9" s="52">
        <f t="shared" si="2"/>
        <v>0.15932838907115876</v>
      </c>
      <c r="I9" s="53">
        <f t="shared" si="3"/>
        <v>9.0872679295071146E-2</v>
      </c>
    </row>
    <row r="10" spans="1:9" ht="24.95" customHeight="1" x14ac:dyDescent="0.25">
      <c r="A10" s="117" t="s">
        <v>29</v>
      </c>
      <c r="B10" s="75">
        <v>72302</v>
      </c>
      <c r="C10" s="76">
        <f t="shared" si="0"/>
        <v>1.5935947638084584E-3</v>
      </c>
      <c r="D10" s="77">
        <v>230425</v>
      </c>
      <c r="E10" s="75">
        <v>306830</v>
      </c>
      <c r="F10" s="76">
        <f t="shared" si="1"/>
        <v>6.2954058945664465E-3</v>
      </c>
      <c r="G10" s="77">
        <v>912451</v>
      </c>
      <c r="H10" s="52">
        <f t="shared" si="2"/>
        <v>-0.76435811361340156</v>
      </c>
      <c r="I10" s="53">
        <f t="shared" si="3"/>
        <v>-0.74746589131909547</v>
      </c>
    </row>
    <row r="11" spans="1:9" ht="24.95" customHeight="1" x14ac:dyDescent="0.25">
      <c r="A11" s="117" t="s">
        <v>19</v>
      </c>
      <c r="B11" s="75">
        <v>19070</v>
      </c>
      <c r="C11" s="76">
        <f t="shared" si="0"/>
        <v>4.2031827813652871E-4</v>
      </c>
      <c r="D11" s="77">
        <v>115224</v>
      </c>
      <c r="E11" s="75">
        <v>44451</v>
      </c>
      <c r="F11" s="76">
        <f t="shared" si="1"/>
        <v>9.1202648834655387E-4</v>
      </c>
      <c r="G11" s="77">
        <v>124086</v>
      </c>
      <c r="H11" s="52">
        <f t="shared" si="2"/>
        <v>-0.57098827922881368</v>
      </c>
      <c r="I11" s="53">
        <f t="shared" si="3"/>
        <v>-7.1418209951162881E-2</v>
      </c>
    </row>
    <row r="12" spans="1:9" ht="24.95" customHeight="1" x14ac:dyDescent="0.25">
      <c r="A12" s="117" t="s">
        <v>27</v>
      </c>
      <c r="B12" s="75">
        <v>11143</v>
      </c>
      <c r="C12" s="76">
        <f t="shared" si="0"/>
        <v>2.4560076419902145E-4</v>
      </c>
      <c r="D12" s="77">
        <v>125256</v>
      </c>
      <c r="E12" s="75">
        <v>11191</v>
      </c>
      <c r="F12" s="76">
        <f t="shared" si="1"/>
        <v>2.2961212191145947E-4</v>
      </c>
      <c r="G12" s="77">
        <v>106225</v>
      </c>
      <c r="H12" s="52">
        <f t="shared" si="2"/>
        <v>-4.2891609328925551E-3</v>
      </c>
      <c r="I12" s="53">
        <f t="shared" si="3"/>
        <v>0.1791574488114851</v>
      </c>
    </row>
    <row r="13" spans="1:9" ht="24.95" customHeight="1" x14ac:dyDescent="0.25">
      <c r="A13" s="117" t="s">
        <v>26</v>
      </c>
      <c r="B13" s="75">
        <v>10526</v>
      </c>
      <c r="C13" s="76">
        <f t="shared" si="0"/>
        <v>2.3200158341190883E-4</v>
      </c>
      <c r="D13" s="77">
        <v>93080</v>
      </c>
      <c r="E13" s="75">
        <v>13090</v>
      </c>
      <c r="F13" s="76">
        <f t="shared" si="1"/>
        <v>2.68574986669735E-4</v>
      </c>
      <c r="G13" s="77">
        <v>99835</v>
      </c>
      <c r="H13" s="52">
        <f t="shared" si="2"/>
        <v>-0.19587471352177233</v>
      </c>
      <c r="I13" s="53">
        <f t="shared" si="3"/>
        <v>-6.7661641708819498E-2</v>
      </c>
    </row>
    <row r="14" spans="1:9" ht="24.95" customHeight="1" x14ac:dyDescent="0.25">
      <c r="A14" s="117" t="s">
        <v>24</v>
      </c>
      <c r="B14" s="75">
        <v>7708</v>
      </c>
      <c r="C14" s="76">
        <f t="shared" si="0"/>
        <v>1.6989057618648995E-4</v>
      </c>
      <c r="D14" s="77">
        <v>76915</v>
      </c>
      <c r="E14" s="75">
        <v>14574</v>
      </c>
      <c r="F14" s="76">
        <f t="shared" si="1"/>
        <v>2.9902306002480656E-4</v>
      </c>
      <c r="G14" s="77">
        <v>112319</v>
      </c>
      <c r="H14" s="52">
        <f t="shared" si="2"/>
        <v>-0.47111294085357491</v>
      </c>
      <c r="I14" s="53">
        <f t="shared" si="3"/>
        <v>-0.31520935905768388</v>
      </c>
    </row>
    <row r="15" spans="1:9" ht="24.95" customHeight="1" x14ac:dyDescent="0.25">
      <c r="A15" s="117" t="s">
        <v>28</v>
      </c>
      <c r="B15" s="75">
        <v>4838</v>
      </c>
      <c r="C15" s="76">
        <f t="shared" si="0"/>
        <v>1.0663344675535007E-4</v>
      </c>
      <c r="D15" s="77">
        <v>85955</v>
      </c>
      <c r="E15" s="75">
        <v>3810</v>
      </c>
      <c r="F15" s="76">
        <f t="shared" si="1"/>
        <v>7.8171940352306365E-5</v>
      </c>
      <c r="G15" s="77">
        <v>19667</v>
      </c>
      <c r="H15" s="52">
        <f t="shared" si="2"/>
        <v>0.26981627296587929</v>
      </c>
      <c r="I15" s="53">
        <f t="shared" si="3"/>
        <v>3.3705191437433264</v>
      </c>
    </row>
    <row r="16" spans="1:9" ht="24.95" customHeight="1" x14ac:dyDescent="0.25">
      <c r="A16" s="117" t="s">
        <v>18</v>
      </c>
      <c r="B16" s="75">
        <v>1814</v>
      </c>
      <c r="C16" s="76">
        <f t="shared" si="0"/>
        <v>3.9982032330344156E-5</v>
      </c>
      <c r="D16" s="77">
        <v>3818</v>
      </c>
      <c r="E16" s="75">
        <v>121768</v>
      </c>
      <c r="F16" s="76">
        <f t="shared" si="1"/>
        <v>2.4983834206875701E-3</v>
      </c>
      <c r="G16" s="77">
        <v>236401</v>
      </c>
      <c r="H16" s="52">
        <f t="shared" ref="H16" si="4">SUM(B16/E16-1)</f>
        <v>-0.98510281847447601</v>
      </c>
      <c r="I16" s="53">
        <f t="shared" ref="I16" si="5">SUM(D16/G16-1)</f>
        <v>-0.98384947610204698</v>
      </c>
    </row>
    <row r="17" spans="1:9" ht="24.95" customHeight="1" x14ac:dyDescent="0.25">
      <c r="A17" s="117" t="s">
        <v>126</v>
      </c>
      <c r="B17" s="75">
        <v>1014</v>
      </c>
      <c r="C17" s="76">
        <f t="shared" si="0"/>
        <v>2.2349383011559523E-5</v>
      </c>
      <c r="D17" s="77">
        <v>7094</v>
      </c>
      <c r="E17" s="75">
        <v>0</v>
      </c>
      <c r="F17" s="76">
        <f t="shared" si="1"/>
        <v>0</v>
      </c>
      <c r="G17" s="77">
        <v>0</v>
      </c>
      <c r="H17" s="75">
        <v>0</v>
      </c>
      <c r="I17" s="77">
        <v>0</v>
      </c>
    </row>
    <row r="18" spans="1:9" ht="24.95" customHeight="1" x14ac:dyDescent="0.25">
      <c r="A18" s="117" t="s">
        <v>131</v>
      </c>
      <c r="B18" s="75">
        <v>852</v>
      </c>
      <c r="C18" s="76">
        <f t="shared" si="0"/>
        <v>1.8778771524505635E-5</v>
      </c>
      <c r="D18" s="77">
        <v>2990</v>
      </c>
      <c r="E18" s="75">
        <v>0</v>
      </c>
      <c r="F18" s="76">
        <f t="shared" si="1"/>
        <v>0</v>
      </c>
      <c r="G18" s="77">
        <v>0</v>
      </c>
      <c r="H18" s="75">
        <v>0</v>
      </c>
      <c r="I18" s="77">
        <v>0</v>
      </c>
    </row>
    <row r="19" spans="1:9" ht="24.95" customHeight="1" x14ac:dyDescent="0.25">
      <c r="A19" s="117" t="s">
        <v>30</v>
      </c>
      <c r="B19" s="75">
        <v>631</v>
      </c>
      <c r="C19" s="76">
        <f t="shared" si="0"/>
        <v>1.3907752150191381E-5</v>
      </c>
      <c r="D19" s="77">
        <v>16056</v>
      </c>
      <c r="E19" s="75">
        <v>2239</v>
      </c>
      <c r="F19" s="76">
        <f t="shared" si="1"/>
        <v>4.5938838438008915E-5</v>
      </c>
      <c r="G19" s="77">
        <v>51575</v>
      </c>
      <c r="H19" s="52">
        <f>SUM(B19/E19-1)</f>
        <v>-0.71817775792764627</v>
      </c>
      <c r="I19" s="53">
        <f>SUM(D19/G19-1)</f>
        <v>-0.68868637905962193</v>
      </c>
    </row>
    <row r="20" spans="1:9" ht="24.95" customHeight="1" x14ac:dyDescent="0.25">
      <c r="A20" s="117" t="s">
        <v>54</v>
      </c>
      <c r="B20" s="75">
        <v>455</v>
      </c>
      <c r="C20" s="76">
        <f t="shared" si="0"/>
        <v>1.0028569300058761E-5</v>
      </c>
      <c r="D20" s="77">
        <v>9124</v>
      </c>
      <c r="E20" s="75">
        <v>461</v>
      </c>
      <c r="F20" s="76">
        <f t="shared" si="1"/>
        <v>9.458599606932607E-6</v>
      </c>
      <c r="G20" s="77">
        <v>10098</v>
      </c>
      <c r="H20" s="52">
        <f>SUM(B20/E20-1)</f>
        <v>-1.3015184381778733E-2</v>
      </c>
      <c r="I20" s="53">
        <f>SUM(D20/G20-1)</f>
        <v>-9.6454743513567087E-2</v>
      </c>
    </row>
    <row r="21" spans="1:9" ht="24.95" customHeight="1" x14ac:dyDescent="0.25">
      <c r="A21" s="117" t="s">
        <v>53</v>
      </c>
      <c r="B21" s="75">
        <v>121</v>
      </c>
      <c r="C21" s="76">
        <f t="shared" si="0"/>
        <v>2.6669382094661759E-6</v>
      </c>
      <c r="D21" s="77">
        <v>4453</v>
      </c>
      <c r="E21" s="75">
        <v>506</v>
      </c>
      <c r="F21" s="76">
        <f t="shared" si="1"/>
        <v>1.0381890241014967E-5</v>
      </c>
      <c r="G21" s="77">
        <v>4443</v>
      </c>
      <c r="H21" s="52">
        <v>0</v>
      </c>
      <c r="I21" s="53">
        <v>0</v>
      </c>
    </row>
    <row r="22" spans="1:9" ht="24.95" customHeight="1" x14ac:dyDescent="0.25">
      <c r="A22" s="117" t="s">
        <v>117</v>
      </c>
      <c r="B22" s="75">
        <v>87</v>
      </c>
      <c r="C22" s="76">
        <f t="shared" si="0"/>
        <v>1.917550613417829E-6</v>
      </c>
      <c r="D22" s="77">
        <v>2482</v>
      </c>
      <c r="E22" s="75">
        <v>40</v>
      </c>
      <c r="F22" s="76">
        <f t="shared" si="1"/>
        <v>8.207027858509855E-7</v>
      </c>
      <c r="G22" s="77">
        <v>256</v>
      </c>
      <c r="H22" s="52">
        <f>SUM(B22/E22-1)</f>
        <v>1.1749999999999998</v>
      </c>
      <c r="I22" s="53">
        <f>SUM(D22/G22-1)</f>
        <v>8.6953125</v>
      </c>
    </row>
    <row r="23" spans="1:9" ht="24.95" customHeight="1" x14ac:dyDescent="0.25">
      <c r="A23" s="117" t="s">
        <v>135</v>
      </c>
      <c r="B23" s="75">
        <v>18</v>
      </c>
      <c r="C23" s="76">
        <f t="shared" si="0"/>
        <v>3.967346096726543E-7</v>
      </c>
      <c r="D23" s="77">
        <v>158</v>
      </c>
      <c r="E23" s="75">
        <v>0</v>
      </c>
      <c r="F23" s="76">
        <f t="shared" si="1"/>
        <v>0</v>
      </c>
      <c r="G23" s="77">
        <v>0</v>
      </c>
      <c r="H23" s="75">
        <v>0</v>
      </c>
      <c r="I23" s="77">
        <v>0</v>
      </c>
    </row>
    <row r="24" spans="1:9" ht="24.95" customHeight="1" x14ac:dyDescent="0.25">
      <c r="A24" s="125" t="s">
        <v>169</v>
      </c>
      <c r="B24" s="75">
        <v>9</v>
      </c>
      <c r="C24" s="76">
        <f t="shared" si="0"/>
        <v>1.9836730483632715E-7</v>
      </c>
      <c r="D24" s="77">
        <v>247</v>
      </c>
      <c r="E24" s="75">
        <v>0</v>
      </c>
      <c r="F24" s="76">
        <f t="shared" si="1"/>
        <v>0</v>
      </c>
      <c r="G24" s="77">
        <v>0</v>
      </c>
      <c r="H24" s="75">
        <v>0</v>
      </c>
      <c r="I24" s="77">
        <v>0</v>
      </c>
    </row>
    <row r="25" spans="1:9" ht="24.95" customHeight="1" x14ac:dyDescent="0.25">
      <c r="A25" s="117" t="s">
        <v>97</v>
      </c>
      <c r="B25" s="75">
        <v>2</v>
      </c>
      <c r="C25" s="76">
        <f t="shared" si="0"/>
        <v>4.4081623296961585E-8</v>
      </c>
      <c r="D25" s="77">
        <v>31</v>
      </c>
      <c r="E25" s="75">
        <v>2</v>
      </c>
      <c r="F25" s="76">
        <f t="shared" si="1"/>
        <v>4.1035139292549276E-8</v>
      </c>
      <c r="G25" s="77">
        <v>66</v>
      </c>
      <c r="H25" s="52">
        <f>SUM(B25/E25-1)</f>
        <v>0</v>
      </c>
      <c r="I25" s="53">
        <f>SUM(D25/G25-1)</f>
        <v>-0.53030303030303028</v>
      </c>
    </row>
    <row r="26" spans="1:9" ht="24.95" customHeight="1" x14ac:dyDescent="0.25">
      <c r="A26" s="117" t="s">
        <v>25</v>
      </c>
      <c r="B26" s="75">
        <v>0</v>
      </c>
      <c r="C26" s="76">
        <f t="shared" si="0"/>
        <v>0</v>
      </c>
      <c r="D26" s="77">
        <v>0</v>
      </c>
      <c r="E26" s="75">
        <v>39009</v>
      </c>
      <c r="F26" s="76">
        <f t="shared" si="1"/>
        <v>8.0036987433152731E-4</v>
      </c>
      <c r="G26" s="77">
        <v>109375</v>
      </c>
      <c r="H26" s="52">
        <f>SUM(B26/E26-1)</f>
        <v>-1</v>
      </c>
      <c r="I26" s="53">
        <f>SUM(D26/G26-1)</f>
        <v>-1</v>
      </c>
    </row>
    <row r="27" spans="1:9" ht="24.95" customHeight="1" x14ac:dyDescent="0.25">
      <c r="A27" s="117" t="s">
        <v>114</v>
      </c>
      <c r="B27" s="75">
        <v>0</v>
      </c>
      <c r="C27" s="76">
        <f t="shared" si="0"/>
        <v>0</v>
      </c>
      <c r="D27" s="77">
        <v>0</v>
      </c>
      <c r="E27" s="75">
        <v>10025</v>
      </c>
      <c r="F27" s="76">
        <f t="shared" si="1"/>
        <v>2.0568863570390324E-4</v>
      </c>
      <c r="G27" s="77">
        <v>25610</v>
      </c>
      <c r="H27" s="52">
        <f>SUM(B27/E27-1)</f>
        <v>-1</v>
      </c>
      <c r="I27" s="53">
        <f>SUM(D27/G27-1)</f>
        <v>-1</v>
      </c>
    </row>
    <row r="28" spans="1:9" ht="24.95" customHeight="1" x14ac:dyDescent="0.25">
      <c r="A28" s="117" t="s">
        <v>115</v>
      </c>
      <c r="B28" s="75">
        <v>0</v>
      </c>
      <c r="C28" s="76">
        <f t="shared" ref="C28:C30" si="6">B28/$B$31</f>
        <v>0</v>
      </c>
      <c r="D28" s="77">
        <v>0</v>
      </c>
      <c r="E28" s="75">
        <v>7702</v>
      </c>
      <c r="F28" s="76">
        <f t="shared" si="1"/>
        <v>1.5802632141560726E-4</v>
      </c>
      <c r="G28" s="77">
        <v>95089</v>
      </c>
      <c r="H28" s="52">
        <f>SUM(B28/E28-1)</f>
        <v>-1</v>
      </c>
      <c r="I28" s="53">
        <f>SUM(D28/G28-1)</f>
        <v>-1</v>
      </c>
    </row>
    <row r="29" spans="1:9" ht="24.95" customHeight="1" x14ac:dyDescent="0.25">
      <c r="A29" s="117" t="s">
        <v>116</v>
      </c>
      <c r="B29" s="75">
        <v>0</v>
      </c>
      <c r="C29" s="76">
        <f t="shared" si="6"/>
        <v>0</v>
      </c>
      <c r="D29" s="77">
        <v>0</v>
      </c>
      <c r="E29" s="75">
        <v>223</v>
      </c>
      <c r="F29" s="76">
        <f t="shared" ref="F29:F30" si="7">E29/$E$31</f>
        <v>4.5754180311192437E-6</v>
      </c>
      <c r="G29" s="77">
        <v>6680</v>
      </c>
      <c r="H29" s="52">
        <f t="shared" ref="H29" si="8">SUM(B29/E29-1)</f>
        <v>-1</v>
      </c>
      <c r="I29" s="53">
        <f t="shared" ref="I29" si="9">SUM(D29/G29-1)</f>
        <v>-1</v>
      </c>
    </row>
    <row r="30" spans="1:9" ht="24.95" customHeight="1" x14ac:dyDescent="0.25">
      <c r="A30" s="117" t="s">
        <v>128</v>
      </c>
      <c r="B30" s="75">
        <v>605</v>
      </c>
      <c r="C30" s="76">
        <f t="shared" si="6"/>
        <v>1.333469104733088E-5</v>
      </c>
      <c r="D30" s="77">
        <v>811</v>
      </c>
      <c r="E30" s="75">
        <v>0</v>
      </c>
      <c r="F30" s="76">
        <f t="shared" si="7"/>
        <v>0</v>
      </c>
      <c r="G30" s="77">
        <v>0</v>
      </c>
      <c r="H30" s="75">
        <v>0</v>
      </c>
      <c r="I30" s="77">
        <v>0</v>
      </c>
    </row>
    <row r="31" spans="1:9" ht="24.95" customHeight="1" thickBot="1" x14ac:dyDescent="0.3">
      <c r="A31" s="118" t="s">
        <v>52</v>
      </c>
      <c r="B31" s="126">
        <v>45370380</v>
      </c>
      <c r="C31" s="78">
        <f>B31/$B$31</f>
        <v>1</v>
      </c>
      <c r="D31" s="127">
        <v>91507219</v>
      </c>
      <c r="E31" s="126">
        <v>48738716</v>
      </c>
      <c r="F31" s="78">
        <f>E31/$E$31</f>
        <v>1</v>
      </c>
      <c r="G31" s="127">
        <v>108054658</v>
      </c>
      <c r="H31" s="79">
        <f>SUM(B31/E31-1)</f>
        <v>-6.9110068472054142E-2</v>
      </c>
      <c r="I31" s="56">
        <f>SUM(D31/G31-1)</f>
        <v>-0.15313952499854289</v>
      </c>
    </row>
    <row r="32" spans="1:9" ht="24.6" customHeight="1" x14ac:dyDescent="0.25">
      <c r="E32" s="4"/>
      <c r="F32" s="4"/>
    </row>
  </sheetData>
  <mergeCells count="5">
    <mergeCell ref="A1:I1"/>
    <mergeCell ref="A2:A3"/>
    <mergeCell ref="B2:D2"/>
    <mergeCell ref="E2:G2"/>
    <mergeCell ref="H2:I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I33"/>
  <sheetViews>
    <sheetView workbookViewId="0">
      <selection activeCell="G10" sqref="G10"/>
    </sheetView>
  </sheetViews>
  <sheetFormatPr defaultColWidth="9" defaultRowHeight="15.75" x14ac:dyDescent="0.25"/>
  <cols>
    <col min="1" max="1" width="13.75" style="1" customWidth="1"/>
    <col min="2" max="2" width="12.875" style="2" customWidth="1"/>
    <col min="3" max="3" width="10.25" style="2" customWidth="1"/>
    <col min="4" max="4" width="14.375" style="2" customWidth="1"/>
    <col min="5" max="5" width="14.625" style="2" customWidth="1"/>
    <col min="6" max="6" width="10.125" style="2" customWidth="1"/>
    <col min="7" max="7" width="14.25" style="2" customWidth="1"/>
    <col min="8" max="8" width="11.375" style="2" customWidth="1"/>
    <col min="9" max="9" width="9.625" style="2" customWidth="1"/>
    <col min="10" max="16384" width="9" style="1"/>
  </cols>
  <sheetData>
    <row r="1" spans="1:9" ht="33" customHeight="1" thickBot="1" x14ac:dyDescent="0.3">
      <c r="A1" s="145" t="s">
        <v>145</v>
      </c>
      <c r="B1" s="145"/>
      <c r="C1" s="145"/>
      <c r="D1" s="145"/>
      <c r="E1" s="145"/>
      <c r="F1" s="145"/>
      <c r="G1" s="145"/>
      <c r="H1" s="145"/>
      <c r="I1" s="145"/>
    </row>
    <row r="2" spans="1:9" ht="31.5" customHeight="1" x14ac:dyDescent="0.25">
      <c r="A2" s="193" t="s">
        <v>14</v>
      </c>
      <c r="B2" s="195" t="s">
        <v>146</v>
      </c>
      <c r="C2" s="196"/>
      <c r="D2" s="197"/>
      <c r="E2" s="195" t="s">
        <v>118</v>
      </c>
      <c r="F2" s="196"/>
      <c r="G2" s="197"/>
      <c r="H2" s="195" t="s">
        <v>10</v>
      </c>
      <c r="I2" s="197"/>
    </row>
    <row r="3" spans="1:9" ht="36" customHeight="1" x14ac:dyDescent="0.25">
      <c r="A3" s="194"/>
      <c r="B3" s="43" t="s">
        <v>11</v>
      </c>
      <c r="C3" s="44" t="s">
        <v>98</v>
      </c>
      <c r="D3" s="45" t="s">
        <v>15</v>
      </c>
      <c r="E3" s="43" t="s">
        <v>11</v>
      </c>
      <c r="F3" s="44" t="s">
        <v>98</v>
      </c>
      <c r="G3" s="45" t="s">
        <v>15</v>
      </c>
      <c r="H3" s="43" t="s">
        <v>12</v>
      </c>
      <c r="I3" s="45" t="s">
        <v>13</v>
      </c>
    </row>
    <row r="4" spans="1:9" ht="24.95" customHeight="1" x14ac:dyDescent="0.25">
      <c r="A4" s="46" t="s">
        <v>6</v>
      </c>
      <c r="B4" s="24">
        <v>41240798</v>
      </c>
      <c r="C4" s="42">
        <f>B4/$B$31</f>
        <v>0.83708408011973723</v>
      </c>
      <c r="D4" s="24">
        <v>80367665</v>
      </c>
      <c r="E4" s="24">
        <v>49009106</v>
      </c>
      <c r="F4" s="42">
        <f>E4/$E$31</f>
        <v>0.93198998057314075</v>
      </c>
      <c r="G4" s="24">
        <v>106362576</v>
      </c>
      <c r="H4" s="22">
        <f t="shared" ref="H4:H16" si="0">SUM(B4/E4-1)</f>
        <v>-0.15850744145383922</v>
      </c>
      <c r="I4" s="23">
        <f t="shared" ref="I4:I16" si="1">SUM(D4/G4-1)</f>
        <v>-0.24439903561568499</v>
      </c>
    </row>
    <row r="5" spans="1:9" ht="24.95" customHeight="1" x14ac:dyDescent="0.25">
      <c r="A5" s="46" t="s">
        <v>7</v>
      </c>
      <c r="B5" s="24">
        <v>5217179</v>
      </c>
      <c r="C5" s="42">
        <f t="shared" ref="C5:C31" si="2">B5/$B$31</f>
        <v>0.10589556206053556</v>
      </c>
      <c r="D5" s="24">
        <v>12277021</v>
      </c>
      <c r="E5" s="24">
        <v>2526699</v>
      </c>
      <c r="F5" s="42">
        <f t="shared" ref="F5:F31" si="3">E5/$E$31</f>
        <v>4.8049400287452172E-2</v>
      </c>
      <c r="G5" s="24">
        <v>6413996</v>
      </c>
      <c r="H5" s="22">
        <f t="shared" si="0"/>
        <v>1.0648201467606548</v>
      </c>
      <c r="I5" s="23">
        <f t="shared" si="1"/>
        <v>0.91409863679366188</v>
      </c>
    </row>
    <row r="6" spans="1:9" ht="24.95" customHeight="1" x14ac:dyDescent="0.25">
      <c r="A6" s="46" t="s">
        <v>1</v>
      </c>
      <c r="B6" s="24">
        <v>2300444</v>
      </c>
      <c r="C6" s="42">
        <f t="shared" si="2"/>
        <v>4.6693205345031609E-2</v>
      </c>
      <c r="D6" s="24">
        <v>4735277</v>
      </c>
      <c r="E6" s="24">
        <v>68073</v>
      </c>
      <c r="F6" s="42">
        <f t="shared" si="3"/>
        <v>1.2945217557642332E-3</v>
      </c>
      <c r="G6" s="24">
        <v>144596</v>
      </c>
      <c r="H6" s="22">
        <f t="shared" si="0"/>
        <v>32.793780206542976</v>
      </c>
      <c r="I6" s="23">
        <f t="shared" si="1"/>
        <v>31.748326371407231</v>
      </c>
    </row>
    <row r="7" spans="1:9" ht="24.95" customHeight="1" x14ac:dyDescent="0.25">
      <c r="A7" s="46" t="s">
        <v>2</v>
      </c>
      <c r="B7" s="24">
        <v>165105</v>
      </c>
      <c r="C7" s="42">
        <f t="shared" si="2"/>
        <v>3.3512146648609761E-3</v>
      </c>
      <c r="D7" s="24">
        <v>537419</v>
      </c>
      <c r="E7" s="24">
        <v>327363</v>
      </c>
      <c r="F7" s="42">
        <f t="shared" si="3"/>
        <v>6.2253540395200242E-3</v>
      </c>
      <c r="G7" s="24">
        <v>1138397</v>
      </c>
      <c r="H7" s="22">
        <f t="shared" si="0"/>
        <v>-0.49565161609589359</v>
      </c>
      <c r="I7" s="23">
        <f t="shared" si="1"/>
        <v>-0.52791600821154661</v>
      </c>
    </row>
    <row r="8" spans="1:9" ht="24.95" customHeight="1" x14ac:dyDescent="0.25">
      <c r="A8" s="46" t="s">
        <v>3</v>
      </c>
      <c r="B8" s="24">
        <v>110681</v>
      </c>
      <c r="C8" s="42">
        <f t="shared" si="2"/>
        <v>2.2465448673358026E-3</v>
      </c>
      <c r="D8" s="24">
        <v>203647</v>
      </c>
      <c r="E8" s="24">
        <v>554</v>
      </c>
      <c r="F8" s="42">
        <f t="shared" si="3"/>
        <v>1.0535235007908937E-5</v>
      </c>
      <c r="G8" s="24">
        <v>4036</v>
      </c>
      <c r="H8" s="22">
        <f t="shared" si="0"/>
        <v>198.78519855595667</v>
      </c>
      <c r="I8" s="23">
        <f t="shared" si="1"/>
        <v>49.457631318136769</v>
      </c>
    </row>
    <row r="9" spans="1:9" ht="24.95" customHeight="1" x14ac:dyDescent="0.25">
      <c r="A9" s="46" t="s">
        <v>5</v>
      </c>
      <c r="B9" s="24">
        <v>99581</v>
      </c>
      <c r="C9" s="42">
        <f t="shared" si="2"/>
        <v>2.0212428911390986E-3</v>
      </c>
      <c r="D9" s="24">
        <v>328091</v>
      </c>
      <c r="E9" s="24">
        <v>72542</v>
      </c>
      <c r="F9" s="42">
        <f t="shared" si="3"/>
        <v>1.3795072526060111E-3</v>
      </c>
      <c r="G9" s="24">
        <v>254664</v>
      </c>
      <c r="H9" s="22">
        <f t="shared" si="0"/>
        <v>0.37273579443632654</v>
      </c>
      <c r="I9" s="23">
        <f t="shared" si="1"/>
        <v>0.28832893538152238</v>
      </c>
    </row>
    <row r="10" spans="1:9" ht="24.95" customHeight="1" x14ac:dyDescent="0.25">
      <c r="A10" s="46" t="s">
        <v>152</v>
      </c>
      <c r="B10" s="24">
        <v>73392</v>
      </c>
      <c r="C10" s="42">
        <f t="shared" si="2"/>
        <v>1.4896723096422082E-3</v>
      </c>
      <c r="D10" s="24">
        <v>234907</v>
      </c>
      <c r="E10" s="24">
        <v>306830</v>
      </c>
      <c r="F10" s="42">
        <f t="shared" si="3"/>
        <v>5.834884760788266E-3</v>
      </c>
      <c r="G10" s="24">
        <v>912451</v>
      </c>
      <c r="H10" s="22">
        <f t="shared" si="0"/>
        <v>-0.76080565785614185</v>
      </c>
      <c r="I10" s="23">
        <f t="shared" si="1"/>
        <v>-0.742553846727112</v>
      </c>
    </row>
    <row r="11" spans="1:9" ht="24.95" customHeight="1" x14ac:dyDescent="0.25">
      <c r="A11" s="46" t="s">
        <v>0</v>
      </c>
      <c r="B11" s="24">
        <v>19070</v>
      </c>
      <c r="C11" s="42">
        <f t="shared" si="2"/>
        <v>3.870728546010043E-4</v>
      </c>
      <c r="D11" s="24">
        <v>115224</v>
      </c>
      <c r="E11" s="24">
        <v>44451</v>
      </c>
      <c r="F11" s="42">
        <f t="shared" si="3"/>
        <v>8.4530998436202205E-4</v>
      </c>
      <c r="G11" s="24">
        <v>124086</v>
      </c>
      <c r="H11" s="22">
        <f t="shared" si="0"/>
        <v>-0.57098827922881368</v>
      </c>
      <c r="I11" s="23">
        <f t="shared" si="1"/>
        <v>-7.1418209951162881E-2</v>
      </c>
    </row>
    <row r="12" spans="1:9" ht="24.95" customHeight="1" x14ac:dyDescent="0.25">
      <c r="A12" s="46" t="s">
        <v>153</v>
      </c>
      <c r="B12" s="24">
        <v>11863</v>
      </c>
      <c r="C12" s="42">
        <f t="shared" si="2"/>
        <v>2.407889498758109E-4</v>
      </c>
      <c r="D12" s="24">
        <v>129216</v>
      </c>
      <c r="E12" s="24">
        <v>11191</v>
      </c>
      <c r="F12" s="42">
        <f t="shared" si="3"/>
        <v>2.1281555049369841E-4</v>
      </c>
      <c r="G12" s="24">
        <v>106225</v>
      </c>
      <c r="H12" s="22">
        <f t="shared" si="0"/>
        <v>6.0048253060495105E-2</v>
      </c>
      <c r="I12" s="23">
        <f t="shared" si="1"/>
        <v>0.21643680866086146</v>
      </c>
    </row>
    <row r="13" spans="1:9" ht="24.95" customHeight="1" x14ac:dyDescent="0.25">
      <c r="A13" s="46" t="s">
        <v>9</v>
      </c>
      <c r="B13" s="24">
        <v>10561</v>
      </c>
      <c r="C13" s="42">
        <f t="shared" si="2"/>
        <v>2.143616369921975E-4</v>
      </c>
      <c r="D13" s="24">
        <v>94492</v>
      </c>
      <c r="E13" s="24">
        <v>15805</v>
      </c>
      <c r="F13" s="42">
        <f t="shared" si="3"/>
        <v>3.005584644404346E-4</v>
      </c>
      <c r="G13" s="24">
        <v>120826</v>
      </c>
      <c r="H13" s="22">
        <f t="shared" si="0"/>
        <v>-0.33179373615944319</v>
      </c>
      <c r="I13" s="23">
        <f t="shared" si="1"/>
        <v>-0.2179497790210716</v>
      </c>
    </row>
    <row r="14" spans="1:9" ht="24.95" customHeight="1" x14ac:dyDescent="0.25">
      <c r="A14" s="46" t="s">
        <v>155</v>
      </c>
      <c r="B14" s="24">
        <v>7708</v>
      </c>
      <c r="C14" s="42">
        <f t="shared" si="2"/>
        <v>1.5645293986704464E-4</v>
      </c>
      <c r="D14" s="24">
        <v>76915</v>
      </c>
      <c r="E14" s="24">
        <v>14574</v>
      </c>
      <c r="F14" s="42">
        <f t="shared" si="3"/>
        <v>2.7714894405282464E-4</v>
      </c>
      <c r="G14" s="24">
        <v>112319</v>
      </c>
      <c r="H14" s="22">
        <f t="shared" si="0"/>
        <v>-0.47111294085357491</v>
      </c>
      <c r="I14" s="23">
        <f t="shared" si="1"/>
        <v>-0.31520935905768388</v>
      </c>
    </row>
    <row r="15" spans="1:9" ht="24.95" customHeight="1" x14ac:dyDescent="0.25">
      <c r="A15" s="46" t="s">
        <v>154</v>
      </c>
      <c r="B15" s="24">
        <v>4838</v>
      </c>
      <c r="C15" s="42">
        <f t="shared" si="2"/>
        <v>9.819918566123015E-5</v>
      </c>
      <c r="D15" s="24">
        <v>85955</v>
      </c>
      <c r="E15" s="24">
        <v>5736</v>
      </c>
      <c r="F15" s="42">
        <f t="shared" si="3"/>
        <v>1.0907961733820518E-4</v>
      </c>
      <c r="G15" s="24">
        <v>33298</v>
      </c>
      <c r="H15" s="22">
        <f t="shared" si="0"/>
        <v>-0.1565550906555091</v>
      </c>
      <c r="I15" s="23">
        <f t="shared" si="1"/>
        <v>1.5813862694456122</v>
      </c>
    </row>
    <row r="16" spans="1:9" ht="24.95" customHeight="1" x14ac:dyDescent="0.25">
      <c r="A16" s="46" t="s">
        <v>4</v>
      </c>
      <c r="B16" s="24">
        <v>1814</v>
      </c>
      <c r="C16" s="42">
        <f t="shared" si="2"/>
        <v>3.6819620254128042E-5</v>
      </c>
      <c r="D16" s="24">
        <v>3818</v>
      </c>
      <c r="E16" s="60">
        <v>121768</v>
      </c>
      <c r="F16" s="42">
        <f t="shared" si="3"/>
        <v>2.3156218347347574E-3</v>
      </c>
      <c r="G16" s="60">
        <v>236401</v>
      </c>
      <c r="H16" s="22">
        <f t="shared" si="0"/>
        <v>-0.98510281847447601</v>
      </c>
      <c r="I16" s="23">
        <f t="shared" si="1"/>
        <v>-0.98384947610204698</v>
      </c>
    </row>
    <row r="17" spans="1:9" ht="24.95" customHeight="1" x14ac:dyDescent="0.25">
      <c r="A17" s="46" t="s">
        <v>147</v>
      </c>
      <c r="B17" s="24">
        <v>1014</v>
      </c>
      <c r="C17" s="42">
        <f t="shared" si="2"/>
        <v>2.0581639987698919E-5</v>
      </c>
      <c r="D17" s="24">
        <v>7094</v>
      </c>
      <c r="E17" s="60">
        <v>0</v>
      </c>
      <c r="F17" s="42">
        <f t="shared" si="3"/>
        <v>0</v>
      </c>
      <c r="G17" s="60">
        <v>0</v>
      </c>
      <c r="H17" s="60">
        <v>0</v>
      </c>
      <c r="I17" s="60">
        <v>0</v>
      </c>
    </row>
    <row r="18" spans="1:9" ht="24.95" customHeight="1" x14ac:dyDescent="0.25">
      <c r="A18" s="46" t="s">
        <v>148</v>
      </c>
      <c r="B18" s="24">
        <v>852</v>
      </c>
      <c r="C18" s="42">
        <f t="shared" si="2"/>
        <v>1.729344898374702E-5</v>
      </c>
      <c r="D18" s="24">
        <v>2990</v>
      </c>
      <c r="E18" s="60">
        <v>0</v>
      </c>
      <c r="F18" s="42">
        <f t="shared" si="3"/>
        <v>0</v>
      </c>
      <c r="G18" s="60">
        <v>0</v>
      </c>
      <c r="H18" s="60">
        <v>0</v>
      </c>
      <c r="I18" s="60">
        <v>0</v>
      </c>
    </row>
    <row r="19" spans="1:9" ht="24.95" customHeight="1" x14ac:dyDescent="0.25">
      <c r="A19" s="46" t="s">
        <v>156</v>
      </c>
      <c r="B19" s="24">
        <v>838</v>
      </c>
      <c r="C19" s="42">
        <f t="shared" si="2"/>
        <v>1.700928432908451E-5</v>
      </c>
      <c r="D19" s="24">
        <v>17720</v>
      </c>
      <c r="E19" s="60">
        <v>461</v>
      </c>
      <c r="F19" s="42">
        <f t="shared" si="3"/>
        <v>8.7666847267978704E-6</v>
      </c>
      <c r="G19" s="60">
        <v>10098</v>
      </c>
      <c r="H19" s="22">
        <f>SUM(B19/E19-1)</f>
        <v>0.81778741865509752</v>
      </c>
      <c r="I19" s="23">
        <f>SUM(D19/G19-1)</f>
        <v>0.75480293127351961</v>
      </c>
    </row>
    <row r="20" spans="1:9" ht="24.95" customHeight="1" x14ac:dyDescent="0.25">
      <c r="A20" s="46" t="s">
        <v>157</v>
      </c>
      <c r="B20" s="24">
        <v>631</v>
      </c>
      <c r="C20" s="42">
        <f t="shared" si="2"/>
        <v>1.2807706935145974E-5</v>
      </c>
      <c r="D20" s="24">
        <v>16056</v>
      </c>
      <c r="E20" s="60">
        <v>2239</v>
      </c>
      <c r="F20" s="42">
        <f t="shared" si="3"/>
        <v>4.2578323434491176E-5</v>
      </c>
      <c r="G20" s="60">
        <v>51575</v>
      </c>
      <c r="H20" s="22">
        <f>SUM(B20/E20-1)</f>
        <v>-0.71817775792764627</v>
      </c>
      <c r="I20" s="23">
        <f>SUM(D20/G20-1)</f>
        <v>-0.68868637905962193</v>
      </c>
    </row>
    <row r="21" spans="1:9" ht="24.95" customHeight="1" x14ac:dyDescent="0.25">
      <c r="A21" s="46" t="s">
        <v>158</v>
      </c>
      <c r="B21" s="24">
        <v>121</v>
      </c>
      <c r="C21" s="42">
        <f t="shared" si="2"/>
        <v>2.4559945152974055E-6</v>
      </c>
      <c r="D21" s="24">
        <v>4453</v>
      </c>
      <c r="E21" s="24">
        <v>506</v>
      </c>
      <c r="F21" s="42">
        <f t="shared" si="3"/>
        <v>9.6224348628193553E-6</v>
      </c>
      <c r="G21" s="24">
        <v>4443</v>
      </c>
      <c r="H21" s="22">
        <f>SUM(B21/E21-1)</f>
        <v>-0.76086956521739135</v>
      </c>
      <c r="I21" s="23">
        <f>SUM(D21/G21-1)</f>
        <v>2.2507314877335816E-3</v>
      </c>
    </row>
    <row r="22" spans="1:9" ht="24.95" customHeight="1" x14ac:dyDescent="0.25">
      <c r="A22" s="46" t="s">
        <v>159</v>
      </c>
      <c r="B22" s="24">
        <v>87</v>
      </c>
      <c r="C22" s="42">
        <f t="shared" si="2"/>
        <v>1.7658803539741676E-6</v>
      </c>
      <c r="D22" s="24">
        <v>2482</v>
      </c>
      <c r="E22" s="24">
        <v>40</v>
      </c>
      <c r="F22" s="42">
        <f t="shared" si="3"/>
        <v>7.6066678757465255E-7</v>
      </c>
      <c r="G22" s="24">
        <v>256</v>
      </c>
      <c r="H22" s="22">
        <f>SUM(B22/E22-1)</f>
        <v>1.1749999999999998</v>
      </c>
      <c r="I22" s="23">
        <f>SUM(D22/G22-1)</f>
        <v>8.6953125</v>
      </c>
    </row>
    <row r="23" spans="1:9" ht="24.95" customHeight="1" x14ac:dyDescent="0.25">
      <c r="A23" s="46" t="s">
        <v>151</v>
      </c>
      <c r="B23" s="24">
        <v>18</v>
      </c>
      <c r="C23" s="42">
        <f t="shared" si="2"/>
        <v>3.6535455599465536E-7</v>
      </c>
      <c r="D23" s="24">
        <v>158</v>
      </c>
      <c r="E23" s="60">
        <v>0</v>
      </c>
      <c r="F23" s="42">
        <f t="shared" si="3"/>
        <v>0</v>
      </c>
      <c r="G23" s="60">
        <v>0</v>
      </c>
      <c r="H23" s="60">
        <v>0</v>
      </c>
      <c r="I23" s="60">
        <v>0</v>
      </c>
    </row>
    <row r="24" spans="1:9" ht="24.95" customHeight="1" x14ac:dyDescent="0.25">
      <c r="A24" s="46" t="s">
        <v>150</v>
      </c>
      <c r="B24" s="24">
        <v>9</v>
      </c>
      <c r="C24" s="42">
        <f t="shared" si="2"/>
        <v>1.8267727799732768E-7</v>
      </c>
      <c r="D24" s="24">
        <v>247</v>
      </c>
      <c r="E24" s="60">
        <v>0</v>
      </c>
      <c r="F24" s="42">
        <f t="shared" si="3"/>
        <v>0</v>
      </c>
      <c r="G24" s="60">
        <v>0</v>
      </c>
      <c r="H24" s="60">
        <v>0</v>
      </c>
      <c r="I24" s="60">
        <v>0</v>
      </c>
    </row>
    <row r="25" spans="1:9" ht="24.95" customHeight="1" x14ac:dyDescent="0.25">
      <c r="A25" s="46" t="s">
        <v>160</v>
      </c>
      <c r="B25" s="24">
        <v>2</v>
      </c>
      <c r="C25" s="42">
        <f t="shared" si="2"/>
        <v>4.059495066607282E-8</v>
      </c>
      <c r="D25" s="24">
        <v>31</v>
      </c>
      <c r="E25" s="24">
        <v>2</v>
      </c>
      <c r="F25" s="42">
        <f t="shared" si="3"/>
        <v>3.803333937873263E-8</v>
      </c>
      <c r="G25" s="24">
        <v>66</v>
      </c>
      <c r="H25" s="22">
        <f>SUM(B25/E25-1)</f>
        <v>0</v>
      </c>
      <c r="I25" s="23">
        <f>SUM(D25/G25-1)</f>
        <v>-0.53030303030303028</v>
      </c>
    </row>
    <row r="26" spans="1:9" ht="24.95" customHeight="1" x14ac:dyDescent="0.25">
      <c r="A26" s="46" t="s">
        <v>8</v>
      </c>
      <c r="B26" s="60">
        <v>0</v>
      </c>
      <c r="C26" s="42">
        <f t="shared" si="2"/>
        <v>0</v>
      </c>
      <c r="D26" s="60">
        <v>0</v>
      </c>
      <c r="E26" s="24">
        <v>39009</v>
      </c>
      <c r="F26" s="42">
        <f t="shared" si="3"/>
        <v>7.4182126791249052E-4</v>
      </c>
      <c r="G26" s="24">
        <v>109375</v>
      </c>
      <c r="H26" s="22">
        <f>SUM(B26/E26-1)</f>
        <v>-1</v>
      </c>
      <c r="I26" s="23">
        <f>SUM(D26/G26-1)</f>
        <v>-1</v>
      </c>
    </row>
    <row r="27" spans="1:9" ht="24.95" customHeight="1" x14ac:dyDescent="0.25">
      <c r="A27" s="46" t="s">
        <v>163</v>
      </c>
      <c r="B27" s="60">
        <v>0</v>
      </c>
      <c r="C27" s="42">
        <f t="shared" si="2"/>
        <v>0</v>
      </c>
      <c r="D27" s="60">
        <v>0</v>
      </c>
      <c r="E27" s="24">
        <v>10025</v>
      </c>
      <c r="F27" s="42">
        <f t="shared" si="3"/>
        <v>1.906421136358973E-4</v>
      </c>
      <c r="G27" s="24">
        <v>25610</v>
      </c>
      <c r="H27" s="22">
        <f>SUM(B27/E27-1)</f>
        <v>-1</v>
      </c>
      <c r="I27" s="23">
        <f>SUM(D27/G27-1)</f>
        <v>-1</v>
      </c>
    </row>
    <row r="28" spans="1:9" ht="24.95" customHeight="1" x14ac:dyDescent="0.25">
      <c r="A28" s="46" t="s">
        <v>162</v>
      </c>
      <c r="B28" s="60">
        <v>0</v>
      </c>
      <c r="C28" s="42">
        <f t="shared" si="2"/>
        <v>0</v>
      </c>
      <c r="D28" s="60">
        <v>0</v>
      </c>
      <c r="E28" s="24">
        <v>7702</v>
      </c>
      <c r="F28" s="42">
        <f t="shared" si="3"/>
        <v>1.4646638994749936E-4</v>
      </c>
      <c r="G28" s="24">
        <v>95089</v>
      </c>
      <c r="H28" s="22">
        <f>SUM(B28/E28-1)</f>
        <v>-1</v>
      </c>
      <c r="I28" s="23">
        <f>SUM(D28/G28-1)</f>
        <v>-1</v>
      </c>
    </row>
    <row r="29" spans="1:9" ht="24.95" customHeight="1" x14ac:dyDescent="0.25">
      <c r="A29" s="46" t="s">
        <v>161</v>
      </c>
      <c r="B29" s="60">
        <v>0</v>
      </c>
      <c r="C29" s="42">
        <f t="shared" si="2"/>
        <v>0</v>
      </c>
      <c r="D29" s="60">
        <v>0</v>
      </c>
      <c r="E29" s="24">
        <v>767</v>
      </c>
      <c r="F29" s="42">
        <f t="shared" si="3"/>
        <v>1.4585785651743962E-5</v>
      </c>
      <c r="G29" s="24">
        <v>21751</v>
      </c>
      <c r="H29" s="22">
        <f>SUM(B29/E29-1)</f>
        <v>-1</v>
      </c>
      <c r="I29" s="23">
        <f>SUM(D29/G29-1)</f>
        <v>-1</v>
      </c>
    </row>
    <row r="30" spans="1:9" ht="24.95" customHeight="1" x14ac:dyDescent="0.25">
      <c r="A30" s="46" t="s">
        <v>149</v>
      </c>
      <c r="B30" s="24">
        <v>605</v>
      </c>
      <c r="C30" s="42">
        <f t="shared" si="2"/>
        <v>1.2279972576487027E-5</v>
      </c>
      <c r="D30" s="24">
        <v>811</v>
      </c>
      <c r="E30" s="60">
        <v>0</v>
      </c>
      <c r="F30" s="42">
        <f t="shared" si="3"/>
        <v>0</v>
      </c>
      <c r="G30" s="60">
        <v>0</v>
      </c>
      <c r="H30" s="60">
        <v>0</v>
      </c>
      <c r="I30" s="60">
        <v>0</v>
      </c>
    </row>
    <row r="31" spans="1:9" ht="24.95" customHeight="1" x14ac:dyDescent="0.25">
      <c r="A31" s="47" t="s">
        <v>164</v>
      </c>
      <c r="B31" s="116">
        <v>49267211</v>
      </c>
      <c r="C31" s="59">
        <f t="shared" si="2"/>
        <v>1</v>
      </c>
      <c r="D31" s="116">
        <v>99241690</v>
      </c>
      <c r="E31" s="116">
        <v>52585443</v>
      </c>
      <c r="F31" s="59">
        <f t="shared" si="3"/>
        <v>1</v>
      </c>
      <c r="G31" s="116">
        <v>116282135</v>
      </c>
      <c r="H31" s="48">
        <f>SUM(B31/E31-1)</f>
        <v>-6.3101721896685392E-2</v>
      </c>
      <c r="I31" s="49">
        <f>SUM(D31/G31-1)</f>
        <v>-0.14654396395456615</v>
      </c>
    </row>
    <row r="32" spans="1:9" ht="24.95" customHeight="1" x14ac:dyDescent="0.25"/>
    <row r="33" ht="31.5" customHeight="1" x14ac:dyDescent="0.25"/>
  </sheetData>
  <sortState xmlns:xlrd2="http://schemas.microsoft.com/office/spreadsheetml/2017/richdata2" ref="A4:I29">
    <sortCondition descending="1" ref="B4:B29"/>
    <sortCondition descending="1" ref="E4:E29"/>
  </sortState>
  <mergeCells count="5">
    <mergeCell ref="A1:I1"/>
    <mergeCell ref="A2:A3"/>
    <mergeCell ref="B2:D2"/>
    <mergeCell ref="E2:G2"/>
    <mergeCell ref="H2:I2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23"/>
  <sheetViews>
    <sheetView topLeftCell="A7" workbookViewId="0">
      <selection activeCell="D3" sqref="D3"/>
    </sheetView>
  </sheetViews>
  <sheetFormatPr defaultColWidth="8.875" defaultRowHeight="15.75" x14ac:dyDescent="0.25"/>
  <cols>
    <col min="1" max="1" width="6.375" style="3" bestFit="1" customWidth="1"/>
    <col min="2" max="2" width="13.5" style="3" bestFit="1" customWidth="1"/>
    <col min="3" max="3" width="13.25" style="5" customWidth="1"/>
    <col min="4" max="4" width="10.25" style="5" customWidth="1"/>
    <col min="5" max="5" width="14" style="5" customWidth="1"/>
    <col min="6" max="6" width="13.125" style="5" customWidth="1"/>
    <col min="7" max="7" width="10.75" style="5" customWidth="1"/>
    <col min="8" max="8" width="14.875" style="5" customWidth="1"/>
    <col min="9" max="9" width="12.25" style="20" customWidth="1"/>
    <col min="10" max="10" width="10.875" style="20" bestFit="1" customWidth="1"/>
    <col min="11" max="16384" width="8.875" style="3"/>
  </cols>
  <sheetData>
    <row r="1" spans="1:10" ht="35.25" customHeight="1" thickBot="1" x14ac:dyDescent="0.3">
      <c r="B1" s="145" t="s">
        <v>173</v>
      </c>
      <c r="C1" s="145"/>
      <c r="D1" s="145"/>
      <c r="E1" s="145"/>
      <c r="F1" s="145"/>
      <c r="G1" s="145"/>
      <c r="H1" s="145"/>
      <c r="I1" s="145"/>
      <c r="J1" s="145"/>
    </row>
    <row r="2" spans="1:10" ht="24.75" customHeight="1" thickTop="1" x14ac:dyDescent="0.25">
      <c r="A2" s="153" t="s">
        <v>57</v>
      </c>
      <c r="B2" s="151" t="s">
        <v>58</v>
      </c>
      <c r="C2" s="148" t="s">
        <v>174</v>
      </c>
      <c r="D2" s="149"/>
      <c r="E2" s="150"/>
      <c r="F2" s="148" t="s">
        <v>127</v>
      </c>
      <c r="G2" s="156"/>
      <c r="H2" s="150"/>
      <c r="I2" s="148" t="s">
        <v>60</v>
      </c>
      <c r="J2" s="150"/>
    </row>
    <row r="3" spans="1:10" ht="35.450000000000003" customHeight="1" x14ac:dyDescent="0.25">
      <c r="A3" s="152"/>
      <c r="B3" s="152"/>
      <c r="C3" s="81" t="s">
        <v>61</v>
      </c>
      <c r="D3" s="27" t="s">
        <v>62</v>
      </c>
      <c r="E3" s="82" t="s">
        <v>63</v>
      </c>
      <c r="F3" s="81" t="s">
        <v>61</v>
      </c>
      <c r="G3" s="27" t="s">
        <v>62</v>
      </c>
      <c r="H3" s="82" t="s">
        <v>63</v>
      </c>
      <c r="I3" s="81" t="s">
        <v>64</v>
      </c>
      <c r="J3" s="82" t="s">
        <v>65</v>
      </c>
    </row>
    <row r="4" spans="1:10" ht="24.95" customHeight="1" x14ac:dyDescent="0.25">
      <c r="A4" s="50">
        <v>1</v>
      </c>
      <c r="B4" s="6" t="s">
        <v>45</v>
      </c>
      <c r="C4" s="89">
        <v>3606697</v>
      </c>
      <c r="D4" s="63">
        <f t="shared" ref="D4:D21" si="0">C4/$C$21</f>
        <v>0.71642202252181475</v>
      </c>
      <c r="E4" s="90">
        <v>6880308</v>
      </c>
      <c r="F4" s="89">
        <v>9820437</v>
      </c>
      <c r="G4" s="63">
        <v>0.95700183303497388</v>
      </c>
      <c r="H4" s="90">
        <v>19162019</v>
      </c>
      <c r="I4" s="65">
        <f t="shared" ref="I4:I9" si="1">SUM(C4/F4-1)</f>
        <v>-0.63273559007608315</v>
      </c>
      <c r="J4" s="66">
        <f t="shared" ref="J4:J9" si="2">SUM(E4/H4-1)</f>
        <v>-0.64094034141183132</v>
      </c>
    </row>
    <row r="5" spans="1:10" ht="24.95" customHeight="1" x14ac:dyDescent="0.25">
      <c r="A5" s="50">
        <v>2</v>
      </c>
      <c r="B5" s="6" t="s">
        <v>50</v>
      </c>
      <c r="C5" s="89">
        <v>715072</v>
      </c>
      <c r="D5" s="63">
        <f t="shared" si="0"/>
        <v>0.1420394694893192</v>
      </c>
      <c r="E5" s="90">
        <v>1444016</v>
      </c>
      <c r="F5" s="89">
        <v>114</v>
      </c>
      <c r="G5" s="63">
        <v>1.1109302871754792E-5</v>
      </c>
      <c r="H5" s="90">
        <v>1822</v>
      </c>
      <c r="I5" s="65">
        <f t="shared" si="1"/>
        <v>6271.5614035087719</v>
      </c>
      <c r="J5" s="66">
        <f t="shared" si="2"/>
        <v>791.54445664105378</v>
      </c>
    </row>
    <row r="6" spans="1:10" ht="24.95" customHeight="1" x14ac:dyDescent="0.25">
      <c r="A6" s="50">
        <v>3</v>
      </c>
      <c r="B6" s="6" t="s">
        <v>47</v>
      </c>
      <c r="C6" s="89">
        <v>629353</v>
      </c>
      <c r="D6" s="63">
        <f t="shared" si="0"/>
        <v>0.12501253893525618</v>
      </c>
      <c r="E6" s="90">
        <v>1350318</v>
      </c>
      <c r="F6" s="89">
        <v>337513</v>
      </c>
      <c r="G6" s="63">
        <v>3.2890650352233118E-2</v>
      </c>
      <c r="H6" s="90">
        <v>759979</v>
      </c>
      <c r="I6" s="65">
        <f t="shared" si="1"/>
        <v>0.86467780500306657</v>
      </c>
      <c r="J6" s="66">
        <f t="shared" si="2"/>
        <v>0.77678330585450395</v>
      </c>
    </row>
    <row r="7" spans="1:10" ht="24.95" customHeight="1" x14ac:dyDescent="0.25">
      <c r="A7" s="50">
        <v>4</v>
      </c>
      <c r="B7" s="6" t="s">
        <v>48</v>
      </c>
      <c r="C7" s="89">
        <v>39629</v>
      </c>
      <c r="D7" s="63">
        <f t="shared" si="0"/>
        <v>7.8717697468118335E-3</v>
      </c>
      <c r="E7" s="90">
        <v>113758</v>
      </c>
      <c r="F7" s="89">
        <v>19868</v>
      </c>
      <c r="G7" s="63">
        <v>1.9361371004914406E-3</v>
      </c>
      <c r="H7" s="90">
        <v>48924</v>
      </c>
      <c r="I7" s="65">
        <f t="shared" si="1"/>
        <v>0.9946144554056775</v>
      </c>
      <c r="J7" s="66">
        <f t="shared" si="2"/>
        <v>1.3251982666993705</v>
      </c>
    </row>
    <row r="8" spans="1:10" ht="24.95" customHeight="1" x14ac:dyDescent="0.25">
      <c r="A8" s="50">
        <v>5</v>
      </c>
      <c r="B8" s="6" t="s">
        <v>129</v>
      </c>
      <c r="C8" s="89">
        <v>18507</v>
      </c>
      <c r="D8" s="63">
        <f t="shared" si="0"/>
        <v>3.6761675213668422E-3</v>
      </c>
      <c r="E8" s="90">
        <v>32424</v>
      </c>
      <c r="F8" s="91">
        <v>37014</v>
      </c>
      <c r="G8" s="63">
        <v>3.6070152324134378E-3</v>
      </c>
      <c r="H8" s="92">
        <v>68240</v>
      </c>
      <c r="I8" s="65">
        <f t="shared" si="1"/>
        <v>-0.5</v>
      </c>
      <c r="J8" s="66">
        <f t="shared" si="2"/>
        <v>-0.52485345838218056</v>
      </c>
    </row>
    <row r="9" spans="1:10" ht="24.95" customHeight="1" x14ac:dyDescent="0.25">
      <c r="A9" s="50">
        <v>6</v>
      </c>
      <c r="B9" s="6" t="s">
        <v>130</v>
      </c>
      <c r="C9" s="89">
        <v>8754</v>
      </c>
      <c r="D9" s="63">
        <f t="shared" si="0"/>
        <v>1.7388647799235608E-3</v>
      </c>
      <c r="E9" s="90">
        <v>49731</v>
      </c>
      <c r="F9" s="91">
        <v>9979</v>
      </c>
      <c r="G9" s="63">
        <v>9.7245380137930761E-4</v>
      </c>
      <c r="H9" s="92">
        <v>60573</v>
      </c>
      <c r="I9" s="65">
        <f t="shared" si="1"/>
        <v>-0.12275779136185994</v>
      </c>
      <c r="J9" s="66">
        <f t="shared" si="2"/>
        <v>-0.17899063939378934</v>
      </c>
    </row>
    <row r="10" spans="1:10" ht="24.95" customHeight="1" x14ac:dyDescent="0.25">
      <c r="A10" s="50">
        <v>7</v>
      </c>
      <c r="B10" s="6" t="s">
        <v>27</v>
      </c>
      <c r="C10" s="89">
        <v>7711</v>
      </c>
      <c r="D10" s="63">
        <f t="shared" si="0"/>
        <v>1.5316868080866549E-3</v>
      </c>
      <c r="E10" s="90">
        <v>92770</v>
      </c>
      <c r="F10" s="91">
        <v>0</v>
      </c>
      <c r="G10" s="63">
        <v>0</v>
      </c>
      <c r="H10" s="92">
        <v>0</v>
      </c>
      <c r="I10" s="91">
        <v>0</v>
      </c>
      <c r="J10" s="92">
        <v>0</v>
      </c>
    </row>
    <row r="11" spans="1:10" ht="24.95" customHeight="1" x14ac:dyDescent="0.25">
      <c r="A11" s="50">
        <v>8</v>
      </c>
      <c r="B11" s="6" t="s">
        <v>24</v>
      </c>
      <c r="C11" s="89">
        <v>6975</v>
      </c>
      <c r="D11" s="63">
        <f t="shared" si="0"/>
        <v>1.3854902718719254E-3</v>
      </c>
      <c r="E11" s="90">
        <v>55692</v>
      </c>
      <c r="F11" s="89">
        <v>3780</v>
      </c>
      <c r="G11" s="63">
        <v>3.6836109522134312E-4</v>
      </c>
      <c r="H11" s="90">
        <v>40530</v>
      </c>
      <c r="I11" s="65">
        <f>SUM(C11/F11-1)</f>
        <v>0.84523809523809534</v>
      </c>
      <c r="J11" s="66">
        <f>SUM(E11/H11-1)</f>
        <v>0.3740932642487047</v>
      </c>
    </row>
    <row r="12" spans="1:10" ht="24.95" customHeight="1" x14ac:dyDescent="0.25">
      <c r="A12" s="50">
        <v>9</v>
      </c>
      <c r="B12" s="6" t="s">
        <v>134</v>
      </c>
      <c r="C12" s="89">
        <v>915</v>
      </c>
      <c r="D12" s="63">
        <f t="shared" si="0"/>
        <v>1.8175248727782248E-4</v>
      </c>
      <c r="E12" s="90">
        <v>19719</v>
      </c>
      <c r="F12" s="91">
        <v>0</v>
      </c>
      <c r="G12" s="63">
        <v>0</v>
      </c>
      <c r="H12" s="92">
        <v>0</v>
      </c>
      <c r="I12" s="91">
        <v>0</v>
      </c>
      <c r="J12" s="92">
        <v>0</v>
      </c>
    </row>
    <row r="13" spans="1:10" ht="24.95" customHeight="1" x14ac:dyDescent="0.25">
      <c r="A13" s="50">
        <v>10</v>
      </c>
      <c r="B13" s="6" t="s">
        <v>46</v>
      </c>
      <c r="C13" s="89">
        <v>312</v>
      </c>
      <c r="D13" s="63">
        <f t="shared" si="0"/>
        <v>6.1974618612765695E-5</v>
      </c>
      <c r="E13" s="90">
        <v>1612</v>
      </c>
      <c r="F13" s="89">
        <v>11737</v>
      </c>
      <c r="G13" s="63">
        <v>1.1437709456647894E-3</v>
      </c>
      <c r="H13" s="90">
        <v>31873</v>
      </c>
      <c r="I13" s="65">
        <f>SUM(C13/F13-1)</f>
        <v>-0.9734173979722246</v>
      </c>
      <c r="J13" s="66">
        <f>SUM(E13/H13-1)</f>
        <v>-0.94942427760173187</v>
      </c>
    </row>
    <row r="14" spans="1:10" ht="24.95" customHeight="1" x14ac:dyDescent="0.25">
      <c r="A14" s="50">
        <v>11</v>
      </c>
      <c r="B14" s="6" t="s">
        <v>175</v>
      </c>
      <c r="C14" s="89">
        <v>227</v>
      </c>
      <c r="D14" s="63">
        <f t="shared" si="0"/>
        <v>4.5090507772749402E-5</v>
      </c>
      <c r="E14" s="90">
        <v>2072</v>
      </c>
      <c r="F14" s="91">
        <v>0</v>
      </c>
      <c r="G14" s="63">
        <v>0</v>
      </c>
      <c r="H14" s="92">
        <v>0</v>
      </c>
      <c r="I14" s="91">
        <v>0</v>
      </c>
      <c r="J14" s="92">
        <v>0</v>
      </c>
    </row>
    <row r="15" spans="1:10" ht="24.95" customHeight="1" x14ac:dyDescent="0.25">
      <c r="A15" s="50">
        <v>12</v>
      </c>
      <c r="B15" s="6" t="s">
        <v>132</v>
      </c>
      <c r="C15" s="89">
        <v>167</v>
      </c>
      <c r="D15" s="63">
        <f t="shared" si="0"/>
        <v>3.3172311885679074E-5</v>
      </c>
      <c r="E15" s="90">
        <v>3627</v>
      </c>
      <c r="F15" s="91">
        <v>120</v>
      </c>
      <c r="G15" s="63">
        <v>1.1694003022899781E-5</v>
      </c>
      <c r="H15" s="92">
        <v>1654</v>
      </c>
      <c r="I15" s="65">
        <f t="shared" ref="I15:I20" si="3">SUM(C15/F15-1)</f>
        <v>0.39166666666666661</v>
      </c>
      <c r="J15" s="66">
        <f t="shared" ref="J15:J20" si="4">SUM(E15/H15-1)</f>
        <v>1.1928657799274487</v>
      </c>
    </row>
    <row r="16" spans="1:10" ht="24.95" customHeight="1" x14ac:dyDescent="0.25">
      <c r="A16" s="50">
        <v>13</v>
      </c>
      <c r="B16" s="6" t="s">
        <v>107</v>
      </c>
      <c r="C16" s="91">
        <v>0</v>
      </c>
      <c r="D16" s="63">
        <f t="shared" si="0"/>
        <v>0</v>
      </c>
      <c r="E16" s="92">
        <v>0</v>
      </c>
      <c r="F16" s="89">
        <v>17826</v>
      </c>
      <c r="G16" s="63">
        <v>1.7371441490517626E-3</v>
      </c>
      <c r="H16" s="90">
        <v>64518</v>
      </c>
      <c r="I16" s="65">
        <f t="shared" si="3"/>
        <v>-1</v>
      </c>
      <c r="J16" s="66">
        <f t="shared" si="4"/>
        <v>-1</v>
      </c>
    </row>
    <row r="17" spans="1:10" ht="24.95" customHeight="1" x14ac:dyDescent="0.25">
      <c r="A17" s="50">
        <v>14</v>
      </c>
      <c r="B17" s="6" t="s">
        <v>49</v>
      </c>
      <c r="C17" s="91">
        <v>0</v>
      </c>
      <c r="D17" s="63">
        <f t="shared" si="0"/>
        <v>0</v>
      </c>
      <c r="E17" s="92">
        <v>0</v>
      </c>
      <c r="F17" s="91">
        <v>1814</v>
      </c>
      <c r="G17" s="63">
        <v>1.7677434569616837E-4</v>
      </c>
      <c r="H17" s="92">
        <v>3818</v>
      </c>
      <c r="I17" s="65">
        <f t="shared" si="3"/>
        <v>-1</v>
      </c>
      <c r="J17" s="66">
        <f t="shared" si="4"/>
        <v>-1</v>
      </c>
    </row>
    <row r="18" spans="1:10" ht="24.95" customHeight="1" x14ac:dyDescent="0.25">
      <c r="A18" s="50">
        <v>15</v>
      </c>
      <c r="B18" s="6" t="s">
        <v>131</v>
      </c>
      <c r="C18" s="91">
        <v>0</v>
      </c>
      <c r="D18" s="63">
        <f t="shared" si="0"/>
        <v>0</v>
      </c>
      <c r="E18" s="92">
        <v>0</v>
      </c>
      <c r="F18" s="91">
        <v>852</v>
      </c>
      <c r="G18" s="63">
        <v>8.3027421462588451E-5</v>
      </c>
      <c r="H18" s="92">
        <v>2990</v>
      </c>
      <c r="I18" s="65">
        <f t="shared" si="3"/>
        <v>-1</v>
      </c>
      <c r="J18" s="66">
        <f t="shared" si="4"/>
        <v>-1</v>
      </c>
    </row>
    <row r="19" spans="1:10" ht="24.95" customHeight="1" x14ac:dyDescent="0.25">
      <c r="A19" s="50">
        <v>16</v>
      </c>
      <c r="B19" s="6" t="s">
        <v>126</v>
      </c>
      <c r="C19" s="91">
        <v>0</v>
      </c>
      <c r="D19" s="63">
        <f t="shared" si="0"/>
        <v>0</v>
      </c>
      <c r="E19" s="92">
        <v>0</v>
      </c>
      <c r="F19" s="91">
        <v>516</v>
      </c>
      <c r="G19" s="63">
        <v>5.0284212998469057E-5</v>
      </c>
      <c r="H19" s="92">
        <v>3620</v>
      </c>
      <c r="I19" s="65">
        <f t="shared" si="3"/>
        <v>-1</v>
      </c>
      <c r="J19" s="66">
        <f t="shared" si="4"/>
        <v>-1</v>
      </c>
    </row>
    <row r="20" spans="1:10" ht="24.95" customHeight="1" thickBot="1" x14ac:dyDescent="0.3">
      <c r="A20" s="50">
        <v>17</v>
      </c>
      <c r="B20" s="6" t="s">
        <v>128</v>
      </c>
      <c r="C20" s="91">
        <v>0</v>
      </c>
      <c r="D20" s="63">
        <f t="shared" si="0"/>
        <v>0</v>
      </c>
      <c r="E20" s="92">
        <v>0</v>
      </c>
      <c r="F20" s="91">
        <v>100</v>
      </c>
      <c r="G20" s="63">
        <v>9.7450025190831518E-6</v>
      </c>
      <c r="H20" s="92">
        <v>127</v>
      </c>
      <c r="I20" s="65">
        <f t="shared" si="3"/>
        <v>-1</v>
      </c>
      <c r="J20" s="66">
        <f t="shared" si="4"/>
        <v>-1</v>
      </c>
    </row>
    <row r="21" spans="1:10" ht="24.95" customHeight="1" thickBot="1" x14ac:dyDescent="0.3">
      <c r="A21" s="154" t="s">
        <v>108</v>
      </c>
      <c r="B21" s="155"/>
      <c r="C21" s="131">
        <f>SUM(C4:C20)</f>
        <v>5034319</v>
      </c>
      <c r="D21" s="132">
        <f t="shared" si="0"/>
        <v>1</v>
      </c>
      <c r="E21" s="133">
        <f>SUM(E4:E20)</f>
        <v>10046047</v>
      </c>
      <c r="F21" s="93">
        <v>10261670</v>
      </c>
      <c r="G21" s="64">
        <v>1</v>
      </c>
      <c r="H21" s="94">
        <v>20250687</v>
      </c>
      <c r="I21" s="114">
        <f t="shared" ref="I21" si="5">SUM(C21/F21-1)</f>
        <v>-0.50940548663131824</v>
      </c>
      <c r="J21" s="115">
        <f t="shared" ref="J21" si="6">SUM(E21/H21-1)</f>
        <v>-0.50391574369797931</v>
      </c>
    </row>
    <row r="22" spans="1:10" ht="24.95" customHeight="1" x14ac:dyDescent="0.25"/>
    <row r="23" spans="1:10" ht="20.25" customHeight="1" x14ac:dyDescent="0.25"/>
  </sheetData>
  <sortState xmlns:xlrd2="http://schemas.microsoft.com/office/spreadsheetml/2017/richdata2" ref="B4:J20">
    <sortCondition descending="1" ref="C4:C20"/>
  </sortState>
  <mergeCells count="7">
    <mergeCell ref="B1:J1"/>
    <mergeCell ref="B2:B3"/>
    <mergeCell ref="A2:A3"/>
    <mergeCell ref="A21:B21"/>
    <mergeCell ref="C2:E2"/>
    <mergeCell ref="F2:H2"/>
    <mergeCell ref="I2:J2"/>
  </mergeCells>
  <phoneticPr fontId="3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/>
  <ignoredErrors>
    <ignoredError sqref="E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J28"/>
  <sheetViews>
    <sheetView topLeftCell="A3" workbookViewId="0">
      <selection activeCell="L12" sqref="L12"/>
    </sheetView>
  </sheetViews>
  <sheetFormatPr defaultColWidth="9" defaultRowHeight="15.75" x14ac:dyDescent="0.25"/>
  <cols>
    <col min="1" max="1" width="6.75" style="16" customWidth="1"/>
    <col min="2" max="2" width="13.5" style="3" bestFit="1" customWidth="1"/>
    <col min="3" max="3" width="14.5" style="5" bestFit="1" customWidth="1"/>
    <col min="4" max="4" width="10.5" style="5" customWidth="1"/>
    <col min="5" max="6" width="14.5" style="5" bestFit="1" customWidth="1"/>
    <col min="7" max="7" width="10.75" style="5" customWidth="1"/>
    <col min="8" max="8" width="14.5" style="5" bestFit="1" customWidth="1"/>
    <col min="9" max="10" width="10.625" style="5" bestFit="1" customWidth="1"/>
    <col min="11" max="16384" width="9" style="3"/>
  </cols>
  <sheetData>
    <row r="1" spans="1:10" s="12" customFormat="1" ht="39" customHeight="1" thickBot="1" x14ac:dyDescent="0.3">
      <c r="A1" s="16"/>
      <c r="B1" s="159" t="s">
        <v>176</v>
      </c>
      <c r="C1" s="159"/>
      <c r="D1" s="159"/>
      <c r="E1" s="159"/>
      <c r="F1" s="159"/>
      <c r="G1" s="159"/>
      <c r="H1" s="159"/>
      <c r="I1" s="159"/>
      <c r="J1" s="159"/>
    </row>
    <row r="2" spans="1:10" ht="24.95" customHeight="1" thickTop="1" x14ac:dyDescent="0.25">
      <c r="A2" s="153" t="s">
        <v>57</v>
      </c>
      <c r="B2" s="160" t="s">
        <v>66</v>
      </c>
      <c r="C2" s="148" t="s">
        <v>177</v>
      </c>
      <c r="D2" s="149"/>
      <c r="E2" s="150"/>
      <c r="F2" s="148" t="s">
        <v>133</v>
      </c>
      <c r="G2" s="149"/>
      <c r="H2" s="150"/>
      <c r="I2" s="148" t="s">
        <v>67</v>
      </c>
      <c r="J2" s="150"/>
    </row>
    <row r="3" spans="1:10" ht="35.25" customHeight="1" x14ac:dyDescent="0.25">
      <c r="A3" s="152"/>
      <c r="B3" s="161"/>
      <c r="C3" s="81" t="s">
        <v>68</v>
      </c>
      <c r="D3" s="27" t="s">
        <v>62</v>
      </c>
      <c r="E3" s="82" t="s">
        <v>69</v>
      </c>
      <c r="F3" s="81" t="s">
        <v>68</v>
      </c>
      <c r="G3" s="27" t="s">
        <v>62</v>
      </c>
      <c r="H3" s="82" t="s">
        <v>69</v>
      </c>
      <c r="I3" s="81" t="s">
        <v>70</v>
      </c>
      <c r="J3" s="82" t="s">
        <v>71</v>
      </c>
    </row>
    <row r="4" spans="1:10" ht="22.15" customHeight="1" x14ac:dyDescent="0.25">
      <c r="A4" s="96">
        <v>1</v>
      </c>
      <c r="B4" s="95" t="s">
        <v>45</v>
      </c>
      <c r="C4" s="37">
        <v>5587893</v>
      </c>
      <c r="D4" s="110">
        <f>C4/$C$24</f>
        <v>0.74165079391202937</v>
      </c>
      <c r="E4" s="38">
        <v>10695372</v>
      </c>
      <c r="F4" s="37">
        <v>13425181</v>
      </c>
      <c r="G4" s="110">
        <f>F4/$F$24</f>
        <v>0.94011831675922997</v>
      </c>
      <c r="H4" s="38">
        <v>26548585</v>
      </c>
      <c r="I4" s="65">
        <f t="shared" ref="I4:I13" si="0">SUM(C4/F4-1)</f>
        <v>-0.58377522060968867</v>
      </c>
      <c r="J4" s="66">
        <f t="shared" ref="J4:J13" si="1">SUM(E4/H4-1)</f>
        <v>-0.59713965923230938</v>
      </c>
    </row>
    <row r="5" spans="1:10" ht="22.15" customHeight="1" x14ac:dyDescent="0.25">
      <c r="A5" s="96">
        <v>2</v>
      </c>
      <c r="B5" s="95" t="s">
        <v>47</v>
      </c>
      <c r="C5" s="37">
        <v>994169</v>
      </c>
      <c r="D5" s="110">
        <f t="shared" ref="D5:D24" si="2">C5/$C$24</f>
        <v>0.13195067051798026</v>
      </c>
      <c r="E5" s="38">
        <v>2168657</v>
      </c>
      <c r="F5" s="37">
        <v>623424</v>
      </c>
      <c r="G5" s="110">
        <f t="shared" ref="G5:G24" si="3">F5/$F$24</f>
        <v>4.3656195138620943E-2</v>
      </c>
      <c r="H5" s="38">
        <v>1414205</v>
      </c>
      <c r="I5" s="65">
        <f t="shared" si="0"/>
        <v>0.59469157427368846</v>
      </c>
      <c r="J5" s="66">
        <f t="shared" si="1"/>
        <v>0.53348135524906226</v>
      </c>
    </row>
    <row r="6" spans="1:10" ht="22.15" customHeight="1" x14ac:dyDescent="0.25">
      <c r="A6" s="96">
        <v>3</v>
      </c>
      <c r="B6" s="95" t="s">
        <v>50</v>
      </c>
      <c r="C6" s="37">
        <v>840405</v>
      </c>
      <c r="D6" s="110">
        <f t="shared" si="2"/>
        <v>0.11154240703206719</v>
      </c>
      <c r="E6" s="38">
        <v>1696389</v>
      </c>
      <c r="F6" s="37">
        <v>62818</v>
      </c>
      <c r="G6" s="110">
        <f t="shared" si="3"/>
        <v>4.398924112991945E-3</v>
      </c>
      <c r="H6" s="38">
        <v>142613</v>
      </c>
      <c r="I6" s="65">
        <f t="shared" si="0"/>
        <v>12.378410646629947</v>
      </c>
      <c r="J6" s="66">
        <f t="shared" si="1"/>
        <v>10.895051643258329</v>
      </c>
    </row>
    <row r="7" spans="1:10" ht="22.15" customHeight="1" x14ac:dyDescent="0.25">
      <c r="A7" s="96">
        <v>4</v>
      </c>
      <c r="B7" s="95" t="s">
        <v>48</v>
      </c>
      <c r="C7" s="37">
        <v>58933</v>
      </c>
      <c r="D7" s="110">
        <f t="shared" si="2"/>
        <v>7.8218581203358083E-3</v>
      </c>
      <c r="E7" s="38">
        <v>222312</v>
      </c>
      <c r="F7" s="37">
        <v>56723</v>
      </c>
      <c r="G7" s="110">
        <f t="shared" si="3"/>
        <v>3.9721126502155766E-3</v>
      </c>
      <c r="H7" s="38">
        <v>185045</v>
      </c>
      <c r="I7" s="65">
        <f t="shared" si="0"/>
        <v>3.8961267916012954E-2</v>
      </c>
      <c r="J7" s="66">
        <f t="shared" si="1"/>
        <v>0.20139425545137679</v>
      </c>
    </row>
    <row r="8" spans="1:10" ht="22.15" customHeight="1" x14ac:dyDescent="0.25">
      <c r="A8" s="96">
        <v>5</v>
      </c>
      <c r="B8" s="95" t="s">
        <v>129</v>
      </c>
      <c r="C8" s="37">
        <v>18507</v>
      </c>
      <c r="D8" s="110">
        <f t="shared" si="2"/>
        <v>2.4563339424949486E-3</v>
      </c>
      <c r="E8" s="38">
        <v>32424</v>
      </c>
      <c r="F8" s="37">
        <v>37014</v>
      </c>
      <c r="G8" s="110">
        <f t="shared" si="3"/>
        <v>2.5919605386717794E-3</v>
      </c>
      <c r="H8" s="38">
        <v>68240</v>
      </c>
      <c r="I8" s="65">
        <f t="shared" si="0"/>
        <v>-0.5</v>
      </c>
      <c r="J8" s="66">
        <f t="shared" si="1"/>
        <v>-0.52485345838218056</v>
      </c>
    </row>
    <row r="9" spans="1:10" ht="22.15" customHeight="1" x14ac:dyDescent="0.25">
      <c r="A9" s="96">
        <v>6</v>
      </c>
      <c r="B9" s="95" t="s">
        <v>130</v>
      </c>
      <c r="C9" s="37">
        <v>17645</v>
      </c>
      <c r="D9" s="110">
        <f t="shared" si="2"/>
        <v>2.3419253479939144E-3</v>
      </c>
      <c r="E9" s="38">
        <v>100248</v>
      </c>
      <c r="F9" s="37">
        <v>9979</v>
      </c>
      <c r="G9" s="110">
        <f t="shared" si="3"/>
        <v>6.9879435390408191E-4</v>
      </c>
      <c r="H9" s="38">
        <v>60573</v>
      </c>
      <c r="I9" s="65">
        <f t="shared" si="0"/>
        <v>0.76821324782042288</v>
      </c>
      <c r="J9" s="66">
        <f t="shared" si="1"/>
        <v>0.65499479966321639</v>
      </c>
    </row>
    <row r="10" spans="1:10" ht="22.15" customHeight="1" x14ac:dyDescent="0.25">
      <c r="A10" s="96">
        <v>7</v>
      </c>
      <c r="B10" s="95" t="s">
        <v>27</v>
      </c>
      <c r="C10" s="37">
        <v>8251</v>
      </c>
      <c r="D10" s="110">
        <f t="shared" si="2"/>
        <v>1.0951105721902967E-3</v>
      </c>
      <c r="E10" s="38">
        <v>100866</v>
      </c>
      <c r="F10" s="37">
        <v>32</v>
      </c>
      <c r="G10" s="110">
        <f t="shared" si="3"/>
        <v>2.2408477126897106E-6</v>
      </c>
      <c r="H10" s="38">
        <v>158</v>
      </c>
      <c r="I10" s="65">
        <f t="shared" si="0"/>
        <v>256.84375</v>
      </c>
      <c r="J10" s="66">
        <f t="shared" si="1"/>
        <v>637.39240506329111</v>
      </c>
    </row>
    <row r="11" spans="1:10" ht="22.15" customHeight="1" x14ac:dyDescent="0.25">
      <c r="A11" s="96">
        <v>8</v>
      </c>
      <c r="B11" s="95" t="s">
        <v>24</v>
      </c>
      <c r="C11" s="37">
        <v>6975</v>
      </c>
      <c r="D11" s="110">
        <f t="shared" si="2"/>
        <v>9.2575399842774453E-4</v>
      </c>
      <c r="E11" s="38">
        <v>55692</v>
      </c>
      <c r="F11" s="37">
        <v>7605</v>
      </c>
      <c r="G11" s="110">
        <f t="shared" si="3"/>
        <v>5.3255146421891399E-4</v>
      </c>
      <c r="H11" s="38">
        <v>75617</v>
      </c>
      <c r="I11" s="65">
        <f t="shared" si="0"/>
        <v>-8.2840236686390512E-2</v>
      </c>
      <c r="J11" s="66">
        <f t="shared" si="1"/>
        <v>-0.26349894864911327</v>
      </c>
    </row>
    <row r="12" spans="1:10" ht="22.15" customHeight="1" x14ac:dyDescent="0.25">
      <c r="A12" s="96">
        <v>9</v>
      </c>
      <c r="B12" s="95" t="s">
        <v>134</v>
      </c>
      <c r="C12" s="37">
        <v>915</v>
      </c>
      <c r="D12" s="110">
        <f t="shared" si="2"/>
        <v>1.2144299764320949E-4</v>
      </c>
      <c r="E12" s="38">
        <v>19719</v>
      </c>
      <c r="F12" s="37">
        <v>1471</v>
      </c>
      <c r="G12" s="110">
        <f t="shared" si="3"/>
        <v>1.0300896829270513E-4</v>
      </c>
      <c r="H12" s="38">
        <v>34362</v>
      </c>
      <c r="I12" s="65">
        <f t="shared" si="0"/>
        <v>-0.37797416723317467</v>
      </c>
      <c r="J12" s="66">
        <f t="shared" si="1"/>
        <v>-0.4261393399685699</v>
      </c>
    </row>
    <row r="13" spans="1:10" ht="22.15" customHeight="1" x14ac:dyDescent="0.25">
      <c r="A13" s="96">
        <v>10</v>
      </c>
      <c r="B13" s="95" t="s">
        <v>46</v>
      </c>
      <c r="C13" s="37">
        <v>312</v>
      </c>
      <c r="D13" s="110">
        <f t="shared" si="2"/>
        <v>4.1410071327520616E-5</v>
      </c>
      <c r="E13" s="38">
        <v>1612</v>
      </c>
      <c r="F13" s="37">
        <v>31605</v>
      </c>
      <c r="G13" s="110">
        <f t="shared" si="3"/>
        <v>2.2131872487361967E-3</v>
      </c>
      <c r="H13" s="38">
        <v>77720</v>
      </c>
      <c r="I13" s="65">
        <f t="shared" si="0"/>
        <v>-0.99012814428096818</v>
      </c>
      <c r="J13" s="66">
        <f t="shared" si="1"/>
        <v>-0.97925887802367473</v>
      </c>
    </row>
    <row r="14" spans="1:10" ht="22.15" customHeight="1" x14ac:dyDescent="0.25">
      <c r="A14" s="96">
        <v>11</v>
      </c>
      <c r="B14" s="95" t="s">
        <v>175</v>
      </c>
      <c r="C14" s="37">
        <v>227</v>
      </c>
      <c r="D14" s="110">
        <f t="shared" si="2"/>
        <v>3.0128481382523012E-5</v>
      </c>
      <c r="E14" s="38">
        <v>2072</v>
      </c>
      <c r="F14" s="70">
        <v>0</v>
      </c>
      <c r="G14" s="110">
        <f t="shared" si="3"/>
        <v>0</v>
      </c>
      <c r="H14" s="71">
        <v>0</v>
      </c>
      <c r="I14" s="70">
        <v>0</v>
      </c>
      <c r="J14" s="71">
        <v>0</v>
      </c>
    </row>
    <row r="15" spans="1:10" ht="22.15" customHeight="1" x14ac:dyDescent="0.25">
      <c r="A15" s="96">
        <v>12</v>
      </c>
      <c r="B15" s="95" t="s">
        <v>132</v>
      </c>
      <c r="C15" s="37">
        <v>167</v>
      </c>
      <c r="D15" s="110">
        <f t="shared" si="2"/>
        <v>2.2165006127230585E-5</v>
      </c>
      <c r="E15" s="38">
        <v>3627</v>
      </c>
      <c r="F15" s="37">
        <v>200</v>
      </c>
      <c r="G15" s="110">
        <f t="shared" si="3"/>
        <v>1.400529820431069E-5</v>
      </c>
      <c r="H15" s="38">
        <v>3611</v>
      </c>
      <c r="I15" s="65">
        <f t="shared" ref="I15:I24" si="4">SUM(C15/F15-1)</f>
        <v>-0.16500000000000004</v>
      </c>
      <c r="J15" s="66">
        <f t="shared" ref="J15:J24" si="5">SUM(E15/H15-1)</f>
        <v>4.4309055663251939E-3</v>
      </c>
    </row>
    <row r="16" spans="1:10" ht="22.15" customHeight="1" x14ac:dyDescent="0.25">
      <c r="A16" s="96">
        <v>13</v>
      </c>
      <c r="B16" s="95" t="s">
        <v>107</v>
      </c>
      <c r="C16" s="70">
        <v>0</v>
      </c>
      <c r="D16" s="110">
        <f t="shared" si="2"/>
        <v>0</v>
      </c>
      <c r="E16" s="71">
        <v>0</v>
      </c>
      <c r="F16" s="37">
        <v>18824</v>
      </c>
      <c r="G16" s="110">
        <f t="shared" si="3"/>
        <v>1.3181786669897223E-3</v>
      </c>
      <c r="H16" s="38">
        <v>67326</v>
      </c>
      <c r="I16" s="65">
        <f t="shared" si="4"/>
        <v>-1</v>
      </c>
      <c r="J16" s="66">
        <f t="shared" si="5"/>
        <v>-1</v>
      </c>
    </row>
    <row r="17" spans="1:10" ht="22.15" customHeight="1" x14ac:dyDescent="0.25">
      <c r="A17" s="96">
        <v>14</v>
      </c>
      <c r="B17" s="95" t="s">
        <v>51</v>
      </c>
      <c r="C17" s="70">
        <v>0</v>
      </c>
      <c r="D17" s="110">
        <f t="shared" si="2"/>
        <v>0</v>
      </c>
      <c r="E17" s="71">
        <v>0</v>
      </c>
      <c r="F17" s="37">
        <v>2169</v>
      </c>
      <c r="G17" s="110">
        <f t="shared" si="3"/>
        <v>1.5188745902574945E-4</v>
      </c>
      <c r="H17" s="38">
        <v>15619</v>
      </c>
      <c r="I17" s="65">
        <f t="shared" si="4"/>
        <v>-1</v>
      </c>
      <c r="J17" s="66">
        <f t="shared" si="5"/>
        <v>-1</v>
      </c>
    </row>
    <row r="18" spans="1:10" ht="22.15" customHeight="1" x14ac:dyDescent="0.25">
      <c r="A18" s="96">
        <v>15</v>
      </c>
      <c r="B18" s="95" t="s">
        <v>178</v>
      </c>
      <c r="C18" s="70">
        <v>0</v>
      </c>
      <c r="D18" s="110">
        <f t="shared" si="2"/>
        <v>0</v>
      </c>
      <c r="E18" s="71">
        <v>0</v>
      </c>
      <c r="F18" s="37">
        <v>1814</v>
      </c>
      <c r="G18" s="110">
        <f t="shared" si="3"/>
        <v>1.2702805471309796E-4</v>
      </c>
      <c r="H18" s="38">
        <v>3818</v>
      </c>
      <c r="I18" s="65">
        <f t="shared" si="4"/>
        <v>-1</v>
      </c>
      <c r="J18" s="66">
        <f t="shared" si="5"/>
        <v>-1</v>
      </c>
    </row>
    <row r="19" spans="1:10" ht="22.15" customHeight="1" x14ac:dyDescent="0.25">
      <c r="A19" s="96">
        <v>17</v>
      </c>
      <c r="B19" s="95" t="s">
        <v>131</v>
      </c>
      <c r="C19" s="70">
        <v>0</v>
      </c>
      <c r="D19" s="110">
        <f t="shared" si="2"/>
        <v>0</v>
      </c>
      <c r="E19" s="71">
        <v>0</v>
      </c>
      <c r="F19" s="37">
        <v>852</v>
      </c>
      <c r="G19" s="110">
        <f t="shared" si="3"/>
        <v>5.9662570350363542E-5</v>
      </c>
      <c r="H19" s="38">
        <v>2990</v>
      </c>
      <c r="I19" s="65">
        <f t="shared" si="4"/>
        <v>-1</v>
      </c>
      <c r="J19" s="66">
        <f t="shared" si="5"/>
        <v>-1</v>
      </c>
    </row>
    <row r="20" spans="1:10" ht="22.15" customHeight="1" x14ac:dyDescent="0.25">
      <c r="A20" s="96">
        <v>18</v>
      </c>
      <c r="B20" s="95" t="s">
        <v>126</v>
      </c>
      <c r="C20" s="70">
        <v>0</v>
      </c>
      <c r="D20" s="110">
        <f t="shared" si="2"/>
        <v>0</v>
      </c>
      <c r="E20" s="71">
        <v>0</v>
      </c>
      <c r="F20" s="37">
        <v>516</v>
      </c>
      <c r="G20" s="110">
        <f t="shared" si="3"/>
        <v>3.613366936712158E-5</v>
      </c>
      <c r="H20" s="38">
        <v>3620</v>
      </c>
      <c r="I20" s="65">
        <f t="shared" si="4"/>
        <v>-1</v>
      </c>
      <c r="J20" s="66">
        <f t="shared" si="5"/>
        <v>-1</v>
      </c>
    </row>
    <row r="21" spans="1:10" ht="22.15" customHeight="1" x14ac:dyDescent="0.25">
      <c r="A21" s="96">
        <v>19</v>
      </c>
      <c r="B21" s="95" t="s">
        <v>30</v>
      </c>
      <c r="C21" s="70">
        <v>0</v>
      </c>
      <c r="D21" s="110">
        <f t="shared" si="2"/>
        <v>0</v>
      </c>
      <c r="E21" s="71">
        <v>0</v>
      </c>
      <c r="F21" s="37">
        <v>65</v>
      </c>
      <c r="G21" s="110">
        <f t="shared" si="3"/>
        <v>4.5517219164009747E-6</v>
      </c>
      <c r="H21" s="38">
        <v>1672</v>
      </c>
      <c r="I21" s="65">
        <f t="shared" si="4"/>
        <v>-1</v>
      </c>
      <c r="J21" s="66">
        <f t="shared" si="5"/>
        <v>-1</v>
      </c>
    </row>
    <row r="22" spans="1:10" ht="22.15" customHeight="1" x14ac:dyDescent="0.25">
      <c r="A22" s="96">
        <v>20</v>
      </c>
      <c r="B22" s="95" t="s">
        <v>135</v>
      </c>
      <c r="C22" s="70">
        <v>0</v>
      </c>
      <c r="D22" s="110">
        <f t="shared" si="2"/>
        <v>0</v>
      </c>
      <c r="E22" s="71">
        <v>0</v>
      </c>
      <c r="F22" s="37">
        <v>18</v>
      </c>
      <c r="G22" s="110">
        <f t="shared" si="3"/>
        <v>1.2604768383879621E-6</v>
      </c>
      <c r="H22" s="38">
        <v>158</v>
      </c>
      <c r="I22" s="65">
        <f t="shared" si="4"/>
        <v>-1</v>
      </c>
      <c r="J22" s="66">
        <f t="shared" si="5"/>
        <v>-1</v>
      </c>
    </row>
    <row r="23" spans="1:10" ht="22.15" customHeight="1" x14ac:dyDescent="0.25">
      <c r="A23" s="96">
        <v>16</v>
      </c>
      <c r="B23" s="95" t="s">
        <v>128</v>
      </c>
      <c r="C23" s="70">
        <v>0</v>
      </c>
      <c r="D23" s="110">
        <f t="shared" si="2"/>
        <v>0</v>
      </c>
      <c r="E23" s="71">
        <v>0</v>
      </c>
      <c r="F23" s="37">
        <v>200</v>
      </c>
      <c r="G23" s="110">
        <f t="shared" si="3"/>
        <v>1.400529820431069E-5</v>
      </c>
      <c r="H23" s="38">
        <v>253</v>
      </c>
      <c r="I23" s="65">
        <f t="shared" si="4"/>
        <v>-1</v>
      </c>
      <c r="J23" s="66">
        <f t="shared" si="5"/>
        <v>-1</v>
      </c>
    </row>
    <row r="24" spans="1:10" ht="22.15" customHeight="1" thickBot="1" x14ac:dyDescent="0.3">
      <c r="A24" s="157" t="s">
        <v>72</v>
      </c>
      <c r="B24" s="158"/>
      <c r="C24" s="69">
        <f>SUM(C4:C22)</f>
        <v>7534399</v>
      </c>
      <c r="D24" s="112">
        <f t="shared" si="2"/>
        <v>1</v>
      </c>
      <c r="E24" s="69">
        <f t="shared" ref="E24:H24" si="6">SUM(E4:E22)</f>
        <v>15098990</v>
      </c>
      <c r="F24" s="69">
        <f t="shared" si="6"/>
        <v>14280310</v>
      </c>
      <c r="G24" s="112">
        <f t="shared" si="3"/>
        <v>1</v>
      </c>
      <c r="H24" s="69">
        <f t="shared" si="6"/>
        <v>28705932</v>
      </c>
      <c r="I24" s="67">
        <f t="shared" si="4"/>
        <v>-0.47239247607369872</v>
      </c>
      <c r="J24" s="68">
        <f t="shared" si="5"/>
        <v>-0.47401150396371039</v>
      </c>
    </row>
    <row r="28" spans="1:10" x14ac:dyDescent="0.25">
      <c r="J28" s="4"/>
    </row>
  </sheetData>
  <sortState xmlns:xlrd2="http://schemas.microsoft.com/office/spreadsheetml/2017/richdata2" ref="B4:J22">
    <sortCondition descending="1" ref="C4:C22"/>
    <sortCondition descending="1" ref="F4:F22"/>
  </sortState>
  <mergeCells count="7">
    <mergeCell ref="A2:A3"/>
    <mergeCell ref="A24:B24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J33"/>
  <sheetViews>
    <sheetView topLeftCell="A3" zoomScaleNormal="100" workbookViewId="0">
      <selection activeCell="L8" sqref="L8"/>
    </sheetView>
  </sheetViews>
  <sheetFormatPr defaultColWidth="9" defaultRowHeight="15.75" x14ac:dyDescent="0.25"/>
  <cols>
    <col min="1" max="1" width="5.875" style="3" customWidth="1"/>
    <col min="2" max="2" width="13" style="3" customWidth="1"/>
    <col min="3" max="3" width="13" style="5" customWidth="1"/>
    <col min="4" max="4" width="9.625" style="5" customWidth="1"/>
    <col min="5" max="5" width="13" style="5" customWidth="1"/>
    <col min="6" max="6" width="13.5" style="5" customWidth="1"/>
    <col min="7" max="7" width="9.625" style="5" customWidth="1"/>
    <col min="8" max="8" width="12.75" style="5" customWidth="1"/>
    <col min="9" max="9" width="10.5" style="5" customWidth="1"/>
    <col min="10" max="10" width="10.25" style="5" customWidth="1"/>
    <col min="11" max="16384" width="9" style="3"/>
  </cols>
  <sheetData>
    <row r="1" spans="1:10" s="12" customFormat="1" ht="39.75" customHeight="1" thickBot="1" x14ac:dyDescent="0.3">
      <c r="B1" s="145" t="s">
        <v>179</v>
      </c>
      <c r="C1" s="145"/>
      <c r="D1" s="145"/>
      <c r="E1" s="145"/>
      <c r="F1" s="145"/>
      <c r="G1" s="145"/>
      <c r="H1" s="145"/>
      <c r="I1" s="145"/>
      <c r="J1" s="145"/>
    </row>
    <row r="2" spans="1:10" ht="31.5" customHeight="1" x14ac:dyDescent="0.25">
      <c r="B2" s="162" t="s">
        <v>73</v>
      </c>
      <c r="C2" s="164" t="s">
        <v>180</v>
      </c>
      <c r="D2" s="165"/>
      <c r="E2" s="166"/>
      <c r="F2" s="164" t="s">
        <v>136</v>
      </c>
      <c r="G2" s="165"/>
      <c r="H2" s="166"/>
      <c r="I2" s="164" t="s">
        <v>74</v>
      </c>
      <c r="J2" s="166"/>
    </row>
    <row r="3" spans="1:10" ht="34.9" customHeight="1" x14ac:dyDescent="0.25">
      <c r="B3" s="163"/>
      <c r="C3" s="28" t="s">
        <v>75</v>
      </c>
      <c r="D3" s="29" t="s">
        <v>76</v>
      </c>
      <c r="E3" s="30" t="s">
        <v>77</v>
      </c>
      <c r="F3" s="28" t="s">
        <v>75</v>
      </c>
      <c r="G3" s="29" t="s">
        <v>76</v>
      </c>
      <c r="H3" s="30" t="s">
        <v>77</v>
      </c>
      <c r="I3" s="28" t="s">
        <v>78</v>
      </c>
      <c r="J3" s="30" t="s">
        <v>79</v>
      </c>
    </row>
    <row r="4" spans="1:10" ht="25.15" customHeight="1" x14ac:dyDescent="0.25">
      <c r="A4" s="51">
        <v>1</v>
      </c>
      <c r="B4" s="134" t="s">
        <v>181</v>
      </c>
      <c r="C4" s="135">
        <v>6377279</v>
      </c>
      <c r="D4" s="136">
        <f t="shared" ref="D4:D24" si="0">C4/$C$26</f>
        <v>0.66036658734744513</v>
      </c>
      <c r="E4" s="135">
        <v>12178917</v>
      </c>
      <c r="F4" s="135">
        <v>15038614</v>
      </c>
      <c r="G4" s="136">
        <v>0.90554020089912046</v>
      </c>
      <c r="H4" s="135">
        <v>29705690</v>
      </c>
      <c r="I4" s="137">
        <f t="shared" ref="I4:I14" si="1">SUM(C4/F4-1)</f>
        <v>-0.57593971093346763</v>
      </c>
      <c r="J4" s="138">
        <f t="shared" ref="J4:J14" si="2">SUM(E4/H4-1)</f>
        <v>-0.59001400068471732</v>
      </c>
    </row>
    <row r="5" spans="1:10" ht="25.15" customHeight="1" x14ac:dyDescent="0.25">
      <c r="A5" s="51">
        <v>2</v>
      </c>
      <c r="B5" s="134" t="s">
        <v>182</v>
      </c>
      <c r="C5" s="135">
        <v>1696015</v>
      </c>
      <c r="D5" s="136">
        <f t="shared" si="0"/>
        <v>0.17562217955966442</v>
      </c>
      <c r="E5" s="135">
        <v>3424327</v>
      </c>
      <c r="F5" s="135">
        <v>356677</v>
      </c>
      <c r="G5" s="136">
        <v>2.1477069777580276E-2</v>
      </c>
      <c r="H5" s="135">
        <v>790518</v>
      </c>
      <c r="I5" s="137">
        <f t="shared" si="1"/>
        <v>3.7550444800197376</v>
      </c>
      <c r="J5" s="138">
        <f t="shared" si="2"/>
        <v>3.3317508266731437</v>
      </c>
    </row>
    <row r="6" spans="1:10" ht="25.15" customHeight="1" x14ac:dyDescent="0.25">
      <c r="A6" s="51">
        <v>3</v>
      </c>
      <c r="B6" s="134" t="s">
        <v>183</v>
      </c>
      <c r="C6" s="135">
        <v>1427345</v>
      </c>
      <c r="D6" s="136">
        <f t="shared" si="0"/>
        <v>0.14780142857438713</v>
      </c>
      <c r="E6" s="135">
        <v>3124572</v>
      </c>
      <c r="F6" s="135">
        <v>1001689</v>
      </c>
      <c r="G6" s="136">
        <v>6.031604097947052E-2</v>
      </c>
      <c r="H6" s="135">
        <v>2324365</v>
      </c>
      <c r="I6" s="137">
        <f t="shared" si="1"/>
        <v>0.42493827924635297</v>
      </c>
      <c r="J6" s="138">
        <f t="shared" si="2"/>
        <v>0.34426907994226386</v>
      </c>
    </row>
    <row r="7" spans="1:10" ht="25.15" customHeight="1" x14ac:dyDescent="0.25">
      <c r="A7" s="51">
        <v>4</v>
      </c>
      <c r="B7" s="134" t="s">
        <v>184</v>
      </c>
      <c r="C7" s="135">
        <v>77701</v>
      </c>
      <c r="D7" s="136">
        <f t="shared" si="0"/>
        <v>8.0459305925746436E-3</v>
      </c>
      <c r="E7" s="135">
        <v>269610</v>
      </c>
      <c r="F7" s="135">
        <v>56723</v>
      </c>
      <c r="G7" s="136">
        <v>3.4155379488828436E-3</v>
      </c>
      <c r="H7" s="135">
        <v>185045</v>
      </c>
      <c r="I7" s="137">
        <f t="shared" si="1"/>
        <v>0.36983234314123026</v>
      </c>
      <c r="J7" s="138">
        <f t="shared" si="2"/>
        <v>0.45699694668864321</v>
      </c>
    </row>
    <row r="8" spans="1:10" ht="25.15" customHeight="1" x14ac:dyDescent="0.25">
      <c r="A8" s="51">
        <v>5</v>
      </c>
      <c r="B8" s="134" t="s">
        <v>185</v>
      </c>
      <c r="C8" s="135">
        <v>26536</v>
      </c>
      <c r="D8" s="136">
        <f t="shared" si="0"/>
        <v>2.7478000824257185E-3</v>
      </c>
      <c r="E8" s="135">
        <v>151130</v>
      </c>
      <c r="F8" s="139">
        <v>9979</v>
      </c>
      <c r="G8" s="136">
        <v>6.008788884914743E-4</v>
      </c>
      <c r="H8" s="139">
        <v>60573</v>
      </c>
      <c r="I8" s="137">
        <f t="shared" si="1"/>
        <v>1.6591842870027058</v>
      </c>
      <c r="J8" s="138">
        <f t="shared" si="2"/>
        <v>1.4950060257870668</v>
      </c>
    </row>
    <row r="9" spans="1:10" ht="25.15" customHeight="1" x14ac:dyDescent="0.25">
      <c r="A9" s="51">
        <v>6</v>
      </c>
      <c r="B9" s="134" t="s">
        <v>186</v>
      </c>
      <c r="C9" s="135">
        <v>18507</v>
      </c>
      <c r="D9" s="136">
        <f t="shared" si="0"/>
        <v>1.9163979546824228E-3</v>
      </c>
      <c r="E9" s="135">
        <v>32424</v>
      </c>
      <c r="F9" s="135">
        <v>55521</v>
      </c>
      <c r="G9" s="136">
        <v>3.3431603134517628E-3</v>
      </c>
      <c r="H9" s="135">
        <v>101981</v>
      </c>
      <c r="I9" s="137">
        <f t="shared" si="1"/>
        <v>-0.66666666666666674</v>
      </c>
      <c r="J9" s="138">
        <f t="shared" si="2"/>
        <v>-0.68205842264735583</v>
      </c>
    </row>
    <row r="10" spans="1:10" ht="25.15" customHeight="1" x14ac:dyDescent="0.25">
      <c r="A10" s="51">
        <v>7</v>
      </c>
      <c r="B10" s="134" t="s">
        <v>187</v>
      </c>
      <c r="C10" s="135">
        <v>11628</v>
      </c>
      <c r="D10" s="136">
        <f t="shared" si="0"/>
        <v>1.2040782091666511E-3</v>
      </c>
      <c r="E10" s="135">
        <v>30714</v>
      </c>
      <c r="F10" s="135">
        <v>49024</v>
      </c>
      <c r="G10" s="136">
        <v>2.9519477532223702E-3</v>
      </c>
      <c r="H10" s="135">
        <v>143902</v>
      </c>
      <c r="I10" s="137">
        <f t="shared" si="1"/>
        <v>-0.76281005221932119</v>
      </c>
      <c r="J10" s="138">
        <f t="shared" si="2"/>
        <v>-0.78656307765006739</v>
      </c>
    </row>
    <row r="11" spans="1:10" ht="25.15" customHeight="1" x14ac:dyDescent="0.25">
      <c r="A11" s="51">
        <v>8</v>
      </c>
      <c r="B11" s="134" t="s">
        <v>188</v>
      </c>
      <c r="C11" s="135">
        <v>8251</v>
      </c>
      <c r="D11" s="136">
        <f t="shared" si="0"/>
        <v>8.5439020500808723E-4</v>
      </c>
      <c r="E11" s="135">
        <v>100866</v>
      </c>
      <c r="F11" s="135">
        <v>707</v>
      </c>
      <c r="G11" s="136">
        <v>4.2571537645402573E-5</v>
      </c>
      <c r="H11" s="135">
        <v>10240</v>
      </c>
      <c r="I11" s="137">
        <f t="shared" si="1"/>
        <v>10.67043847241867</v>
      </c>
      <c r="J11" s="138">
        <f t="shared" si="2"/>
        <v>8.8501953125000004</v>
      </c>
    </row>
    <row r="12" spans="1:10" ht="25.15" customHeight="1" x14ac:dyDescent="0.25">
      <c r="A12" s="51">
        <v>9</v>
      </c>
      <c r="B12" s="134" t="s">
        <v>189</v>
      </c>
      <c r="C12" s="135">
        <v>6975</v>
      </c>
      <c r="D12" s="136">
        <f t="shared" si="0"/>
        <v>7.2226053568433019E-4</v>
      </c>
      <c r="E12" s="135">
        <v>55692</v>
      </c>
      <c r="F12" s="135">
        <v>7605</v>
      </c>
      <c r="G12" s="136">
        <v>4.5793004779814229E-4</v>
      </c>
      <c r="H12" s="135">
        <v>75617</v>
      </c>
      <c r="I12" s="137">
        <f t="shared" si="1"/>
        <v>-8.2840236686390512E-2</v>
      </c>
      <c r="J12" s="138">
        <f t="shared" si="2"/>
        <v>-0.26349894864911327</v>
      </c>
    </row>
    <row r="13" spans="1:10" ht="25.15" customHeight="1" x14ac:dyDescent="0.25">
      <c r="A13" s="51">
        <v>10</v>
      </c>
      <c r="B13" s="134" t="s">
        <v>190</v>
      </c>
      <c r="C13" s="135">
        <v>5634</v>
      </c>
      <c r="D13" s="136">
        <f t="shared" si="0"/>
        <v>5.8340012301727831E-4</v>
      </c>
      <c r="E13" s="135">
        <v>21168</v>
      </c>
      <c r="F13" s="135">
        <v>18824</v>
      </c>
      <c r="G13" s="136">
        <v>1.1334747166012137E-3</v>
      </c>
      <c r="H13" s="135">
        <v>67326</v>
      </c>
      <c r="I13" s="137">
        <f t="shared" si="1"/>
        <v>-0.70070123246918825</v>
      </c>
      <c r="J13" s="138">
        <f t="shared" si="2"/>
        <v>-0.68558951965065495</v>
      </c>
    </row>
    <row r="14" spans="1:10" ht="25.15" customHeight="1" x14ac:dyDescent="0.25">
      <c r="A14" s="51">
        <v>11</v>
      </c>
      <c r="B14" s="134" t="s">
        <v>191</v>
      </c>
      <c r="C14" s="135">
        <v>915</v>
      </c>
      <c r="D14" s="136">
        <f t="shared" si="0"/>
        <v>9.4748156294073422E-5</v>
      </c>
      <c r="E14" s="135">
        <v>19719</v>
      </c>
      <c r="F14" s="135">
        <v>1471</v>
      </c>
      <c r="G14" s="136">
        <v>8.8575292611580187E-5</v>
      </c>
      <c r="H14" s="135">
        <v>34362</v>
      </c>
      <c r="I14" s="137">
        <f t="shared" si="1"/>
        <v>-0.37797416723317467</v>
      </c>
      <c r="J14" s="138">
        <f t="shared" si="2"/>
        <v>-0.4261393399685699</v>
      </c>
    </row>
    <row r="15" spans="1:10" ht="25.15" customHeight="1" x14ac:dyDescent="0.25">
      <c r="A15" s="51">
        <v>12</v>
      </c>
      <c r="B15" s="134" t="s">
        <v>192</v>
      </c>
      <c r="C15" s="135">
        <v>227</v>
      </c>
      <c r="D15" s="136">
        <f t="shared" si="0"/>
        <v>2.3505826752737342E-5</v>
      </c>
      <c r="E15" s="135">
        <v>2072</v>
      </c>
      <c r="F15" s="140">
        <v>0</v>
      </c>
      <c r="G15" s="136">
        <v>0</v>
      </c>
      <c r="H15" s="140">
        <v>0</v>
      </c>
      <c r="I15" s="140">
        <v>0</v>
      </c>
      <c r="J15" s="140">
        <v>0</v>
      </c>
    </row>
    <row r="16" spans="1:10" ht="25.15" customHeight="1" x14ac:dyDescent="0.25">
      <c r="A16" s="51">
        <v>13</v>
      </c>
      <c r="B16" s="134" t="s">
        <v>193</v>
      </c>
      <c r="C16" s="135">
        <v>167</v>
      </c>
      <c r="D16" s="136">
        <f t="shared" si="0"/>
        <v>1.7292832897388266E-5</v>
      </c>
      <c r="E16" s="135">
        <v>3627</v>
      </c>
      <c r="F16" s="135">
        <v>200</v>
      </c>
      <c r="G16" s="136">
        <v>1.2042867792193091E-5</v>
      </c>
      <c r="H16" s="135">
        <v>3611</v>
      </c>
      <c r="I16" s="137">
        <f>SUM(C16/F16-1)</f>
        <v>-0.16500000000000004</v>
      </c>
      <c r="J16" s="138">
        <f>SUM(E16/H16-1)</f>
        <v>4.4309055663251939E-3</v>
      </c>
    </row>
    <row r="17" spans="1:10" ht="25.15" customHeight="1" x14ac:dyDescent="0.25">
      <c r="A17" s="51">
        <v>14</v>
      </c>
      <c r="B17" s="134" t="s">
        <v>194</v>
      </c>
      <c r="C17" s="140">
        <v>0</v>
      </c>
      <c r="D17" s="136">
        <f t="shared" si="0"/>
        <v>0</v>
      </c>
      <c r="E17" s="135">
        <v>31</v>
      </c>
      <c r="F17" s="140">
        <v>0</v>
      </c>
      <c r="G17" s="136">
        <v>1.2042867792193091E-5</v>
      </c>
      <c r="H17" s="140">
        <v>0</v>
      </c>
      <c r="I17" s="140">
        <v>0</v>
      </c>
      <c r="J17" s="140">
        <v>0</v>
      </c>
    </row>
    <row r="18" spans="1:10" ht="25.15" customHeight="1" x14ac:dyDescent="0.25">
      <c r="A18" s="51">
        <v>15</v>
      </c>
      <c r="B18" s="134" t="s">
        <v>195</v>
      </c>
      <c r="C18" s="140">
        <v>0</v>
      </c>
      <c r="D18" s="136">
        <f t="shared" si="0"/>
        <v>0</v>
      </c>
      <c r="E18" s="140">
        <v>0</v>
      </c>
      <c r="F18" s="135">
        <v>6690</v>
      </c>
      <c r="G18" s="136">
        <v>4.0283392764885889E-4</v>
      </c>
      <c r="H18" s="135">
        <v>49916</v>
      </c>
      <c r="I18" s="137">
        <f t="shared" ref="I18:I26" si="3">SUM(C18/F18-1)</f>
        <v>-1</v>
      </c>
      <c r="J18" s="138">
        <f t="shared" ref="J18:J24" si="4">SUM(E18/H18-1)</f>
        <v>-1</v>
      </c>
    </row>
    <row r="19" spans="1:10" ht="25.15" customHeight="1" x14ac:dyDescent="0.25">
      <c r="A19" s="51">
        <v>16</v>
      </c>
      <c r="B19" s="134" t="s">
        <v>196</v>
      </c>
      <c r="C19" s="140">
        <v>0</v>
      </c>
      <c r="D19" s="136">
        <f t="shared" si="0"/>
        <v>0</v>
      </c>
      <c r="E19" s="140">
        <v>0</v>
      </c>
      <c r="F19" s="139">
        <v>1814</v>
      </c>
      <c r="G19" s="136">
        <v>1.0922881087519133E-4</v>
      </c>
      <c r="H19" s="139">
        <v>3818</v>
      </c>
      <c r="I19" s="137">
        <f t="shared" si="3"/>
        <v>-1</v>
      </c>
      <c r="J19" s="138">
        <f t="shared" si="4"/>
        <v>-1</v>
      </c>
    </row>
    <row r="20" spans="1:10" ht="25.15" customHeight="1" x14ac:dyDescent="0.25">
      <c r="A20" s="51">
        <v>17</v>
      </c>
      <c r="B20" s="134" t="s">
        <v>197</v>
      </c>
      <c r="C20" s="140">
        <v>0</v>
      </c>
      <c r="D20" s="136">
        <f t="shared" si="0"/>
        <v>0</v>
      </c>
      <c r="E20" s="140">
        <v>0</v>
      </c>
      <c r="F20" s="139">
        <v>852</v>
      </c>
      <c r="G20" s="136">
        <v>5.1302616794742564E-5</v>
      </c>
      <c r="H20" s="139">
        <v>2990</v>
      </c>
      <c r="I20" s="137">
        <f t="shared" si="3"/>
        <v>-1</v>
      </c>
      <c r="J20" s="138">
        <f t="shared" si="4"/>
        <v>-1</v>
      </c>
    </row>
    <row r="21" spans="1:10" ht="25.15" customHeight="1" x14ac:dyDescent="0.25">
      <c r="A21" s="51">
        <v>18</v>
      </c>
      <c r="B21" s="134" t="s">
        <v>198</v>
      </c>
      <c r="C21" s="140">
        <v>0</v>
      </c>
      <c r="D21" s="136">
        <f t="shared" si="0"/>
        <v>0</v>
      </c>
      <c r="E21" s="140">
        <v>0</v>
      </c>
      <c r="F21" s="139">
        <v>516</v>
      </c>
      <c r="G21" s="136">
        <v>3.1070598903858173E-5</v>
      </c>
      <c r="H21" s="139">
        <v>3620</v>
      </c>
      <c r="I21" s="137">
        <f t="shared" si="3"/>
        <v>-1</v>
      </c>
      <c r="J21" s="138">
        <f t="shared" si="4"/>
        <v>-1</v>
      </c>
    </row>
    <row r="22" spans="1:10" ht="25.15" customHeight="1" x14ac:dyDescent="0.25">
      <c r="A22" s="51">
        <v>19</v>
      </c>
      <c r="B22" s="134" t="s">
        <v>199</v>
      </c>
      <c r="C22" s="140">
        <v>0</v>
      </c>
      <c r="D22" s="136">
        <f t="shared" si="0"/>
        <v>0</v>
      </c>
      <c r="E22" s="140">
        <v>0</v>
      </c>
      <c r="F22" s="139">
        <v>121</v>
      </c>
      <c r="G22" s="136">
        <v>7.2859350142768198E-6</v>
      </c>
      <c r="H22" s="139">
        <v>4453</v>
      </c>
      <c r="I22" s="137">
        <f t="shared" si="3"/>
        <v>-1</v>
      </c>
      <c r="J22" s="138">
        <f t="shared" si="4"/>
        <v>-1</v>
      </c>
    </row>
    <row r="23" spans="1:10" ht="25.15" customHeight="1" x14ac:dyDescent="0.25">
      <c r="A23" s="51">
        <v>20</v>
      </c>
      <c r="B23" s="134" t="s">
        <v>200</v>
      </c>
      <c r="C23" s="140">
        <v>0</v>
      </c>
      <c r="D23" s="136">
        <f t="shared" si="0"/>
        <v>0</v>
      </c>
      <c r="E23" s="140">
        <v>0</v>
      </c>
      <c r="F23" s="135">
        <v>65</v>
      </c>
      <c r="G23" s="136">
        <v>3.9139320324627545E-6</v>
      </c>
      <c r="H23" s="135">
        <v>1672</v>
      </c>
      <c r="I23" s="137">
        <f t="shared" si="3"/>
        <v>-1</v>
      </c>
      <c r="J23" s="138">
        <f t="shared" si="4"/>
        <v>-1</v>
      </c>
    </row>
    <row r="24" spans="1:10" ht="24.6" customHeight="1" x14ac:dyDescent="0.25">
      <c r="A24" s="51">
        <v>21</v>
      </c>
      <c r="B24" s="134" t="s">
        <v>201</v>
      </c>
      <c r="C24" s="140">
        <v>0</v>
      </c>
      <c r="D24" s="136">
        <f t="shared" si="0"/>
        <v>0</v>
      </c>
      <c r="E24" s="140">
        <v>0</v>
      </c>
      <c r="F24" s="139">
        <v>18</v>
      </c>
      <c r="G24" s="136">
        <v>1.0838581012973781E-6</v>
      </c>
      <c r="H24" s="139">
        <v>158</v>
      </c>
      <c r="I24" s="137">
        <f t="shared" si="3"/>
        <v>-1</v>
      </c>
      <c r="J24" s="138">
        <f t="shared" si="4"/>
        <v>-1</v>
      </c>
    </row>
    <row r="25" spans="1:10" ht="27" customHeight="1" x14ac:dyDescent="0.25">
      <c r="A25" s="51">
        <v>22</v>
      </c>
      <c r="B25" s="134" t="s">
        <v>202</v>
      </c>
      <c r="C25" s="140">
        <v>0</v>
      </c>
      <c r="D25" s="136">
        <f t="shared" ref="D25:D26" si="5">C25/$C$26</f>
        <v>0</v>
      </c>
      <c r="E25" s="140">
        <v>0</v>
      </c>
      <c r="F25" s="139">
        <v>230</v>
      </c>
      <c r="G25" s="136">
        <v>1.3849297961022054E-5</v>
      </c>
      <c r="H25" s="139">
        <v>315</v>
      </c>
      <c r="I25" s="137">
        <f t="shared" si="3"/>
        <v>-1</v>
      </c>
      <c r="J25" s="138">
        <f t="shared" ref="J25" si="6">SUM(E25/H25-1)</f>
        <v>-1</v>
      </c>
    </row>
    <row r="26" spans="1:10" ht="24.75" customHeight="1" thickBot="1" x14ac:dyDescent="0.3">
      <c r="B26" s="31" t="s">
        <v>96</v>
      </c>
      <c r="C26" s="25">
        <f>SUM(C4:C25)</f>
        <v>9657180</v>
      </c>
      <c r="D26" s="101">
        <f t="shared" si="5"/>
        <v>1</v>
      </c>
      <c r="E26" s="25">
        <f>SUM(E4:E25)</f>
        <v>19414869</v>
      </c>
      <c r="F26" s="25">
        <v>16607340</v>
      </c>
      <c r="G26" s="101">
        <v>1</v>
      </c>
      <c r="H26" s="25">
        <v>33570172</v>
      </c>
      <c r="I26" s="48">
        <f t="shared" si="3"/>
        <v>-0.41849929007294362</v>
      </c>
      <c r="J26" s="49">
        <f>SUM(E26/H26-1)</f>
        <v>-0.42166310616460345</v>
      </c>
    </row>
    <row r="31" spans="1:10" x14ac:dyDescent="0.25">
      <c r="E31" s="19"/>
      <c r="F31" s="19"/>
      <c r="G31" s="19"/>
    </row>
    <row r="33" spans="5:9" x14ac:dyDescent="0.25">
      <c r="E33" s="4"/>
      <c r="H33" s="4"/>
      <c r="I33" s="4"/>
    </row>
  </sheetData>
  <sortState xmlns:xlrd2="http://schemas.microsoft.com/office/spreadsheetml/2017/richdata2" ref="B4:J24">
    <sortCondition descending="1" ref="C4:C24"/>
    <sortCondition descending="1" ref="E4:E24"/>
  </sortState>
  <mergeCells count="5"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J34"/>
  <sheetViews>
    <sheetView zoomScaleNormal="100" workbookViewId="0">
      <selection activeCell="B4" sqref="B4:B27"/>
    </sheetView>
  </sheetViews>
  <sheetFormatPr defaultColWidth="9" defaultRowHeight="15.75" x14ac:dyDescent="0.25"/>
  <cols>
    <col min="1" max="1" width="5.625" style="3" customWidth="1"/>
    <col min="2" max="2" width="13.5" style="3" bestFit="1" customWidth="1"/>
    <col min="3" max="3" width="12.875" style="5" customWidth="1"/>
    <col min="4" max="4" width="9.75" style="5" customWidth="1"/>
    <col min="5" max="5" width="12.5" style="5" customWidth="1"/>
    <col min="6" max="6" width="12.875" style="5" customWidth="1"/>
    <col min="7" max="7" width="10.25" style="5" customWidth="1"/>
    <col min="8" max="8" width="12.625" style="5" customWidth="1"/>
    <col min="9" max="9" width="10.25" style="5" customWidth="1"/>
    <col min="10" max="10" width="9.75" style="5" customWidth="1"/>
    <col min="11" max="16384" width="9" style="3"/>
  </cols>
  <sheetData>
    <row r="1" spans="1:10" ht="39.75" customHeight="1" thickBot="1" x14ac:dyDescent="0.3">
      <c r="B1" s="145" t="s">
        <v>203</v>
      </c>
      <c r="C1" s="145"/>
      <c r="D1" s="145"/>
      <c r="E1" s="145"/>
      <c r="F1" s="145"/>
      <c r="G1" s="145"/>
      <c r="H1" s="145"/>
      <c r="I1" s="145"/>
      <c r="J1" s="145"/>
    </row>
    <row r="2" spans="1:10" ht="26.25" customHeight="1" thickTop="1" x14ac:dyDescent="0.25">
      <c r="A2" s="55"/>
      <c r="B2" s="199" t="s">
        <v>73</v>
      </c>
      <c r="C2" s="200" t="s">
        <v>207</v>
      </c>
      <c r="D2" s="210"/>
      <c r="E2" s="201"/>
      <c r="F2" s="200" t="s">
        <v>208</v>
      </c>
      <c r="G2" s="210"/>
      <c r="H2" s="201"/>
      <c r="I2" s="207" t="s">
        <v>74</v>
      </c>
      <c r="J2" s="201"/>
    </row>
    <row r="3" spans="1:10" ht="33" customHeight="1" x14ac:dyDescent="0.25">
      <c r="A3" s="55"/>
      <c r="B3" s="202"/>
      <c r="C3" s="203" t="s">
        <v>75</v>
      </c>
      <c r="D3" s="29" t="s">
        <v>76</v>
      </c>
      <c r="E3" s="204" t="s">
        <v>77</v>
      </c>
      <c r="F3" s="203" t="s">
        <v>75</v>
      </c>
      <c r="G3" s="29" t="s">
        <v>76</v>
      </c>
      <c r="H3" s="204" t="s">
        <v>77</v>
      </c>
      <c r="I3" s="208" t="s">
        <v>78</v>
      </c>
      <c r="J3" s="204" t="s">
        <v>79</v>
      </c>
    </row>
    <row r="4" spans="1:10" ht="24.95" customHeight="1" x14ac:dyDescent="0.25">
      <c r="A4" s="51">
        <v>1</v>
      </c>
      <c r="B4" s="205" t="s">
        <v>80</v>
      </c>
      <c r="C4" s="211">
        <v>7260044</v>
      </c>
      <c r="D4" s="100">
        <f>C4/$C$28</f>
        <v>0.64536191161084377</v>
      </c>
      <c r="E4" s="212">
        <v>13789465</v>
      </c>
      <c r="F4" s="211">
        <v>18155799</v>
      </c>
      <c r="G4" s="100">
        <f>F4/$F$28</f>
        <v>0.90162629738711708</v>
      </c>
      <c r="H4" s="212">
        <v>35785786</v>
      </c>
      <c r="I4" s="217">
        <f>SUM(C4/F4-1)</f>
        <v>-0.60012533736466245</v>
      </c>
      <c r="J4" s="53">
        <f>SUM(E4/H4-1)</f>
        <v>-0.61466642090801082</v>
      </c>
    </row>
    <row r="5" spans="1:10" ht="24.95" customHeight="1" x14ac:dyDescent="0.25">
      <c r="A5" s="51">
        <v>2</v>
      </c>
      <c r="B5" s="205" t="s">
        <v>87</v>
      </c>
      <c r="C5" s="211">
        <v>2050739</v>
      </c>
      <c r="D5" s="100">
        <f t="shared" ref="D5:D28" si="0">C5/$C$28</f>
        <v>0.1822948788264796</v>
      </c>
      <c r="E5" s="212">
        <v>4156491</v>
      </c>
      <c r="F5" s="211">
        <v>627982</v>
      </c>
      <c r="G5" s="100">
        <f t="shared" ref="G5:G28" si="1">F5/$F$28</f>
        <v>3.1185908451936296E-2</v>
      </c>
      <c r="H5" s="212">
        <v>1387729</v>
      </c>
      <c r="I5" s="217">
        <f>SUM(C5/F5-1)</f>
        <v>2.265601561828205</v>
      </c>
      <c r="J5" s="53">
        <f>SUM(E5/H5-1)</f>
        <v>1.9951748504210838</v>
      </c>
    </row>
    <row r="6" spans="1:10" ht="24.95" customHeight="1" x14ac:dyDescent="0.25">
      <c r="A6" s="51">
        <v>3</v>
      </c>
      <c r="B6" s="205" t="s">
        <v>81</v>
      </c>
      <c r="C6" s="211">
        <v>1745173</v>
      </c>
      <c r="D6" s="100">
        <f t="shared" si="0"/>
        <v>0.15513241839465863</v>
      </c>
      <c r="E6" s="212">
        <v>3895483</v>
      </c>
      <c r="F6" s="211">
        <v>1094079</v>
      </c>
      <c r="G6" s="100">
        <f t="shared" si="1"/>
        <v>5.4332524711195561E-2</v>
      </c>
      <c r="H6" s="212">
        <v>2554068</v>
      </c>
      <c r="I6" s="217">
        <f>SUM(C6/F6-1)</f>
        <v>0.59510693469118769</v>
      </c>
      <c r="J6" s="53">
        <f>SUM(E6/H6-1)</f>
        <v>0.52520723802185376</v>
      </c>
    </row>
    <row r="7" spans="1:10" ht="24.95" customHeight="1" x14ac:dyDescent="0.25">
      <c r="A7" s="51">
        <v>4</v>
      </c>
      <c r="B7" s="205" t="s">
        <v>82</v>
      </c>
      <c r="C7" s="211">
        <v>113243</v>
      </c>
      <c r="D7" s="100">
        <f t="shared" si="0"/>
        <v>1.006642920573853E-2</v>
      </c>
      <c r="E7" s="212">
        <v>413250</v>
      </c>
      <c r="F7" s="211">
        <v>56723</v>
      </c>
      <c r="G7" s="100">
        <f t="shared" si="1"/>
        <v>2.8168932949020555E-3</v>
      </c>
      <c r="H7" s="212">
        <v>185045</v>
      </c>
      <c r="I7" s="217">
        <f>SUM(C7/F7-1)</f>
        <v>0.99642120480228469</v>
      </c>
      <c r="J7" s="53">
        <f>SUM(E7/H7-1)</f>
        <v>1.2332405631062713</v>
      </c>
    </row>
    <row r="8" spans="1:10" ht="24.95" customHeight="1" x14ac:dyDescent="0.25">
      <c r="A8" s="51">
        <v>5</v>
      </c>
      <c r="B8" s="205" t="s">
        <v>95</v>
      </c>
      <c r="C8" s="211">
        <v>26536</v>
      </c>
      <c r="D8" s="100">
        <f t="shared" si="0"/>
        <v>2.3588457158806959E-3</v>
      </c>
      <c r="E8" s="212">
        <v>151130</v>
      </c>
      <c r="F8" s="211">
        <v>9979</v>
      </c>
      <c r="G8" s="100">
        <f t="shared" si="1"/>
        <v>4.9556226204233928E-4</v>
      </c>
      <c r="H8" s="212">
        <v>60573</v>
      </c>
      <c r="I8" s="217">
        <f>SUM(C8/F8-1)</f>
        <v>1.6591842870027058</v>
      </c>
      <c r="J8" s="53">
        <f>SUM(E8/H8-1)</f>
        <v>1.4950060257870668</v>
      </c>
    </row>
    <row r="9" spans="1:10" ht="24.95" customHeight="1" x14ac:dyDescent="0.25">
      <c r="A9" s="51">
        <v>6</v>
      </c>
      <c r="B9" s="205" t="s">
        <v>94</v>
      </c>
      <c r="C9" s="211">
        <v>18508</v>
      </c>
      <c r="D9" s="100">
        <f t="shared" si="0"/>
        <v>1.6452184394603528E-3</v>
      </c>
      <c r="E9" s="212">
        <v>32523</v>
      </c>
      <c r="F9" s="211">
        <v>73772</v>
      </c>
      <c r="G9" s="100">
        <f t="shared" si="1"/>
        <v>3.6635553858490283E-3</v>
      </c>
      <c r="H9" s="212">
        <v>135790</v>
      </c>
      <c r="I9" s="217">
        <f>SUM(C9/F9-1)</f>
        <v>-0.74911890690234784</v>
      </c>
      <c r="J9" s="53">
        <f>SUM(E9/H9-1)</f>
        <v>-0.76049046321525882</v>
      </c>
    </row>
    <row r="10" spans="1:10" ht="24.95" customHeight="1" x14ac:dyDescent="0.25">
      <c r="A10" s="51">
        <v>7</v>
      </c>
      <c r="B10" s="205" t="s">
        <v>84</v>
      </c>
      <c r="C10" s="211">
        <v>11628</v>
      </c>
      <c r="D10" s="100">
        <f t="shared" si="0"/>
        <v>1.0336395079989724E-3</v>
      </c>
      <c r="E10" s="212">
        <v>30714</v>
      </c>
      <c r="F10" s="211">
        <v>49024</v>
      </c>
      <c r="G10" s="100">
        <f t="shared" si="1"/>
        <v>2.4345570031429641E-3</v>
      </c>
      <c r="H10" s="212">
        <v>143902</v>
      </c>
      <c r="I10" s="217">
        <f>SUM(C10/F10-1)</f>
        <v>-0.76281005221932119</v>
      </c>
      <c r="J10" s="53">
        <f>SUM(E10/H10-1)</f>
        <v>-0.78656307765006739</v>
      </c>
    </row>
    <row r="11" spans="1:10" ht="24.95" customHeight="1" x14ac:dyDescent="0.25">
      <c r="A11" s="51">
        <v>8</v>
      </c>
      <c r="B11" s="205" t="s">
        <v>91</v>
      </c>
      <c r="C11" s="211">
        <v>8251</v>
      </c>
      <c r="D11" s="100">
        <f t="shared" si="0"/>
        <v>7.3345025632090826E-4</v>
      </c>
      <c r="E11" s="212">
        <v>100866</v>
      </c>
      <c r="F11" s="211">
        <v>8418</v>
      </c>
      <c r="G11" s="100">
        <f t="shared" si="1"/>
        <v>4.1804220080893999E-4</v>
      </c>
      <c r="H11" s="212">
        <v>103717</v>
      </c>
      <c r="I11" s="217">
        <f>SUM(C11/F11-1)</f>
        <v>-1.9838441435020226E-2</v>
      </c>
      <c r="J11" s="53">
        <f>SUM(E11/H11-1)</f>
        <v>-2.7488261326494179E-2</v>
      </c>
    </row>
    <row r="12" spans="1:10" ht="24.95" customHeight="1" x14ac:dyDescent="0.25">
      <c r="A12" s="51">
        <v>9</v>
      </c>
      <c r="B12" s="205" t="s">
        <v>86</v>
      </c>
      <c r="C12" s="211">
        <v>6975</v>
      </c>
      <c r="D12" s="100">
        <f t="shared" si="0"/>
        <v>6.2002369868359409E-4</v>
      </c>
      <c r="E12" s="212">
        <v>55692</v>
      </c>
      <c r="F12" s="211">
        <v>7605</v>
      </c>
      <c r="G12" s="100">
        <f t="shared" si="1"/>
        <v>3.7766820351057119E-4</v>
      </c>
      <c r="H12" s="212">
        <v>75617</v>
      </c>
      <c r="I12" s="217">
        <f>SUM(C12/F12-1)</f>
        <v>-8.2840236686390512E-2</v>
      </c>
      <c r="J12" s="53">
        <f>SUM(E12/H12-1)</f>
        <v>-0.26349894864911327</v>
      </c>
    </row>
    <row r="13" spans="1:10" ht="24.95" customHeight="1" x14ac:dyDescent="0.25">
      <c r="A13" s="51">
        <v>10</v>
      </c>
      <c r="B13" s="205" t="s">
        <v>106</v>
      </c>
      <c r="C13" s="211">
        <v>5634</v>
      </c>
      <c r="D13" s="100">
        <f t="shared" si="0"/>
        <v>5.0081914242055474E-4</v>
      </c>
      <c r="E13" s="212">
        <v>21168</v>
      </c>
      <c r="F13" s="211">
        <v>36650</v>
      </c>
      <c r="G13" s="100">
        <f t="shared" si="1"/>
        <v>1.8200578117899323E-3</v>
      </c>
      <c r="H13" s="212">
        <v>121860</v>
      </c>
      <c r="I13" s="217">
        <f>SUM(C13/F13-1)</f>
        <v>-0.84627557980900403</v>
      </c>
      <c r="J13" s="53">
        <f>SUM(E13/H13-1)</f>
        <v>-0.82629246676514034</v>
      </c>
    </row>
    <row r="14" spans="1:10" ht="24.95" customHeight="1" x14ac:dyDescent="0.25">
      <c r="A14" s="51">
        <v>11</v>
      </c>
      <c r="B14" s="205" t="s">
        <v>204</v>
      </c>
      <c r="C14" s="211">
        <v>1530</v>
      </c>
      <c r="D14" s="100">
        <f t="shared" si="0"/>
        <v>1.3600519842091742E-4</v>
      </c>
      <c r="E14" s="212">
        <v>6055</v>
      </c>
      <c r="F14" s="213">
        <v>0</v>
      </c>
      <c r="G14" s="100">
        <f t="shared" si="1"/>
        <v>0</v>
      </c>
      <c r="H14" s="214">
        <v>0</v>
      </c>
      <c r="I14" s="209">
        <v>0</v>
      </c>
      <c r="J14" s="198">
        <v>0</v>
      </c>
    </row>
    <row r="15" spans="1:10" ht="24.95" customHeight="1" x14ac:dyDescent="0.25">
      <c r="A15" s="51">
        <v>12</v>
      </c>
      <c r="B15" s="205" t="s">
        <v>88</v>
      </c>
      <c r="C15" s="211">
        <v>915</v>
      </c>
      <c r="D15" s="100">
        <f t="shared" si="0"/>
        <v>8.1336442192901594E-5</v>
      </c>
      <c r="E15" s="212">
        <v>19719</v>
      </c>
      <c r="F15" s="211">
        <v>1471</v>
      </c>
      <c r="G15" s="100">
        <f t="shared" si="1"/>
        <v>7.3050615038007923E-5</v>
      </c>
      <c r="H15" s="212">
        <v>34362</v>
      </c>
      <c r="I15" s="217">
        <f>SUM(C15/F15-1)</f>
        <v>-0.37797416723317467</v>
      </c>
      <c r="J15" s="53">
        <f>SUM(E15/H15-1)</f>
        <v>-0.4261393399685699</v>
      </c>
    </row>
    <row r="16" spans="1:10" ht="24.95" customHeight="1" x14ac:dyDescent="0.25">
      <c r="A16" s="51">
        <v>13</v>
      </c>
      <c r="B16" s="205" t="s">
        <v>205</v>
      </c>
      <c r="C16" s="211">
        <v>227</v>
      </c>
      <c r="D16" s="100">
        <f t="shared" si="0"/>
        <v>2.0178549046763565E-5</v>
      </c>
      <c r="E16" s="212">
        <v>2072</v>
      </c>
      <c r="F16" s="213">
        <v>0</v>
      </c>
      <c r="G16" s="100">
        <f t="shared" si="1"/>
        <v>0</v>
      </c>
      <c r="H16" s="214">
        <v>0</v>
      </c>
      <c r="I16" s="209">
        <v>0</v>
      </c>
      <c r="J16" s="198">
        <v>0</v>
      </c>
    </row>
    <row r="17" spans="1:10" ht="24" customHeight="1" x14ac:dyDescent="0.25">
      <c r="A17" s="51">
        <v>14</v>
      </c>
      <c r="B17" s="205" t="s">
        <v>92</v>
      </c>
      <c r="C17" s="211">
        <v>167</v>
      </c>
      <c r="D17" s="100">
        <f t="shared" si="0"/>
        <v>1.4845011853786412E-5</v>
      </c>
      <c r="E17" s="212">
        <v>3627</v>
      </c>
      <c r="F17" s="211">
        <v>200</v>
      </c>
      <c r="G17" s="100">
        <f t="shared" si="1"/>
        <v>9.9321026564252788E-6</v>
      </c>
      <c r="H17" s="212">
        <v>3611</v>
      </c>
      <c r="I17" s="217">
        <f>SUM(C17/F17-1)</f>
        <v>-0.16500000000000004</v>
      </c>
      <c r="J17" s="53">
        <f>SUM(E17/H17-1)</f>
        <v>4.4309055663251939E-3</v>
      </c>
    </row>
    <row r="18" spans="1:10" ht="24.95" customHeight="1" x14ac:dyDescent="0.25">
      <c r="A18" s="51">
        <v>15</v>
      </c>
      <c r="B18" s="205" t="s">
        <v>206</v>
      </c>
      <c r="C18" s="213">
        <v>0</v>
      </c>
      <c r="D18" s="100">
        <f t="shared" si="0"/>
        <v>0</v>
      </c>
      <c r="E18" s="212">
        <v>31</v>
      </c>
      <c r="F18" s="213">
        <v>0</v>
      </c>
      <c r="G18" s="100">
        <f t="shared" si="1"/>
        <v>0</v>
      </c>
      <c r="H18" s="214">
        <v>0</v>
      </c>
      <c r="I18" s="209">
        <v>0</v>
      </c>
      <c r="J18" s="198">
        <v>0</v>
      </c>
    </row>
    <row r="19" spans="1:10" ht="24" customHeight="1" x14ac:dyDescent="0.25">
      <c r="A19" s="51">
        <v>16</v>
      </c>
      <c r="B19" s="205" t="s">
        <v>90</v>
      </c>
      <c r="C19" s="213">
        <v>0</v>
      </c>
      <c r="D19" s="100">
        <f t="shared" si="0"/>
        <v>0</v>
      </c>
      <c r="E19" s="214">
        <v>0</v>
      </c>
      <c r="F19" s="211">
        <v>10487</v>
      </c>
      <c r="G19" s="100">
        <f t="shared" si="1"/>
        <v>5.2078980278965942E-4</v>
      </c>
      <c r="H19" s="212">
        <v>91922</v>
      </c>
      <c r="I19" s="217">
        <f>SUM(C19/F19-1)</f>
        <v>-1</v>
      </c>
      <c r="J19" s="53">
        <f>SUM(E19/H19-1)</f>
        <v>-1</v>
      </c>
    </row>
    <row r="20" spans="1:10" ht="24" customHeight="1" x14ac:dyDescent="0.25">
      <c r="A20" s="51">
        <v>17</v>
      </c>
      <c r="B20" s="205" t="s">
        <v>83</v>
      </c>
      <c r="C20" s="213">
        <v>0</v>
      </c>
      <c r="D20" s="100">
        <f t="shared" si="0"/>
        <v>0</v>
      </c>
      <c r="E20" s="214">
        <v>0</v>
      </c>
      <c r="F20" s="211">
        <v>1814</v>
      </c>
      <c r="G20" s="100">
        <f t="shared" si="1"/>
        <v>9.0084171093777275E-5</v>
      </c>
      <c r="H20" s="212">
        <v>3818</v>
      </c>
      <c r="I20" s="217">
        <f>SUM(C20/F20-1)</f>
        <v>-1</v>
      </c>
      <c r="J20" s="53">
        <f>SUM(E20/H20-1)</f>
        <v>-1</v>
      </c>
    </row>
    <row r="21" spans="1:10" ht="24" customHeight="1" x14ac:dyDescent="0.25">
      <c r="A21" s="51">
        <v>18</v>
      </c>
      <c r="B21" s="205" t="s">
        <v>131</v>
      </c>
      <c r="C21" s="213">
        <v>0</v>
      </c>
      <c r="D21" s="100">
        <f t="shared" si="0"/>
        <v>0</v>
      </c>
      <c r="E21" s="214">
        <v>0</v>
      </c>
      <c r="F21" s="211">
        <v>852</v>
      </c>
      <c r="G21" s="100">
        <f t="shared" si="1"/>
        <v>4.2310757316371689E-5</v>
      </c>
      <c r="H21" s="212">
        <v>2990</v>
      </c>
      <c r="I21" s="217">
        <f>SUM(C21/F21-1)</f>
        <v>-1</v>
      </c>
      <c r="J21" s="53">
        <f>SUM(E21/H21-1)</f>
        <v>-1</v>
      </c>
    </row>
    <row r="22" spans="1:10" ht="20.25" customHeight="1" x14ac:dyDescent="0.25">
      <c r="A22" s="51">
        <v>19</v>
      </c>
      <c r="B22" s="205" t="s">
        <v>89</v>
      </c>
      <c r="C22" s="213">
        <v>0</v>
      </c>
      <c r="D22" s="100">
        <f t="shared" si="0"/>
        <v>0</v>
      </c>
      <c r="E22" s="214">
        <v>0</v>
      </c>
      <c r="F22" s="211">
        <v>631</v>
      </c>
      <c r="G22" s="100">
        <f t="shared" si="1"/>
        <v>3.1335783881021756E-5</v>
      </c>
      <c r="H22" s="212">
        <v>16056</v>
      </c>
      <c r="I22" s="217">
        <f>SUM(C22/F22-1)</f>
        <v>-1</v>
      </c>
      <c r="J22" s="53">
        <f>SUM(E22/H22-1)</f>
        <v>-1</v>
      </c>
    </row>
    <row r="23" spans="1:10" ht="24.95" customHeight="1" x14ac:dyDescent="0.25">
      <c r="A23" s="51">
        <v>20</v>
      </c>
      <c r="B23" s="205" t="s">
        <v>126</v>
      </c>
      <c r="C23" s="213">
        <v>0</v>
      </c>
      <c r="D23" s="100">
        <f t="shared" si="0"/>
        <v>0</v>
      </c>
      <c r="E23" s="214">
        <v>0</v>
      </c>
      <c r="F23" s="211">
        <v>516</v>
      </c>
      <c r="G23" s="100">
        <f t="shared" si="1"/>
        <v>2.5624824853577217E-5</v>
      </c>
      <c r="H23" s="212">
        <v>3620</v>
      </c>
      <c r="I23" s="217">
        <f>SUM(C23/F23-1)</f>
        <v>-1</v>
      </c>
      <c r="J23" s="53">
        <f>SUM(E23/H23-1)</f>
        <v>-1</v>
      </c>
    </row>
    <row r="24" spans="1:10" ht="24.95" customHeight="1" x14ac:dyDescent="0.25">
      <c r="A24" s="51">
        <v>21</v>
      </c>
      <c r="B24" s="205" t="s">
        <v>56</v>
      </c>
      <c r="C24" s="213">
        <v>0</v>
      </c>
      <c r="D24" s="100">
        <f t="shared" si="0"/>
        <v>0</v>
      </c>
      <c r="E24" s="214">
        <v>0</v>
      </c>
      <c r="F24" s="211">
        <v>121</v>
      </c>
      <c r="G24" s="100">
        <f t="shared" si="1"/>
        <v>6.008922107137293E-6</v>
      </c>
      <c r="H24" s="212">
        <v>4453</v>
      </c>
      <c r="I24" s="217">
        <f>SUM(C24/F24-1)</f>
        <v>-1</v>
      </c>
      <c r="J24" s="53">
        <f>SUM(E24/H24-1)</f>
        <v>-1</v>
      </c>
    </row>
    <row r="25" spans="1:10" s="18" customFormat="1" ht="24" customHeight="1" x14ac:dyDescent="0.25">
      <c r="A25" s="51">
        <v>22</v>
      </c>
      <c r="B25" s="205" t="s">
        <v>135</v>
      </c>
      <c r="C25" s="213">
        <v>0</v>
      </c>
      <c r="D25" s="100">
        <f t="shared" si="0"/>
        <v>0</v>
      </c>
      <c r="E25" s="214">
        <v>0</v>
      </c>
      <c r="F25" s="211">
        <v>18</v>
      </c>
      <c r="G25" s="100">
        <f t="shared" si="1"/>
        <v>8.9388923907827501E-7</v>
      </c>
      <c r="H25" s="212">
        <v>158</v>
      </c>
      <c r="I25" s="217">
        <f>SUM(C25/F25-1)</f>
        <v>-1</v>
      </c>
      <c r="J25" s="53">
        <f>SUM(E25/H25-1)</f>
        <v>-1</v>
      </c>
    </row>
    <row r="26" spans="1:10" ht="20.25" customHeight="1" x14ac:dyDescent="0.25">
      <c r="A26" s="51">
        <v>23</v>
      </c>
      <c r="B26" s="205" t="s">
        <v>97</v>
      </c>
      <c r="C26" s="213">
        <v>0</v>
      </c>
      <c r="D26" s="100">
        <f t="shared" si="0"/>
        <v>0</v>
      </c>
      <c r="E26" s="214">
        <v>0</v>
      </c>
      <c r="F26" s="211">
        <v>2</v>
      </c>
      <c r="G26" s="100">
        <f t="shared" si="1"/>
        <v>9.9321026564252779E-8</v>
      </c>
      <c r="H26" s="212">
        <v>31</v>
      </c>
      <c r="I26" s="217">
        <f t="shared" ref="I26:I27" si="2">SUM(C26/F26-1)</f>
        <v>-1</v>
      </c>
      <c r="J26" s="53">
        <f t="shared" ref="J26:J27" si="3">SUM(E26/H26-1)</f>
        <v>-1</v>
      </c>
    </row>
    <row r="27" spans="1:10" ht="20.25" customHeight="1" x14ac:dyDescent="0.25">
      <c r="A27" s="51">
        <v>24</v>
      </c>
      <c r="B27" s="205" t="s">
        <v>138</v>
      </c>
      <c r="C27" s="213">
        <v>0</v>
      </c>
      <c r="D27" s="100">
        <f t="shared" si="0"/>
        <v>0</v>
      </c>
      <c r="E27" s="214">
        <v>0</v>
      </c>
      <c r="F27" s="211">
        <v>580</v>
      </c>
      <c r="G27" s="100">
        <f t="shared" si="1"/>
        <v>2.8803097703633306E-5</v>
      </c>
      <c r="H27" s="212">
        <v>748</v>
      </c>
      <c r="I27" s="217">
        <f t="shared" si="2"/>
        <v>-1</v>
      </c>
      <c r="J27" s="53">
        <f t="shared" si="3"/>
        <v>-1</v>
      </c>
    </row>
    <row r="28" spans="1:10" ht="20.25" customHeight="1" thickBot="1" x14ac:dyDescent="0.3">
      <c r="A28" s="55"/>
      <c r="B28" s="206" t="s">
        <v>111</v>
      </c>
      <c r="C28" s="54">
        <f>SUM(C4:C27)</f>
        <v>11249570</v>
      </c>
      <c r="D28" s="215">
        <f t="shared" si="0"/>
        <v>1</v>
      </c>
      <c r="E28" s="216">
        <f>SUM(E4:E27)</f>
        <v>22678286</v>
      </c>
      <c r="F28" s="54">
        <f>SUM(F4:F27)</f>
        <v>20136723</v>
      </c>
      <c r="G28" s="215">
        <f t="shared" si="1"/>
        <v>1</v>
      </c>
      <c r="H28" s="216">
        <f>SUM(H4:H27)</f>
        <v>40715856</v>
      </c>
      <c r="I28" s="79">
        <f>SUM(C28/F28-1)</f>
        <v>-0.44134057959678941</v>
      </c>
      <c r="J28" s="56">
        <f>SUM(E28/H28-1)</f>
        <v>-0.44301094885491299</v>
      </c>
    </row>
    <row r="29" spans="1:10" ht="24" customHeight="1" thickTop="1" x14ac:dyDescent="0.25">
      <c r="C29" s="3"/>
      <c r="D29" s="3"/>
      <c r="E29" s="3"/>
    </row>
    <row r="30" spans="1:10" ht="24" customHeight="1" x14ac:dyDescent="0.25">
      <c r="A30" s="18"/>
    </row>
    <row r="31" spans="1:10" ht="20.25" customHeight="1" x14ac:dyDescent="0.25"/>
    <row r="32" spans="1:10" ht="24" customHeight="1" x14ac:dyDescent="0.25"/>
    <row r="33" ht="21" customHeight="1" x14ac:dyDescent="0.25"/>
    <row r="34" ht="31.5" customHeight="1" x14ac:dyDescent="0.25"/>
  </sheetData>
  <mergeCells count="5">
    <mergeCell ref="B1:J1"/>
    <mergeCell ref="B2:B3"/>
    <mergeCell ref="C2:E2"/>
    <mergeCell ref="F2:H2"/>
    <mergeCell ref="I2:J2"/>
  </mergeCells>
  <phoneticPr fontId="3" type="noConversion"/>
  <printOptions horizontalCentered="1"/>
  <pageMargins left="0.15748031496062992" right="0.15748031496062992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J31"/>
  <sheetViews>
    <sheetView tabSelected="1" zoomScaleNormal="118" workbookViewId="0">
      <selection activeCell="O8" sqref="O8"/>
    </sheetView>
  </sheetViews>
  <sheetFormatPr defaultColWidth="9" defaultRowHeight="15.75" x14ac:dyDescent="0.25"/>
  <cols>
    <col min="1" max="1" width="5.25" style="16" customWidth="1"/>
    <col min="2" max="2" width="13.5" style="5" bestFit="1" customWidth="1"/>
    <col min="3" max="3" width="14.625" style="5" bestFit="1" customWidth="1"/>
    <col min="4" max="4" width="9.875" style="5" customWidth="1"/>
    <col min="5" max="6" width="14.625" style="5" bestFit="1" customWidth="1"/>
    <col min="7" max="7" width="9.875" style="5" customWidth="1"/>
    <col min="8" max="8" width="14.625" style="5" bestFit="1" customWidth="1"/>
    <col min="9" max="9" width="12.5" style="5" bestFit="1" customWidth="1"/>
    <col min="10" max="10" width="11" style="5" bestFit="1" customWidth="1"/>
    <col min="11" max="16384" width="9" style="3"/>
  </cols>
  <sheetData>
    <row r="1" spans="1:10" ht="39" customHeight="1" thickBot="1" x14ac:dyDescent="0.3">
      <c r="B1" s="145" t="s">
        <v>209</v>
      </c>
      <c r="C1" s="145"/>
      <c r="D1" s="145"/>
      <c r="E1" s="145"/>
      <c r="F1" s="145"/>
      <c r="G1" s="145"/>
      <c r="H1" s="145"/>
      <c r="I1" s="145"/>
      <c r="J1" s="145"/>
    </row>
    <row r="2" spans="1:10" ht="27" customHeight="1" thickTop="1" x14ac:dyDescent="0.25">
      <c r="A2" s="172" t="s">
        <v>112</v>
      </c>
      <c r="B2" s="174" t="s">
        <v>38</v>
      </c>
      <c r="C2" s="169" t="s">
        <v>210</v>
      </c>
      <c r="D2" s="170"/>
      <c r="E2" s="171"/>
      <c r="F2" s="169" t="s">
        <v>137</v>
      </c>
      <c r="G2" s="170"/>
      <c r="H2" s="171"/>
      <c r="I2" s="169" t="s">
        <v>39</v>
      </c>
      <c r="J2" s="171"/>
    </row>
    <row r="3" spans="1:10" ht="33.950000000000003" customHeight="1" x14ac:dyDescent="0.25">
      <c r="A3" s="173"/>
      <c r="B3" s="175"/>
      <c r="C3" s="33" t="s">
        <v>40</v>
      </c>
      <c r="D3" s="35" t="s">
        <v>55</v>
      </c>
      <c r="E3" s="34" t="s">
        <v>42</v>
      </c>
      <c r="F3" s="33" t="s">
        <v>40</v>
      </c>
      <c r="G3" s="35" t="s">
        <v>55</v>
      </c>
      <c r="H3" s="34" t="s">
        <v>42</v>
      </c>
      <c r="I3" s="33" t="s">
        <v>43</v>
      </c>
      <c r="J3" s="34" t="s">
        <v>44</v>
      </c>
    </row>
    <row r="4" spans="1:10" s="55" customFormat="1" ht="24.95" customHeight="1" x14ac:dyDescent="0.25">
      <c r="A4" s="51">
        <v>1</v>
      </c>
      <c r="B4" s="205" t="s">
        <v>80</v>
      </c>
      <c r="C4" s="97">
        <v>8475069</v>
      </c>
      <c r="D4" s="129">
        <f>C4/$C$30</f>
        <v>0.6632386961373371</v>
      </c>
      <c r="E4" s="98">
        <v>16131024</v>
      </c>
      <c r="F4" s="97">
        <v>22498731</v>
      </c>
      <c r="G4" s="129">
        <f>F4/$F$30</f>
        <v>0.88096645670028828</v>
      </c>
      <c r="H4" s="98">
        <v>44670667</v>
      </c>
      <c r="I4" s="52">
        <f>SUM(C4/F4-1)</f>
        <v>-0.62330902129546772</v>
      </c>
      <c r="J4" s="53">
        <f>SUM(E4/H4-1)</f>
        <v>-0.63889001254447353</v>
      </c>
    </row>
    <row r="5" spans="1:10" s="55" customFormat="1" ht="24.95" customHeight="1" x14ac:dyDescent="0.25">
      <c r="A5" s="51">
        <v>2</v>
      </c>
      <c r="B5" s="205" t="s">
        <v>87</v>
      </c>
      <c r="C5" s="97">
        <v>2240706</v>
      </c>
      <c r="D5" s="129">
        <f t="shared" ref="D5:D30" si="0">C5/$C$30</f>
        <v>0.17535230991831549</v>
      </c>
      <c r="E5" s="98">
        <v>4519891</v>
      </c>
      <c r="F5" s="97">
        <v>836838</v>
      </c>
      <c r="G5" s="129">
        <f t="shared" ref="G5:G30" si="1">F5/$F$30</f>
        <v>3.2767457315355068E-2</v>
      </c>
      <c r="H5" s="98">
        <v>1821373</v>
      </c>
      <c r="I5" s="52">
        <f>SUM(C5/F5-1)</f>
        <v>1.6775863428763991</v>
      </c>
      <c r="J5" s="53">
        <f>SUM(E5/H5-1)</f>
        <v>1.4815844969701431</v>
      </c>
    </row>
    <row r="6" spans="1:10" s="55" customFormat="1" ht="24.95" customHeight="1" x14ac:dyDescent="0.25">
      <c r="A6" s="51">
        <v>3</v>
      </c>
      <c r="B6" s="205" t="s">
        <v>81</v>
      </c>
      <c r="C6" s="97">
        <v>1831758</v>
      </c>
      <c r="D6" s="129">
        <f t="shared" si="0"/>
        <v>0.14334901433358671</v>
      </c>
      <c r="E6" s="98">
        <v>4100086</v>
      </c>
      <c r="F6" s="97">
        <v>1872538</v>
      </c>
      <c r="G6" s="129">
        <f t="shared" si="1"/>
        <v>7.3321609423066772E-2</v>
      </c>
      <c r="H6" s="98">
        <v>4305971</v>
      </c>
      <c r="I6" s="52">
        <f>SUM(C6/F6-1)</f>
        <v>-2.1777929206243107E-2</v>
      </c>
      <c r="J6" s="53">
        <f>SUM(E6/H6-1)</f>
        <v>-4.7813838040246859E-2</v>
      </c>
    </row>
    <row r="7" spans="1:10" s="55" customFormat="1" ht="24.95" customHeight="1" x14ac:dyDescent="0.25">
      <c r="A7" s="51">
        <v>4</v>
      </c>
      <c r="B7" s="205" t="s">
        <v>82</v>
      </c>
      <c r="C7" s="97">
        <v>131795</v>
      </c>
      <c r="D7" s="129">
        <f t="shared" si="0"/>
        <v>1.0313962512567195E-2</v>
      </c>
      <c r="E7" s="98">
        <v>459296</v>
      </c>
      <c r="F7" s="97">
        <v>73710</v>
      </c>
      <c r="G7" s="129">
        <f t="shared" si="1"/>
        <v>2.8862088943317848E-3</v>
      </c>
      <c r="H7" s="98">
        <v>272855</v>
      </c>
      <c r="I7" s="52">
        <f>SUM(C7/F7-1)</f>
        <v>0.78802062135395468</v>
      </c>
      <c r="J7" s="53">
        <f>SUM(E7/H7-1)</f>
        <v>0.68329698924337112</v>
      </c>
    </row>
    <row r="8" spans="1:10" s="55" customFormat="1" ht="24.95" customHeight="1" x14ac:dyDescent="0.25">
      <c r="A8" s="51">
        <v>5</v>
      </c>
      <c r="B8" s="205" t="s">
        <v>91</v>
      </c>
      <c r="C8" s="97">
        <v>27893</v>
      </c>
      <c r="D8" s="129">
        <f t="shared" si="0"/>
        <v>2.182839685595332E-3</v>
      </c>
      <c r="E8" s="98">
        <v>110753</v>
      </c>
      <c r="F8" s="97">
        <v>49024</v>
      </c>
      <c r="G8" s="129">
        <f t="shared" si="1"/>
        <v>1.9195971352017559E-3</v>
      </c>
      <c r="H8" s="98">
        <v>143902</v>
      </c>
      <c r="I8" s="52">
        <f>SUM(C8/F8-1)</f>
        <v>-0.43103377937336818</v>
      </c>
      <c r="J8" s="53">
        <f>SUM(E8/H8-1)</f>
        <v>-0.23035816041472668</v>
      </c>
    </row>
    <row r="9" spans="1:10" s="55" customFormat="1" ht="24.95" customHeight="1" x14ac:dyDescent="0.25">
      <c r="A9" s="51">
        <v>6</v>
      </c>
      <c r="B9" s="205" t="s">
        <v>95</v>
      </c>
      <c r="C9" s="97">
        <v>26536</v>
      </c>
      <c r="D9" s="129">
        <f t="shared" si="0"/>
        <v>2.0766441005613495E-3</v>
      </c>
      <c r="E9" s="98">
        <v>151130</v>
      </c>
      <c r="F9" s="97">
        <v>9979</v>
      </c>
      <c r="G9" s="129">
        <f t="shared" si="1"/>
        <v>3.907404498241335E-4</v>
      </c>
      <c r="H9" s="98">
        <v>60573</v>
      </c>
      <c r="I9" s="52">
        <f>SUM(C9/F9-1)</f>
        <v>1.6591842870027058</v>
      </c>
      <c r="J9" s="53">
        <f>SUM(E9/H9-1)</f>
        <v>1.4950060257870668</v>
      </c>
    </row>
    <row r="10" spans="1:10" s="55" customFormat="1" ht="24.95" customHeight="1" x14ac:dyDescent="0.25">
      <c r="A10" s="51">
        <v>7</v>
      </c>
      <c r="B10" s="205" t="s">
        <v>94</v>
      </c>
      <c r="C10" s="97">
        <v>18508</v>
      </c>
      <c r="D10" s="129">
        <f t="shared" si="0"/>
        <v>1.4483919585917041E-3</v>
      </c>
      <c r="E10" s="98">
        <v>32523</v>
      </c>
      <c r="F10" s="97">
        <v>110681</v>
      </c>
      <c r="G10" s="129">
        <f t="shared" si="1"/>
        <v>4.3338554691837779E-3</v>
      </c>
      <c r="H10" s="98">
        <v>203647</v>
      </c>
      <c r="I10" s="52">
        <f>SUM(C10/F10-1)</f>
        <v>-0.83278069406673239</v>
      </c>
      <c r="J10" s="53">
        <f>SUM(E10/H10-1)</f>
        <v>-0.84029718090617589</v>
      </c>
    </row>
    <row r="11" spans="1:10" s="55" customFormat="1" ht="24.95" customHeight="1" x14ac:dyDescent="0.25">
      <c r="A11" s="51">
        <v>8</v>
      </c>
      <c r="B11" s="205" t="s">
        <v>91</v>
      </c>
      <c r="C11" s="97">
        <v>9578</v>
      </c>
      <c r="D11" s="129">
        <f t="shared" si="0"/>
        <v>7.4955144690897672E-4</v>
      </c>
      <c r="E11" s="98">
        <v>118690</v>
      </c>
      <c r="F11" s="97">
        <v>8418</v>
      </c>
      <c r="G11" s="129">
        <f t="shared" si="1"/>
        <v>3.2961750742755347E-4</v>
      </c>
      <c r="H11" s="98">
        <v>103717</v>
      </c>
      <c r="I11" s="52">
        <f>SUM(C11/F11-1)</f>
        <v>0.1377999524827751</v>
      </c>
      <c r="J11" s="53">
        <f>SUM(E11/H11-1)</f>
        <v>0.14436399047407855</v>
      </c>
    </row>
    <row r="12" spans="1:10" s="55" customFormat="1" ht="24.95" customHeight="1" x14ac:dyDescent="0.25">
      <c r="A12" s="51">
        <v>9</v>
      </c>
      <c r="B12" s="205" t="s">
        <v>86</v>
      </c>
      <c r="C12" s="97">
        <v>6975</v>
      </c>
      <c r="D12" s="129">
        <f t="shared" si="0"/>
        <v>5.4584687222699029E-4</v>
      </c>
      <c r="E12" s="98">
        <v>55692</v>
      </c>
      <c r="F12" s="97">
        <v>7605</v>
      </c>
      <c r="G12" s="129">
        <f t="shared" si="1"/>
        <v>2.9778345735169209E-4</v>
      </c>
      <c r="H12" s="98">
        <v>75617</v>
      </c>
      <c r="I12" s="52">
        <f>SUM(C12/F12-1)</f>
        <v>-8.2840236686390512E-2</v>
      </c>
      <c r="J12" s="53">
        <f>SUM(E12/H12-1)</f>
        <v>-0.26349894864911327</v>
      </c>
    </row>
    <row r="13" spans="1:10" s="55" customFormat="1" ht="24.95" customHeight="1" x14ac:dyDescent="0.25">
      <c r="A13" s="51">
        <v>10</v>
      </c>
      <c r="B13" s="205" t="s">
        <v>106</v>
      </c>
      <c r="C13" s="97">
        <v>5634</v>
      </c>
      <c r="D13" s="129">
        <f t="shared" si="0"/>
        <v>4.4090340905044632E-4</v>
      </c>
      <c r="E13" s="98">
        <v>21168</v>
      </c>
      <c r="F13" s="97">
        <v>54476</v>
      </c>
      <c r="G13" s="129">
        <f t="shared" si="1"/>
        <v>2.1330771364484915E-3</v>
      </c>
      <c r="H13" s="98">
        <v>175788</v>
      </c>
      <c r="I13" s="52">
        <f>SUM(C13/F13-1)</f>
        <v>-0.89657830971436958</v>
      </c>
      <c r="J13" s="53">
        <f>SUM(E13/H13-1)</f>
        <v>-0.87958222404259678</v>
      </c>
    </row>
    <row r="14" spans="1:10" s="55" customFormat="1" ht="24.95" customHeight="1" x14ac:dyDescent="0.25">
      <c r="A14" s="51">
        <v>11</v>
      </c>
      <c r="B14" s="205" t="s">
        <v>204</v>
      </c>
      <c r="C14" s="97">
        <v>1530</v>
      </c>
      <c r="D14" s="129">
        <f t="shared" si="0"/>
        <v>1.1973415261753335E-4</v>
      </c>
      <c r="E14" s="98">
        <v>6055</v>
      </c>
      <c r="F14" s="218">
        <v>0</v>
      </c>
      <c r="G14" s="129">
        <f t="shared" si="1"/>
        <v>0</v>
      </c>
      <c r="H14" s="219">
        <v>0</v>
      </c>
      <c r="I14" s="218">
        <v>0</v>
      </c>
      <c r="J14" s="219">
        <v>0</v>
      </c>
    </row>
    <row r="15" spans="1:10" s="55" customFormat="1" ht="24.95" customHeight="1" x14ac:dyDescent="0.25">
      <c r="A15" s="51">
        <v>12</v>
      </c>
      <c r="B15" s="51" t="s">
        <v>88</v>
      </c>
      <c r="C15" s="97">
        <v>915</v>
      </c>
      <c r="D15" s="129">
        <f t="shared" si="0"/>
        <v>7.1605718722250338E-5</v>
      </c>
      <c r="E15" s="98">
        <v>19719</v>
      </c>
      <c r="F15" s="97">
        <v>1471</v>
      </c>
      <c r="G15" s="129">
        <f t="shared" si="1"/>
        <v>5.7598877812536364E-5</v>
      </c>
      <c r="H15" s="98">
        <v>34362</v>
      </c>
      <c r="I15" s="52">
        <f t="shared" ref="I14:I29" si="2">SUM(C15/F15-1)</f>
        <v>-0.37797416723317467</v>
      </c>
      <c r="J15" s="53">
        <f t="shared" ref="J14:J29" si="3">SUM(E15/H15-1)</f>
        <v>-0.4261393399685699</v>
      </c>
    </row>
    <row r="16" spans="1:10" s="55" customFormat="1" ht="24.95" customHeight="1" x14ac:dyDescent="0.25">
      <c r="A16" s="51">
        <v>13</v>
      </c>
      <c r="B16" s="51" t="s">
        <v>211</v>
      </c>
      <c r="C16" s="97">
        <v>600</v>
      </c>
      <c r="D16" s="129">
        <f t="shared" si="0"/>
        <v>4.6954569653934651E-5</v>
      </c>
      <c r="E16" s="98">
        <v>4220</v>
      </c>
      <c r="F16" s="218">
        <v>0</v>
      </c>
      <c r="G16" s="129">
        <f t="shared" si="1"/>
        <v>0</v>
      </c>
      <c r="H16" s="219">
        <v>0</v>
      </c>
      <c r="I16" s="218">
        <v>0</v>
      </c>
      <c r="J16" s="219">
        <v>0</v>
      </c>
    </row>
    <row r="17" spans="1:10" s="55" customFormat="1" ht="24.95" customHeight="1" x14ac:dyDescent="0.25">
      <c r="A17" s="51">
        <v>14</v>
      </c>
      <c r="B17" s="51" t="s">
        <v>212</v>
      </c>
      <c r="C17" s="97">
        <v>418</v>
      </c>
      <c r="D17" s="129">
        <f t="shared" si="0"/>
        <v>3.2711683525574471E-5</v>
      </c>
      <c r="E17" s="98">
        <v>11410</v>
      </c>
      <c r="F17" s="218">
        <v>0</v>
      </c>
      <c r="G17" s="129">
        <f t="shared" si="1"/>
        <v>0</v>
      </c>
      <c r="H17" s="219">
        <v>0</v>
      </c>
      <c r="I17" s="218">
        <v>0</v>
      </c>
      <c r="J17" s="219">
        <v>0</v>
      </c>
    </row>
    <row r="18" spans="1:10" s="55" customFormat="1" ht="24.95" customHeight="1" x14ac:dyDescent="0.25">
      <c r="A18" s="51">
        <v>15</v>
      </c>
      <c r="B18" s="51" t="s">
        <v>175</v>
      </c>
      <c r="C18" s="97">
        <v>227</v>
      </c>
      <c r="D18" s="129">
        <f t="shared" si="0"/>
        <v>1.7764478852405276E-5</v>
      </c>
      <c r="E18" s="98">
        <v>2072</v>
      </c>
      <c r="F18" s="218">
        <v>0</v>
      </c>
      <c r="G18" s="129">
        <f t="shared" si="1"/>
        <v>0</v>
      </c>
      <c r="H18" s="219">
        <v>0</v>
      </c>
      <c r="I18" s="218">
        <v>0</v>
      </c>
      <c r="J18" s="219">
        <v>0</v>
      </c>
    </row>
    <row r="19" spans="1:10" s="55" customFormat="1" ht="24.95" customHeight="1" x14ac:dyDescent="0.25">
      <c r="A19" s="51">
        <v>16</v>
      </c>
      <c r="B19" s="51" t="s">
        <v>92</v>
      </c>
      <c r="C19" s="97">
        <v>167</v>
      </c>
      <c r="D19" s="129">
        <f t="shared" si="0"/>
        <v>1.306902188701181E-5</v>
      </c>
      <c r="E19" s="98">
        <v>3627</v>
      </c>
      <c r="F19" s="97">
        <v>200</v>
      </c>
      <c r="G19" s="129">
        <f t="shared" si="1"/>
        <v>7.8312546312082068E-6</v>
      </c>
      <c r="H19" s="98">
        <v>3611</v>
      </c>
      <c r="I19" s="52">
        <f t="shared" si="2"/>
        <v>-0.16500000000000004</v>
      </c>
      <c r="J19" s="53">
        <f t="shared" si="3"/>
        <v>4.4309055663251939E-3</v>
      </c>
    </row>
    <row r="20" spans="1:10" s="55" customFormat="1" ht="24.95" customHeight="1" x14ac:dyDescent="0.25">
      <c r="A20" s="51">
        <v>17</v>
      </c>
      <c r="B20" s="51" t="s">
        <v>213</v>
      </c>
      <c r="C20" s="218">
        <v>0</v>
      </c>
      <c r="D20" s="129">
        <f t="shared" si="0"/>
        <v>0</v>
      </c>
      <c r="E20" s="98">
        <v>31</v>
      </c>
      <c r="F20" s="218">
        <v>0</v>
      </c>
      <c r="G20" s="129">
        <f t="shared" si="1"/>
        <v>0</v>
      </c>
      <c r="H20" s="219">
        <v>0</v>
      </c>
      <c r="I20" s="218">
        <v>0</v>
      </c>
      <c r="J20" s="219">
        <v>0</v>
      </c>
    </row>
    <row r="21" spans="1:10" s="55" customFormat="1" ht="24.95" customHeight="1" x14ac:dyDescent="0.25">
      <c r="A21" s="51">
        <v>18</v>
      </c>
      <c r="B21" s="51" t="s">
        <v>214</v>
      </c>
      <c r="C21" s="218">
        <v>0</v>
      </c>
      <c r="D21" s="129">
        <f t="shared" si="0"/>
        <v>0</v>
      </c>
      <c r="E21" s="219">
        <v>0</v>
      </c>
      <c r="F21" s="97">
        <v>10487</v>
      </c>
      <c r="G21" s="129">
        <f t="shared" si="1"/>
        <v>4.1063183658740239E-4</v>
      </c>
      <c r="H21" s="98">
        <v>91922</v>
      </c>
      <c r="I21" s="52">
        <f t="shared" si="2"/>
        <v>-1</v>
      </c>
      <c r="J21" s="53">
        <f t="shared" si="3"/>
        <v>-1</v>
      </c>
    </row>
    <row r="22" spans="1:10" s="55" customFormat="1" ht="24.95" customHeight="1" x14ac:dyDescent="0.25">
      <c r="A22" s="51">
        <v>19</v>
      </c>
      <c r="B22" s="51" t="s">
        <v>215</v>
      </c>
      <c r="C22" s="218">
        <v>0</v>
      </c>
      <c r="D22" s="129">
        <f t="shared" si="0"/>
        <v>0</v>
      </c>
      <c r="E22" s="219">
        <v>0</v>
      </c>
      <c r="F22" s="97">
        <v>1814</v>
      </c>
      <c r="G22" s="129">
        <f t="shared" si="1"/>
        <v>7.1029479505058449E-5</v>
      </c>
      <c r="H22" s="98">
        <v>3818</v>
      </c>
      <c r="I22" s="52">
        <f t="shared" si="2"/>
        <v>-1</v>
      </c>
      <c r="J22" s="53">
        <f t="shared" si="3"/>
        <v>-1</v>
      </c>
    </row>
    <row r="23" spans="1:10" s="55" customFormat="1" ht="24.95" customHeight="1" x14ac:dyDescent="0.25">
      <c r="A23" s="51">
        <v>20</v>
      </c>
      <c r="B23" s="51" t="s">
        <v>131</v>
      </c>
      <c r="C23" s="218">
        <v>0</v>
      </c>
      <c r="D23" s="129">
        <f t="shared" si="0"/>
        <v>0</v>
      </c>
      <c r="E23" s="219">
        <v>0</v>
      </c>
      <c r="F23" s="97">
        <v>852</v>
      </c>
      <c r="G23" s="129">
        <f t="shared" si="1"/>
        <v>3.3361144728946961E-5</v>
      </c>
      <c r="H23" s="98">
        <v>2990</v>
      </c>
      <c r="I23" s="52">
        <f t="shared" si="2"/>
        <v>-1</v>
      </c>
      <c r="J23" s="53">
        <f t="shared" si="3"/>
        <v>-1</v>
      </c>
    </row>
    <row r="24" spans="1:10" s="55" customFormat="1" ht="24.95" customHeight="1" x14ac:dyDescent="0.25">
      <c r="A24" s="51">
        <v>21</v>
      </c>
      <c r="B24" s="51" t="s">
        <v>89</v>
      </c>
      <c r="C24" s="218">
        <v>0</v>
      </c>
      <c r="D24" s="129">
        <f t="shared" si="0"/>
        <v>0</v>
      </c>
      <c r="E24" s="219">
        <v>0</v>
      </c>
      <c r="F24" s="97">
        <v>631</v>
      </c>
      <c r="G24" s="129">
        <f t="shared" si="1"/>
        <v>2.4707608361461894E-5</v>
      </c>
      <c r="H24" s="98">
        <v>16056</v>
      </c>
      <c r="I24" s="52">
        <f t="shared" si="2"/>
        <v>-1</v>
      </c>
      <c r="J24" s="53">
        <f t="shared" si="3"/>
        <v>-1</v>
      </c>
    </row>
    <row r="25" spans="1:10" ht="24.95" customHeight="1" x14ac:dyDescent="0.25">
      <c r="A25" s="51">
        <v>22</v>
      </c>
      <c r="B25" s="51" t="s">
        <v>126</v>
      </c>
      <c r="C25" s="218">
        <v>0</v>
      </c>
      <c r="D25" s="129">
        <f t="shared" si="0"/>
        <v>0</v>
      </c>
      <c r="E25" s="219">
        <v>0</v>
      </c>
      <c r="F25" s="97">
        <v>516</v>
      </c>
      <c r="G25" s="129">
        <f t="shared" si="1"/>
        <v>2.0204636948517176E-5</v>
      </c>
      <c r="H25" s="98">
        <v>3620</v>
      </c>
      <c r="I25" s="52">
        <f t="shared" si="2"/>
        <v>-1</v>
      </c>
      <c r="J25" s="53">
        <f t="shared" si="3"/>
        <v>-1</v>
      </c>
    </row>
    <row r="26" spans="1:10" ht="24.95" customHeight="1" x14ac:dyDescent="0.25">
      <c r="A26" s="51">
        <v>23</v>
      </c>
      <c r="B26" s="51" t="s">
        <v>56</v>
      </c>
      <c r="C26" s="218">
        <v>0</v>
      </c>
      <c r="D26" s="129">
        <f t="shared" si="0"/>
        <v>0</v>
      </c>
      <c r="E26" s="219">
        <v>0</v>
      </c>
      <c r="F26" s="97">
        <v>121</v>
      </c>
      <c r="G26" s="129">
        <f t="shared" si="1"/>
        <v>4.7379090518809658E-6</v>
      </c>
      <c r="H26" s="98">
        <v>4453</v>
      </c>
      <c r="I26" s="52">
        <f t="shared" si="2"/>
        <v>-1</v>
      </c>
      <c r="J26" s="53">
        <f t="shared" si="3"/>
        <v>-1</v>
      </c>
    </row>
    <row r="27" spans="1:10" ht="24.95" customHeight="1" x14ac:dyDescent="0.25">
      <c r="A27" s="51">
        <v>24</v>
      </c>
      <c r="B27" s="51" t="s">
        <v>135</v>
      </c>
      <c r="C27" s="218">
        <v>0</v>
      </c>
      <c r="D27" s="129">
        <f t="shared" si="0"/>
        <v>0</v>
      </c>
      <c r="E27" s="219">
        <v>0</v>
      </c>
      <c r="F27" s="97">
        <v>18</v>
      </c>
      <c r="G27" s="129">
        <f t="shared" si="1"/>
        <v>7.0481291680873865E-7</v>
      </c>
      <c r="H27" s="98">
        <v>158</v>
      </c>
      <c r="I27" s="52">
        <f t="shared" si="2"/>
        <v>-1</v>
      </c>
      <c r="J27" s="53">
        <f t="shared" si="3"/>
        <v>-1</v>
      </c>
    </row>
    <row r="28" spans="1:10" ht="24.95" customHeight="1" x14ac:dyDescent="0.25">
      <c r="A28" s="51">
        <v>25</v>
      </c>
      <c r="B28" s="205" t="s">
        <v>97</v>
      </c>
      <c r="C28" s="218">
        <v>0</v>
      </c>
      <c r="D28" s="129">
        <f t="shared" si="0"/>
        <v>0</v>
      </c>
      <c r="E28" s="219">
        <v>0</v>
      </c>
      <c r="F28" s="97">
        <v>2</v>
      </c>
      <c r="G28" s="129">
        <f t="shared" si="1"/>
        <v>7.8312546312082078E-8</v>
      </c>
      <c r="H28" s="98">
        <v>31</v>
      </c>
      <c r="I28" s="52">
        <f t="shared" si="2"/>
        <v>-1</v>
      </c>
      <c r="J28" s="53">
        <f t="shared" si="3"/>
        <v>-1</v>
      </c>
    </row>
    <row r="29" spans="1:10" ht="24.95" customHeight="1" x14ac:dyDescent="0.25">
      <c r="A29" s="51">
        <v>26</v>
      </c>
      <c r="B29" s="205" t="s">
        <v>138</v>
      </c>
      <c r="C29" s="218">
        <v>0</v>
      </c>
      <c r="D29" s="129">
        <f t="shared" si="0"/>
        <v>0</v>
      </c>
      <c r="E29" s="219">
        <v>0</v>
      </c>
      <c r="F29" s="97">
        <v>580</v>
      </c>
      <c r="G29" s="129">
        <f t="shared" si="1"/>
        <v>2.2710638430503801E-5</v>
      </c>
      <c r="H29" s="98">
        <v>748</v>
      </c>
      <c r="I29" s="52">
        <f t="shared" si="2"/>
        <v>-1</v>
      </c>
      <c r="J29" s="53">
        <f t="shared" si="3"/>
        <v>-1</v>
      </c>
    </row>
    <row r="30" spans="1:10" ht="24.95" customHeight="1" thickBot="1" x14ac:dyDescent="0.3">
      <c r="A30" s="220" t="s">
        <v>111</v>
      </c>
      <c r="B30" s="221"/>
      <c r="C30" s="222">
        <v>12778309</v>
      </c>
      <c r="D30" s="130">
        <f t="shared" si="0"/>
        <v>1</v>
      </c>
      <c r="E30" s="223">
        <v>25747386</v>
      </c>
      <c r="F30" s="222">
        <v>25538692</v>
      </c>
      <c r="G30" s="130">
        <f t="shared" si="1"/>
        <v>1</v>
      </c>
      <c r="H30" s="223">
        <v>51995879</v>
      </c>
      <c r="I30" s="79">
        <f>SUM(C30/F30-1)</f>
        <v>-0.49964904232370244</v>
      </c>
      <c r="J30" s="56">
        <f>SUM(E30/H30-1)</f>
        <v>-0.50481871842189641</v>
      </c>
    </row>
    <row r="31" spans="1:10" ht="16.5" thickTop="1" x14ac:dyDescent="0.25"/>
  </sheetData>
  <mergeCells count="7">
    <mergeCell ref="A30:B30"/>
    <mergeCell ref="A2:A3"/>
    <mergeCell ref="B1:J1"/>
    <mergeCell ref="B2:B3"/>
    <mergeCell ref="C2:E2"/>
    <mergeCell ref="F2:H2"/>
    <mergeCell ref="I2:J2"/>
  </mergeCells>
  <phoneticPr fontId="3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I28"/>
  <sheetViews>
    <sheetView workbookViewId="0">
      <selection activeCell="K10" sqref="K10"/>
    </sheetView>
  </sheetViews>
  <sheetFormatPr defaultColWidth="8.875" defaultRowHeight="15.75" x14ac:dyDescent="0.25"/>
  <cols>
    <col min="1" max="1" width="13.5" style="3" bestFit="1" customWidth="1"/>
    <col min="2" max="2" width="14.375" style="5" bestFit="1" customWidth="1"/>
    <col min="3" max="3" width="9.625" style="5" customWidth="1"/>
    <col min="4" max="5" width="14.375" style="5" bestFit="1" customWidth="1"/>
    <col min="6" max="6" width="10.25" style="5" customWidth="1"/>
    <col min="7" max="7" width="14.375" style="5" bestFit="1" customWidth="1"/>
    <col min="8" max="8" width="12" style="5" customWidth="1"/>
    <col min="9" max="9" width="9.75" style="5" bestFit="1" customWidth="1"/>
    <col min="10" max="16384" width="8.875" style="3"/>
  </cols>
  <sheetData>
    <row r="1" spans="1:9" ht="40.5" customHeight="1" thickBot="1" x14ac:dyDescent="0.3">
      <c r="A1" s="145" t="s">
        <v>139</v>
      </c>
      <c r="B1" s="145"/>
      <c r="C1" s="145"/>
      <c r="D1" s="145"/>
      <c r="E1" s="145"/>
      <c r="F1" s="145"/>
      <c r="G1" s="145"/>
      <c r="H1" s="145"/>
      <c r="I1" s="145"/>
    </row>
    <row r="2" spans="1:9" ht="24.95" customHeight="1" thickTop="1" x14ac:dyDescent="0.25">
      <c r="A2" s="167" t="s">
        <v>38</v>
      </c>
      <c r="B2" s="169" t="s">
        <v>140</v>
      </c>
      <c r="C2" s="170"/>
      <c r="D2" s="171"/>
      <c r="E2" s="169" t="s">
        <v>120</v>
      </c>
      <c r="F2" s="170"/>
      <c r="G2" s="171"/>
      <c r="H2" s="169" t="s">
        <v>39</v>
      </c>
      <c r="I2" s="171"/>
    </row>
    <row r="3" spans="1:9" ht="32.65" customHeight="1" x14ac:dyDescent="0.25">
      <c r="A3" s="168"/>
      <c r="B3" s="33" t="s">
        <v>40</v>
      </c>
      <c r="C3" s="36" t="s">
        <v>41</v>
      </c>
      <c r="D3" s="34" t="s">
        <v>42</v>
      </c>
      <c r="E3" s="33" t="s">
        <v>40</v>
      </c>
      <c r="F3" s="36" t="s">
        <v>41</v>
      </c>
      <c r="G3" s="34" t="s">
        <v>42</v>
      </c>
      <c r="H3" s="33" t="s">
        <v>43</v>
      </c>
      <c r="I3" s="34" t="s">
        <v>44</v>
      </c>
    </row>
    <row r="4" spans="1:9" ht="24.95" customHeight="1" x14ac:dyDescent="0.25">
      <c r="A4" s="57" t="s">
        <v>80</v>
      </c>
      <c r="B4" s="39">
        <v>22498731</v>
      </c>
      <c r="C4" s="58">
        <f t="shared" ref="C4:C25" si="0">B4/$B$27</f>
        <v>0.88096645670028828</v>
      </c>
      <c r="D4" s="40">
        <v>44670667</v>
      </c>
      <c r="E4" s="39">
        <v>23595999</v>
      </c>
      <c r="F4" s="58">
        <f t="shared" ref="F4:F25" si="1">E4/$E$27</f>
        <v>0.92982610446310643</v>
      </c>
      <c r="G4" s="40">
        <v>51797707</v>
      </c>
      <c r="H4" s="65">
        <f t="shared" ref="H4:H16" si="2">SUM(B4/E4-1)</f>
        <v>-4.6502290494248588E-2</v>
      </c>
      <c r="I4" s="66">
        <f t="shared" ref="I4:I16" si="3">SUM(D4/G4-1)</f>
        <v>-0.13759373556825594</v>
      </c>
    </row>
    <row r="5" spans="1:9" ht="24.95" customHeight="1" x14ac:dyDescent="0.25">
      <c r="A5" s="57" t="s">
        <v>81</v>
      </c>
      <c r="B5" s="39">
        <v>1872538</v>
      </c>
      <c r="C5" s="58">
        <f t="shared" si="0"/>
        <v>7.3321609423066772E-2</v>
      </c>
      <c r="D5" s="40">
        <v>4305971</v>
      </c>
      <c r="E5" s="39">
        <v>1273310</v>
      </c>
      <c r="F5" s="58">
        <f t="shared" si="1"/>
        <v>5.0176170844638449E-2</v>
      </c>
      <c r="G5" s="40">
        <v>3302369</v>
      </c>
      <c r="H5" s="65">
        <f t="shared" si="2"/>
        <v>0.47060652943902115</v>
      </c>
      <c r="I5" s="66">
        <f t="shared" si="3"/>
        <v>0.30390365219634763</v>
      </c>
    </row>
    <row r="6" spans="1:9" ht="24.95" customHeight="1" x14ac:dyDescent="0.25">
      <c r="A6" s="57" t="s">
        <v>87</v>
      </c>
      <c r="B6" s="39">
        <v>836838</v>
      </c>
      <c r="C6" s="58">
        <f t="shared" si="0"/>
        <v>3.2767457315355068E-2</v>
      </c>
      <c r="D6" s="40">
        <v>1821373</v>
      </c>
      <c r="E6" s="39">
        <v>50130</v>
      </c>
      <c r="F6" s="58">
        <f t="shared" si="1"/>
        <v>1.9754273856654901E-3</v>
      </c>
      <c r="G6" s="40">
        <v>90664</v>
      </c>
      <c r="H6" s="65">
        <f t="shared" si="2"/>
        <v>15.693357271095152</v>
      </c>
      <c r="I6" s="66">
        <f t="shared" si="3"/>
        <v>19.089263654813376</v>
      </c>
    </row>
    <row r="7" spans="1:9" ht="24.95" customHeight="1" x14ac:dyDescent="0.25">
      <c r="A7" s="57" t="s">
        <v>94</v>
      </c>
      <c r="B7" s="39">
        <v>110681</v>
      </c>
      <c r="C7" s="58">
        <f t="shared" si="0"/>
        <v>4.3338554691837779E-3</v>
      </c>
      <c r="D7" s="40">
        <v>203647</v>
      </c>
      <c r="E7" s="39">
        <v>302</v>
      </c>
      <c r="F7" s="58">
        <f t="shared" si="1"/>
        <v>1.1900639746079753E-5</v>
      </c>
      <c r="G7" s="40">
        <v>3011</v>
      </c>
      <c r="H7" s="65">
        <f t="shared" si="2"/>
        <v>365.49337748344368</v>
      </c>
      <c r="I7" s="66">
        <f t="shared" si="3"/>
        <v>66.634340750581202</v>
      </c>
    </row>
    <row r="8" spans="1:9" ht="24.95" customHeight="1" x14ac:dyDescent="0.25">
      <c r="A8" s="57" t="s">
        <v>82</v>
      </c>
      <c r="B8" s="39">
        <v>73710</v>
      </c>
      <c r="C8" s="58">
        <f t="shared" si="0"/>
        <v>2.8862088943317848E-3</v>
      </c>
      <c r="D8" s="40">
        <v>272855</v>
      </c>
      <c r="E8" s="39">
        <v>119659</v>
      </c>
      <c r="F8" s="58">
        <f t="shared" si="1"/>
        <v>4.71529354760317E-3</v>
      </c>
      <c r="G8" s="40">
        <v>455736</v>
      </c>
      <c r="H8" s="65">
        <f t="shared" si="2"/>
        <v>-0.38399953200344317</v>
      </c>
      <c r="I8" s="66">
        <f t="shared" si="3"/>
        <v>-0.40128714870012461</v>
      </c>
    </row>
    <row r="9" spans="1:9" ht="24.95" customHeight="1" x14ac:dyDescent="0.25">
      <c r="A9" s="57" t="s">
        <v>85</v>
      </c>
      <c r="B9" s="39">
        <v>54476</v>
      </c>
      <c r="C9" s="58">
        <f t="shared" si="0"/>
        <v>2.1330771364484915E-3</v>
      </c>
      <c r="D9" s="40">
        <v>175788</v>
      </c>
      <c r="E9" s="39">
        <v>132402</v>
      </c>
      <c r="F9" s="58">
        <f t="shared" si="1"/>
        <v>5.2174453763591108E-3</v>
      </c>
      <c r="G9" s="40">
        <v>393226</v>
      </c>
      <c r="H9" s="65">
        <f t="shared" si="2"/>
        <v>-0.58855606410779293</v>
      </c>
      <c r="I9" s="66">
        <f t="shared" si="3"/>
        <v>-0.55295936687808034</v>
      </c>
    </row>
    <row r="10" spans="1:9" ht="24.95" customHeight="1" x14ac:dyDescent="0.25">
      <c r="A10" s="57" t="s">
        <v>84</v>
      </c>
      <c r="B10" s="39">
        <v>49024</v>
      </c>
      <c r="C10" s="58">
        <f t="shared" si="0"/>
        <v>1.9195971352017559E-3</v>
      </c>
      <c r="D10" s="40">
        <v>143902</v>
      </c>
      <c r="E10" s="39">
        <v>54429</v>
      </c>
      <c r="F10" s="58">
        <f t="shared" si="1"/>
        <v>2.1448341746336916E-3</v>
      </c>
      <c r="G10" s="40">
        <v>194146</v>
      </c>
      <c r="H10" s="65">
        <f t="shared" si="2"/>
        <v>-9.930368002351686E-2</v>
      </c>
      <c r="I10" s="66">
        <f t="shared" si="3"/>
        <v>-0.25879492752876698</v>
      </c>
    </row>
    <row r="11" spans="1:9" ht="24.95" customHeight="1" x14ac:dyDescent="0.25">
      <c r="A11" s="57" t="s">
        <v>90</v>
      </c>
      <c r="B11" s="39">
        <v>10487</v>
      </c>
      <c r="C11" s="58">
        <f t="shared" si="0"/>
        <v>4.1063183658740239E-4</v>
      </c>
      <c r="D11" s="40">
        <v>91922</v>
      </c>
      <c r="E11" s="39">
        <v>8205</v>
      </c>
      <c r="F11" s="58">
        <f t="shared" si="1"/>
        <v>3.2332698382974963E-4</v>
      </c>
      <c r="G11" s="40">
        <v>64423</v>
      </c>
      <c r="H11" s="65">
        <f t="shared" si="2"/>
        <v>0.27812309567336979</v>
      </c>
      <c r="I11" s="66">
        <f t="shared" si="3"/>
        <v>0.42685065892615981</v>
      </c>
    </row>
    <row r="12" spans="1:9" ht="24.95" customHeight="1" x14ac:dyDescent="0.25">
      <c r="A12" s="57" t="s">
        <v>95</v>
      </c>
      <c r="B12" s="39">
        <v>9979</v>
      </c>
      <c r="C12" s="58">
        <f t="shared" si="0"/>
        <v>3.907404498241335E-4</v>
      </c>
      <c r="D12" s="40">
        <v>60573</v>
      </c>
      <c r="E12" s="39">
        <v>40779</v>
      </c>
      <c r="F12" s="58">
        <f t="shared" si="1"/>
        <v>1.6069410205476367E-3</v>
      </c>
      <c r="G12" s="40">
        <v>110546</v>
      </c>
      <c r="H12" s="65">
        <f t="shared" si="2"/>
        <v>-0.75529071335736531</v>
      </c>
      <c r="I12" s="66">
        <f t="shared" si="3"/>
        <v>-0.45205615761764328</v>
      </c>
    </row>
    <row r="13" spans="1:9" ht="24.95" customHeight="1" x14ac:dyDescent="0.25">
      <c r="A13" s="57" t="s">
        <v>91</v>
      </c>
      <c r="B13" s="39">
        <v>8418</v>
      </c>
      <c r="C13" s="58">
        <f t="shared" si="0"/>
        <v>3.2961750742755347E-4</v>
      </c>
      <c r="D13" s="40">
        <v>103717</v>
      </c>
      <c r="E13" s="39">
        <v>11125</v>
      </c>
      <c r="F13" s="58">
        <f t="shared" si="1"/>
        <v>4.3839277210310353E-4</v>
      </c>
      <c r="G13" s="40">
        <v>105789</v>
      </c>
      <c r="H13" s="65">
        <f t="shared" si="2"/>
        <v>-0.24332584269662927</v>
      </c>
      <c r="I13" s="66">
        <f t="shared" si="3"/>
        <v>-1.9586157350953259E-2</v>
      </c>
    </row>
    <row r="14" spans="1:9" ht="24.95" customHeight="1" x14ac:dyDescent="0.25">
      <c r="A14" s="57" t="s">
        <v>86</v>
      </c>
      <c r="B14" s="39">
        <v>7605</v>
      </c>
      <c r="C14" s="58">
        <f t="shared" si="0"/>
        <v>2.9778345735169209E-4</v>
      </c>
      <c r="D14" s="40">
        <v>75617</v>
      </c>
      <c r="E14" s="39">
        <v>5417</v>
      </c>
      <c r="F14" s="58">
        <f t="shared" si="1"/>
        <v>2.1346279968382129E-4</v>
      </c>
      <c r="G14" s="40">
        <v>38451</v>
      </c>
      <c r="H14" s="65">
        <f t="shared" si="2"/>
        <v>0.40391360531659593</v>
      </c>
      <c r="I14" s="66">
        <f t="shared" si="3"/>
        <v>0.96658084315102344</v>
      </c>
    </row>
    <row r="15" spans="1:9" ht="24.95" customHeight="1" x14ac:dyDescent="0.25">
      <c r="A15" s="57" t="s">
        <v>83</v>
      </c>
      <c r="B15" s="39">
        <v>1814</v>
      </c>
      <c r="C15" s="58">
        <f t="shared" si="0"/>
        <v>7.1029479505058449E-5</v>
      </c>
      <c r="D15" s="40">
        <v>3818</v>
      </c>
      <c r="E15" s="39">
        <v>40483</v>
      </c>
      <c r="F15" s="58">
        <f t="shared" si="1"/>
        <v>1.5952768173528036E-3</v>
      </c>
      <c r="G15" s="40">
        <v>74058</v>
      </c>
      <c r="H15" s="65">
        <f t="shared" si="2"/>
        <v>-0.95519106785564312</v>
      </c>
      <c r="I15" s="66">
        <f t="shared" si="3"/>
        <v>-0.94844581274136486</v>
      </c>
    </row>
    <row r="16" spans="1:9" ht="24.95" customHeight="1" x14ac:dyDescent="0.25">
      <c r="A16" s="57" t="s">
        <v>88</v>
      </c>
      <c r="B16" s="39">
        <v>1471</v>
      </c>
      <c r="C16" s="58">
        <f t="shared" si="0"/>
        <v>5.7598877812536364E-5</v>
      </c>
      <c r="D16" s="40">
        <v>34362</v>
      </c>
      <c r="E16" s="39">
        <v>3810</v>
      </c>
      <c r="F16" s="58">
        <f t="shared" si="1"/>
        <v>1.501372100416022E-4</v>
      </c>
      <c r="G16" s="40">
        <v>19667</v>
      </c>
      <c r="H16" s="65">
        <f t="shared" si="2"/>
        <v>-0.61391076115485566</v>
      </c>
      <c r="I16" s="66">
        <f t="shared" si="3"/>
        <v>0.74719072558092225</v>
      </c>
    </row>
    <row r="17" spans="1:9" ht="24.95" customHeight="1" x14ac:dyDescent="0.25">
      <c r="A17" s="57" t="s">
        <v>131</v>
      </c>
      <c r="B17" s="39">
        <v>852</v>
      </c>
      <c r="C17" s="58">
        <f t="shared" si="0"/>
        <v>3.3361144728946961E-5</v>
      </c>
      <c r="D17" s="40">
        <v>2990</v>
      </c>
      <c r="E17" s="102">
        <v>0</v>
      </c>
      <c r="F17" s="58">
        <f t="shared" si="1"/>
        <v>0</v>
      </c>
      <c r="G17" s="103">
        <v>0</v>
      </c>
      <c r="H17" s="102">
        <v>0</v>
      </c>
      <c r="I17" s="103">
        <v>0</v>
      </c>
    </row>
    <row r="18" spans="1:9" ht="24.95" customHeight="1" x14ac:dyDescent="0.25">
      <c r="A18" s="57" t="s">
        <v>89</v>
      </c>
      <c r="B18" s="39">
        <v>631</v>
      </c>
      <c r="C18" s="58">
        <f t="shared" si="0"/>
        <v>2.4707608361461894E-5</v>
      </c>
      <c r="D18" s="40">
        <v>16056</v>
      </c>
      <c r="E18" s="39">
        <v>1317</v>
      </c>
      <c r="F18" s="58">
        <f t="shared" si="1"/>
        <v>5.189782299863257E-5</v>
      </c>
      <c r="G18" s="40">
        <v>32383</v>
      </c>
      <c r="H18" s="65">
        <f>SUM(B18/E18-1)</f>
        <v>-0.52088078967350038</v>
      </c>
      <c r="I18" s="66">
        <f>SUM(D18/G18-1)</f>
        <v>-0.50418429422845312</v>
      </c>
    </row>
    <row r="19" spans="1:9" ht="24.95" customHeight="1" x14ac:dyDescent="0.25">
      <c r="A19" s="57" t="s">
        <v>126</v>
      </c>
      <c r="B19" s="39">
        <v>516</v>
      </c>
      <c r="C19" s="58">
        <f t="shared" si="0"/>
        <v>2.0204636948517176E-5</v>
      </c>
      <c r="D19" s="40">
        <v>3620</v>
      </c>
      <c r="E19" s="102">
        <v>0</v>
      </c>
      <c r="F19" s="58">
        <f t="shared" si="1"/>
        <v>0</v>
      </c>
      <c r="G19" s="103">
        <v>0</v>
      </c>
      <c r="H19" s="102">
        <v>0</v>
      </c>
      <c r="I19" s="103">
        <v>0</v>
      </c>
    </row>
    <row r="20" spans="1:9" ht="24.95" customHeight="1" x14ac:dyDescent="0.25">
      <c r="A20" s="57" t="s">
        <v>92</v>
      </c>
      <c r="B20" s="39">
        <v>200</v>
      </c>
      <c r="C20" s="58">
        <f t="shared" si="0"/>
        <v>7.8312546312082068E-6</v>
      </c>
      <c r="D20" s="40">
        <v>3611</v>
      </c>
      <c r="E20" s="39">
        <v>186</v>
      </c>
      <c r="F20" s="58">
        <f t="shared" si="1"/>
        <v>7.3295330886451465E-6</v>
      </c>
      <c r="G20" s="40">
        <v>4061</v>
      </c>
      <c r="H20" s="65">
        <f>SUM(B20/E20-1)</f>
        <v>7.5268817204301008E-2</v>
      </c>
      <c r="I20" s="66">
        <f>SUM(D20/G20-1)</f>
        <v>-0.11081014528441269</v>
      </c>
    </row>
    <row r="21" spans="1:9" ht="24.95" customHeight="1" x14ac:dyDescent="0.25">
      <c r="A21" s="57" t="s">
        <v>56</v>
      </c>
      <c r="B21" s="39">
        <v>121</v>
      </c>
      <c r="C21" s="58">
        <f t="shared" si="0"/>
        <v>4.7379090518809658E-6</v>
      </c>
      <c r="D21" s="40">
        <v>4453</v>
      </c>
      <c r="E21" s="102">
        <v>0</v>
      </c>
      <c r="F21" s="58">
        <f t="shared" si="1"/>
        <v>0</v>
      </c>
      <c r="G21" s="103">
        <v>0</v>
      </c>
      <c r="H21" s="102">
        <v>0</v>
      </c>
      <c r="I21" s="103">
        <v>0</v>
      </c>
    </row>
    <row r="22" spans="1:9" ht="24.95" customHeight="1" x14ac:dyDescent="0.25">
      <c r="A22" s="57" t="s">
        <v>135</v>
      </c>
      <c r="B22" s="39">
        <v>18</v>
      </c>
      <c r="C22" s="58">
        <f t="shared" si="0"/>
        <v>7.0481291680873865E-7</v>
      </c>
      <c r="D22" s="40">
        <v>158</v>
      </c>
      <c r="E22" s="102">
        <v>0</v>
      </c>
      <c r="F22" s="58">
        <f t="shared" si="1"/>
        <v>0</v>
      </c>
      <c r="G22" s="103">
        <v>0</v>
      </c>
      <c r="H22" s="102">
        <v>0</v>
      </c>
      <c r="I22" s="103">
        <v>0</v>
      </c>
    </row>
    <row r="23" spans="1:9" ht="24.95" customHeight="1" x14ac:dyDescent="0.25">
      <c r="A23" s="57" t="s">
        <v>110</v>
      </c>
      <c r="B23" s="39">
        <v>2</v>
      </c>
      <c r="C23" s="58">
        <f t="shared" si="0"/>
        <v>7.8312546312082078E-8</v>
      </c>
      <c r="D23" s="40">
        <v>31</v>
      </c>
      <c r="E23" s="39">
        <v>2</v>
      </c>
      <c r="F23" s="58">
        <f t="shared" si="1"/>
        <v>7.8812183748872542E-8</v>
      </c>
      <c r="G23" s="40">
        <v>66</v>
      </c>
      <c r="H23" s="65">
        <f>SUM(B23/E23-1)</f>
        <v>0</v>
      </c>
      <c r="I23" s="66">
        <f>SUM(D23/G23-1)</f>
        <v>-0.53030303030303028</v>
      </c>
    </row>
    <row r="24" spans="1:9" ht="24" customHeight="1" x14ac:dyDescent="0.25">
      <c r="A24" s="57" t="s">
        <v>93</v>
      </c>
      <c r="B24" s="102">
        <v>0</v>
      </c>
      <c r="C24" s="58">
        <f t="shared" si="0"/>
        <v>0</v>
      </c>
      <c r="D24" s="103">
        <v>0</v>
      </c>
      <c r="E24" s="39">
        <v>39009</v>
      </c>
      <c r="F24" s="58">
        <f t="shared" si="1"/>
        <v>1.5371922379298845E-3</v>
      </c>
      <c r="G24" s="40">
        <v>109375</v>
      </c>
      <c r="H24" s="65">
        <f>SUM(B24/E24-1)</f>
        <v>-1</v>
      </c>
      <c r="I24" s="66">
        <f>SUM(D24/G24-1)</f>
        <v>-1</v>
      </c>
    </row>
    <row r="25" spans="1:9" ht="20.25" customHeight="1" x14ac:dyDescent="0.25">
      <c r="A25" s="57" t="s">
        <v>109</v>
      </c>
      <c r="B25" s="102">
        <v>0</v>
      </c>
      <c r="C25" s="58">
        <f t="shared" si="0"/>
        <v>0</v>
      </c>
      <c r="D25" s="103">
        <v>0</v>
      </c>
      <c r="E25" s="39">
        <v>223</v>
      </c>
      <c r="F25" s="58">
        <f t="shared" si="1"/>
        <v>8.7875584879992882E-6</v>
      </c>
      <c r="G25" s="40">
        <v>6680</v>
      </c>
      <c r="H25" s="65">
        <f>SUM(B25/E25-1)</f>
        <v>-1</v>
      </c>
      <c r="I25" s="66">
        <f>SUM(D25/G25-1)</f>
        <v>-1</v>
      </c>
    </row>
    <row r="26" spans="1:9" ht="24.95" customHeight="1" x14ac:dyDescent="0.25">
      <c r="A26" s="57" t="s">
        <v>128</v>
      </c>
      <c r="B26" s="39">
        <v>580</v>
      </c>
      <c r="C26" s="58">
        <f t="shared" ref="C26:C27" si="4">B26/$B$27</f>
        <v>2.2710638430503801E-5</v>
      </c>
      <c r="D26" s="40">
        <v>748</v>
      </c>
      <c r="E26" s="102">
        <v>0</v>
      </c>
      <c r="F26" s="58">
        <f t="shared" ref="F26:F27" si="5">E26/$E$27</f>
        <v>0</v>
      </c>
      <c r="G26" s="103">
        <v>0</v>
      </c>
      <c r="H26" s="102">
        <v>0</v>
      </c>
      <c r="I26" s="103">
        <v>0</v>
      </c>
    </row>
    <row r="27" spans="1:9" ht="24.95" customHeight="1" thickBot="1" x14ac:dyDescent="0.3">
      <c r="A27" s="32" t="s">
        <v>31</v>
      </c>
      <c r="B27" s="41">
        <f>SUM(B4:B26)</f>
        <v>25538692</v>
      </c>
      <c r="C27" s="104">
        <f t="shared" si="4"/>
        <v>1</v>
      </c>
      <c r="D27" s="41">
        <f t="shared" ref="D27:G27" si="6">SUM(D4:D26)</f>
        <v>51995879</v>
      </c>
      <c r="E27" s="41">
        <f t="shared" si="6"/>
        <v>25376787</v>
      </c>
      <c r="F27" s="104">
        <f t="shared" si="5"/>
        <v>1</v>
      </c>
      <c r="G27" s="41">
        <f t="shared" si="6"/>
        <v>56802358</v>
      </c>
      <c r="H27" s="67">
        <f t="shared" ref="H27" si="7">SUM(B27/E27-1)</f>
        <v>6.3800433049305827E-3</v>
      </c>
      <c r="I27" s="68">
        <f t="shared" ref="I27" si="8">SUM(D27/G27-1)</f>
        <v>-8.4617596332884681E-2</v>
      </c>
    </row>
    <row r="28" spans="1:9" ht="24.95" customHeight="1" thickTop="1" x14ac:dyDescent="0.25"/>
  </sheetData>
  <sortState xmlns:xlrd2="http://schemas.microsoft.com/office/spreadsheetml/2017/richdata2" ref="A4:I25">
    <sortCondition descending="1" ref="B4:B25"/>
    <sortCondition descending="1" ref="E4:E25"/>
  </sortState>
  <mergeCells count="5">
    <mergeCell ref="A1:I1"/>
    <mergeCell ref="A2:A3"/>
    <mergeCell ref="B2:D2"/>
    <mergeCell ref="E2:G2"/>
    <mergeCell ref="H2:I2"/>
  </mergeCells>
  <phoneticPr fontId="3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fitToPage="1"/>
  </sheetPr>
  <dimension ref="A1:I32"/>
  <sheetViews>
    <sheetView topLeftCell="A12" zoomScaleNormal="100" workbookViewId="0">
      <selection activeCell="C3" sqref="C3"/>
    </sheetView>
  </sheetViews>
  <sheetFormatPr defaultColWidth="8.875" defaultRowHeight="15.75" x14ac:dyDescent="0.25"/>
  <cols>
    <col min="1" max="1" width="13.5" style="3" bestFit="1" customWidth="1"/>
    <col min="2" max="2" width="14.375" style="5" bestFit="1" customWidth="1"/>
    <col min="3" max="3" width="10.625" style="5" customWidth="1"/>
    <col min="4" max="5" width="14.375" style="5" bestFit="1" customWidth="1"/>
    <col min="6" max="6" width="10" style="5" customWidth="1"/>
    <col min="7" max="7" width="14.375" style="5" bestFit="1" customWidth="1"/>
    <col min="8" max="8" width="11.125" style="5" customWidth="1"/>
    <col min="9" max="9" width="9.75" style="5" bestFit="1" customWidth="1"/>
    <col min="10" max="16384" width="8.875" style="3"/>
  </cols>
  <sheetData>
    <row r="1" spans="1:9" ht="36.75" customHeight="1" thickBot="1" x14ac:dyDescent="0.3">
      <c r="A1" s="145" t="s">
        <v>141</v>
      </c>
      <c r="B1" s="145"/>
      <c r="C1" s="145"/>
      <c r="D1" s="145"/>
      <c r="E1" s="145"/>
      <c r="F1" s="145"/>
      <c r="G1" s="145"/>
      <c r="H1" s="145"/>
      <c r="I1" s="145"/>
    </row>
    <row r="2" spans="1:9" ht="24" customHeight="1" thickTop="1" x14ac:dyDescent="0.25">
      <c r="A2" s="176" t="s">
        <v>32</v>
      </c>
      <c r="B2" s="178" t="s">
        <v>142</v>
      </c>
      <c r="C2" s="179"/>
      <c r="D2" s="180"/>
      <c r="E2" s="178" t="s">
        <v>121</v>
      </c>
      <c r="F2" s="179"/>
      <c r="G2" s="180"/>
      <c r="H2" s="178" t="s">
        <v>33</v>
      </c>
      <c r="I2" s="180"/>
    </row>
    <row r="3" spans="1:9" ht="30" x14ac:dyDescent="0.25">
      <c r="A3" s="177"/>
      <c r="B3" s="61" t="s">
        <v>34</v>
      </c>
      <c r="C3" s="14" t="s">
        <v>41</v>
      </c>
      <c r="D3" s="62" t="s">
        <v>35</v>
      </c>
      <c r="E3" s="61" t="s">
        <v>34</v>
      </c>
      <c r="F3" s="14" t="s">
        <v>41</v>
      </c>
      <c r="G3" s="62" t="s">
        <v>35</v>
      </c>
      <c r="H3" s="61" t="s">
        <v>36</v>
      </c>
      <c r="I3" s="62" t="s">
        <v>37</v>
      </c>
    </row>
    <row r="4" spans="1:9" ht="24" customHeight="1" x14ac:dyDescent="0.25">
      <c r="A4" s="57" t="s">
        <v>80</v>
      </c>
      <c r="B4" s="39">
        <v>27546544</v>
      </c>
      <c r="C4" s="58">
        <f>B4/$B$29</f>
        <v>0.84810621062815639</v>
      </c>
      <c r="D4" s="40">
        <v>54699061</v>
      </c>
      <c r="E4" s="39">
        <v>32744697</v>
      </c>
      <c r="F4" s="58">
        <f>E4/$E$29</f>
        <v>0.93036878830312886</v>
      </c>
      <c r="G4" s="40">
        <v>72081188</v>
      </c>
      <c r="H4" s="65">
        <f t="shared" ref="H4:H16" si="0">SUM(B4/E4-1)</f>
        <v>-0.1587479340547876</v>
      </c>
      <c r="I4" s="66">
        <f t="shared" ref="I4:I16" si="1">SUM(D4/G4-1)</f>
        <v>-0.24114651107026708</v>
      </c>
    </row>
    <row r="5" spans="1:9" ht="24" customHeight="1" x14ac:dyDescent="0.25">
      <c r="A5" s="57" t="s">
        <v>81</v>
      </c>
      <c r="B5" s="39">
        <v>3349758</v>
      </c>
      <c r="C5" s="58">
        <f t="shared" ref="C5:C29" si="2">B5/$B$29</f>
        <v>0.10313274013253176</v>
      </c>
      <c r="D5" s="40">
        <v>7764202</v>
      </c>
      <c r="E5" s="39">
        <v>1684674</v>
      </c>
      <c r="F5" s="58">
        <f t="shared" ref="F5:F29" si="3">E5/$E$29</f>
        <v>4.7866318874955092E-2</v>
      </c>
      <c r="G5" s="40">
        <v>4292459</v>
      </c>
      <c r="H5" s="65">
        <f t="shared" si="0"/>
        <v>0.98837163748001089</v>
      </c>
      <c r="I5" s="66">
        <f t="shared" si="1"/>
        <v>0.80880050339444121</v>
      </c>
    </row>
    <row r="6" spans="1:9" ht="24" customHeight="1" x14ac:dyDescent="0.25">
      <c r="A6" s="57" t="s">
        <v>87</v>
      </c>
      <c r="B6" s="39">
        <v>1170688</v>
      </c>
      <c r="C6" s="58">
        <f t="shared" si="2"/>
        <v>3.6043278732455698E-2</v>
      </c>
      <c r="D6" s="40">
        <v>2503286</v>
      </c>
      <c r="E6" s="39">
        <v>65093</v>
      </c>
      <c r="F6" s="58">
        <f t="shared" si="3"/>
        <v>1.849474909998879E-3</v>
      </c>
      <c r="G6" s="40">
        <v>113292</v>
      </c>
      <c r="H6" s="65">
        <f t="shared" si="0"/>
        <v>16.984852441890833</v>
      </c>
      <c r="I6" s="66">
        <f t="shared" si="1"/>
        <v>21.09587614306394</v>
      </c>
    </row>
    <row r="7" spans="1:9" ht="24" customHeight="1" x14ac:dyDescent="0.25">
      <c r="A7" s="57" t="s">
        <v>82</v>
      </c>
      <c r="B7" s="39">
        <v>110814</v>
      </c>
      <c r="C7" s="58">
        <f t="shared" si="2"/>
        <v>3.4117543610751506E-3</v>
      </c>
      <c r="D7" s="40">
        <v>363577</v>
      </c>
      <c r="E7" s="39">
        <v>219179</v>
      </c>
      <c r="F7" s="58">
        <f t="shared" si="3"/>
        <v>6.227490840776187E-3</v>
      </c>
      <c r="G7" s="40">
        <v>781994</v>
      </c>
      <c r="H7" s="65">
        <f t="shared" si="0"/>
        <v>-0.49441324214454851</v>
      </c>
      <c r="I7" s="66">
        <f t="shared" si="1"/>
        <v>-0.53506420765376717</v>
      </c>
    </row>
    <row r="8" spans="1:9" ht="24" customHeight="1" x14ac:dyDescent="0.25">
      <c r="A8" s="57" t="s">
        <v>94</v>
      </c>
      <c r="B8" s="39">
        <v>110681</v>
      </c>
      <c r="C8" s="58">
        <f t="shared" si="2"/>
        <v>3.4076595415575535E-3</v>
      </c>
      <c r="D8" s="40">
        <v>203647</v>
      </c>
      <c r="E8" s="39">
        <v>554</v>
      </c>
      <c r="F8" s="58">
        <f t="shared" si="3"/>
        <v>1.5740695622253991E-5</v>
      </c>
      <c r="G8" s="40">
        <v>4036</v>
      </c>
      <c r="H8" s="65">
        <f t="shared" si="0"/>
        <v>198.78519855595667</v>
      </c>
      <c r="I8" s="66">
        <f t="shared" si="1"/>
        <v>49.457631318136769</v>
      </c>
    </row>
    <row r="9" spans="1:9" ht="24" customHeight="1" x14ac:dyDescent="0.25">
      <c r="A9" s="57" t="s">
        <v>84</v>
      </c>
      <c r="B9" s="39">
        <v>84100</v>
      </c>
      <c r="C9" s="58">
        <f t="shared" si="2"/>
        <v>2.5892806122549514E-3</v>
      </c>
      <c r="D9" s="40">
        <v>277806</v>
      </c>
      <c r="E9" s="39">
        <v>61652</v>
      </c>
      <c r="F9" s="58">
        <f t="shared" si="3"/>
        <v>1.7517064377314134E-3</v>
      </c>
      <c r="G9" s="40">
        <v>214319</v>
      </c>
      <c r="H9" s="65">
        <f t="shared" si="0"/>
        <v>0.36410822033348467</v>
      </c>
      <c r="I9" s="66">
        <f t="shared" si="1"/>
        <v>0.29622665279326621</v>
      </c>
    </row>
    <row r="10" spans="1:9" ht="24" customHeight="1" x14ac:dyDescent="0.25">
      <c r="A10" s="57" t="s">
        <v>85</v>
      </c>
      <c r="B10" s="39">
        <v>54476</v>
      </c>
      <c r="C10" s="58">
        <f t="shared" si="2"/>
        <v>1.6772134439143962E-3</v>
      </c>
      <c r="D10" s="40">
        <v>175788</v>
      </c>
      <c r="E10" s="39">
        <v>215568</v>
      </c>
      <c r="F10" s="58">
        <f t="shared" si="3"/>
        <v>6.1248921911517115E-3</v>
      </c>
      <c r="G10" s="40">
        <v>631601</v>
      </c>
      <c r="H10" s="65">
        <f t="shared" si="0"/>
        <v>-0.74729087805240102</v>
      </c>
      <c r="I10" s="66">
        <f t="shared" si="1"/>
        <v>-0.72167871805142803</v>
      </c>
    </row>
    <row r="11" spans="1:9" ht="24" customHeight="1" x14ac:dyDescent="0.25">
      <c r="A11" s="57" t="s">
        <v>95</v>
      </c>
      <c r="B11" s="39">
        <v>18915</v>
      </c>
      <c r="C11" s="58">
        <f t="shared" si="2"/>
        <v>5.8235722688231158E-4</v>
      </c>
      <c r="D11" s="40">
        <v>111546</v>
      </c>
      <c r="E11" s="39">
        <v>43047</v>
      </c>
      <c r="F11" s="58">
        <f t="shared" si="3"/>
        <v>1.223086145218714E-3</v>
      </c>
      <c r="G11" s="40">
        <v>114568</v>
      </c>
      <c r="H11" s="65">
        <f t="shared" si="0"/>
        <v>-0.56059655725137647</v>
      </c>
      <c r="I11" s="66">
        <f t="shared" si="1"/>
        <v>-2.6377347950562124E-2</v>
      </c>
    </row>
    <row r="12" spans="1:9" ht="24" customHeight="1" x14ac:dyDescent="0.25">
      <c r="A12" s="57" t="s">
        <v>90</v>
      </c>
      <c r="B12" s="39">
        <v>10487</v>
      </c>
      <c r="C12" s="58">
        <f t="shared" si="2"/>
        <v>3.2287497955669055E-4</v>
      </c>
      <c r="D12" s="40">
        <v>91922</v>
      </c>
      <c r="E12" s="39">
        <v>8651</v>
      </c>
      <c r="F12" s="58">
        <f t="shared" si="3"/>
        <v>2.4579920185581098E-4</v>
      </c>
      <c r="G12" s="40">
        <v>69859</v>
      </c>
      <c r="H12" s="65">
        <f t="shared" si="0"/>
        <v>0.21222980002311864</v>
      </c>
      <c r="I12" s="66">
        <f t="shared" si="1"/>
        <v>0.31582186976624338</v>
      </c>
    </row>
    <row r="13" spans="1:9" ht="24" customHeight="1" x14ac:dyDescent="0.25">
      <c r="A13" s="57" t="s">
        <v>91</v>
      </c>
      <c r="B13" s="39">
        <v>8418</v>
      </c>
      <c r="C13" s="58">
        <f t="shared" si="2"/>
        <v>2.5917436615888439E-4</v>
      </c>
      <c r="D13" s="40">
        <v>103717</v>
      </c>
      <c r="E13" s="39">
        <v>11125</v>
      </c>
      <c r="F13" s="58">
        <f t="shared" si="3"/>
        <v>3.1609248880428819E-4</v>
      </c>
      <c r="G13" s="40">
        <v>105789</v>
      </c>
      <c r="H13" s="65">
        <f t="shared" si="0"/>
        <v>-0.24332584269662927</v>
      </c>
      <c r="I13" s="66">
        <f t="shared" si="1"/>
        <v>-1.9586157350953259E-2</v>
      </c>
    </row>
    <row r="14" spans="1:9" ht="24" customHeight="1" x14ac:dyDescent="0.25">
      <c r="A14" s="57" t="s">
        <v>86</v>
      </c>
      <c r="B14" s="39">
        <v>7605</v>
      </c>
      <c r="C14" s="58">
        <f t="shared" si="2"/>
        <v>2.3414362730319742E-4</v>
      </c>
      <c r="D14" s="40">
        <v>75617</v>
      </c>
      <c r="E14" s="39">
        <v>5417</v>
      </c>
      <c r="F14" s="58">
        <f t="shared" si="3"/>
        <v>1.5391218084070374E-4</v>
      </c>
      <c r="G14" s="40">
        <v>38451</v>
      </c>
      <c r="H14" s="65">
        <f t="shared" si="0"/>
        <v>0.40391360531659593</v>
      </c>
      <c r="I14" s="66">
        <f t="shared" si="1"/>
        <v>0.96658084315102344</v>
      </c>
    </row>
    <row r="15" spans="1:9" ht="24" customHeight="1" x14ac:dyDescent="0.25">
      <c r="A15" s="57" t="s">
        <v>88</v>
      </c>
      <c r="B15" s="39">
        <v>2502</v>
      </c>
      <c r="C15" s="58">
        <f t="shared" si="2"/>
        <v>7.7031867917501636E-5</v>
      </c>
      <c r="D15" s="40">
        <v>58837</v>
      </c>
      <c r="E15" s="39">
        <v>3810</v>
      </c>
      <c r="F15" s="58">
        <f t="shared" si="3"/>
        <v>1.082527984129742E-4</v>
      </c>
      <c r="G15" s="40">
        <v>19667</v>
      </c>
      <c r="H15" s="65">
        <f t="shared" si="0"/>
        <v>-0.3433070866141732</v>
      </c>
      <c r="I15" s="66">
        <f t="shared" si="1"/>
        <v>1.9916611582854529</v>
      </c>
    </row>
    <row r="16" spans="1:9" ht="24" customHeight="1" x14ac:dyDescent="0.25">
      <c r="A16" s="57" t="s">
        <v>83</v>
      </c>
      <c r="B16" s="39">
        <v>1814</v>
      </c>
      <c r="C16" s="58">
        <f t="shared" si="2"/>
        <v>5.5849643646022372E-5</v>
      </c>
      <c r="D16" s="40">
        <v>3818</v>
      </c>
      <c r="E16" s="39">
        <v>81126</v>
      </c>
      <c r="F16" s="58">
        <f t="shared" si="3"/>
        <v>2.3050174603808254E-3</v>
      </c>
      <c r="G16" s="40">
        <v>149987</v>
      </c>
      <c r="H16" s="65">
        <f t="shared" si="0"/>
        <v>-0.97763972092793927</v>
      </c>
      <c r="I16" s="66">
        <f t="shared" si="1"/>
        <v>-0.97454446051991173</v>
      </c>
    </row>
    <row r="17" spans="1:9" ht="24" customHeight="1" x14ac:dyDescent="0.25">
      <c r="A17" s="57" t="s">
        <v>131</v>
      </c>
      <c r="B17" s="39">
        <v>852</v>
      </c>
      <c r="C17" s="58">
        <f t="shared" si="2"/>
        <v>2.6231475405959791E-5</v>
      </c>
      <c r="D17" s="40">
        <v>2990</v>
      </c>
      <c r="E17" s="39">
        <v>0</v>
      </c>
      <c r="F17" s="58">
        <f t="shared" si="3"/>
        <v>0</v>
      </c>
      <c r="G17" s="40">
        <v>0</v>
      </c>
      <c r="H17" s="39">
        <v>0</v>
      </c>
      <c r="I17" s="40">
        <v>0</v>
      </c>
    </row>
    <row r="18" spans="1:9" ht="24" customHeight="1" x14ac:dyDescent="0.25">
      <c r="A18" s="57" t="s">
        <v>89</v>
      </c>
      <c r="B18" s="39">
        <v>631</v>
      </c>
      <c r="C18" s="58">
        <f t="shared" si="2"/>
        <v>1.9427301621080548E-5</v>
      </c>
      <c r="D18" s="40">
        <v>16056</v>
      </c>
      <c r="E18" s="39">
        <v>1317</v>
      </c>
      <c r="F18" s="58">
        <f t="shared" si="3"/>
        <v>3.7419668112831236E-5</v>
      </c>
      <c r="G18" s="40">
        <v>32383</v>
      </c>
      <c r="H18" s="65">
        <f>SUM(B18/E18-1)</f>
        <v>-0.52088078967350038</v>
      </c>
      <c r="I18" s="66">
        <f>SUM(D18/G18-1)</f>
        <v>-0.50418429422845312</v>
      </c>
    </row>
    <row r="19" spans="1:9" ht="24" customHeight="1" x14ac:dyDescent="0.25">
      <c r="A19" s="57" t="s">
        <v>126</v>
      </c>
      <c r="B19" s="39">
        <v>516</v>
      </c>
      <c r="C19" s="58">
        <f t="shared" si="2"/>
        <v>1.5886668203609452E-5</v>
      </c>
      <c r="D19" s="40">
        <v>3620</v>
      </c>
      <c r="E19" s="39">
        <v>0</v>
      </c>
      <c r="F19" s="58">
        <f t="shared" si="3"/>
        <v>0</v>
      </c>
      <c r="G19" s="40">
        <v>0</v>
      </c>
      <c r="H19" s="39">
        <v>0</v>
      </c>
      <c r="I19" s="40">
        <v>0</v>
      </c>
    </row>
    <row r="20" spans="1:9" ht="24" customHeight="1" x14ac:dyDescent="0.25">
      <c r="A20" s="57" t="s">
        <v>92</v>
      </c>
      <c r="B20" s="39">
        <v>455</v>
      </c>
      <c r="C20" s="58">
        <f t="shared" si="2"/>
        <v>1.4008593086516085E-5</v>
      </c>
      <c r="D20" s="40">
        <v>9124</v>
      </c>
      <c r="E20" s="39">
        <v>186</v>
      </c>
      <c r="F20" s="58">
        <f t="shared" si="3"/>
        <v>5.2847822847278744E-6</v>
      </c>
      <c r="G20" s="40">
        <v>4061</v>
      </c>
      <c r="H20" s="65">
        <f>SUM(B20/E20-1)</f>
        <v>1.446236559139785</v>
      </c>
      <c r="I20" s="66">
        <f>SUM(D20/G20-1)</f>
        <v>1.2467372568332924</v>
      </c>
    </row>
    <row r="21" spans="1:9" ht="24" customHeight="1" x14ac:dyDescent="0.25">
      <c r="A21" s="57" t="s">
        <v>56</v>
      </c>
      <c r="B21" s="39">
        <v>121</v>
      </c>
      <c r="C21" s="58">
        <f t="shared" si="2"/>
        <v>3.7253621175130691E-6</v>
      </c>
      <c r="D21" s="40">
        <v>4453</v>
      </c>
      <c r="E21" s="39">
        <v>0</v>
      </c>
      <c r="F21" s="58">
        <f t="shared" si="3"/>
        <v>0</v>
      </c>
      <c r="G21" s="40">
        <v>0</v>
      </c>
      <c r="H21" s="39">
        <v>0</v>
      </c>
      <c r="I21" s="40">
        <v>0</v>
      </c>
    </row>
    <row r="22" spans="1:9" ht="24" customHeight="1" x14ac:dyDescent="0.25">
      <c r="A22" s="57" t="s">
        <v>117</v>
      </c>
      <c r="B22" s="39">
        <v>87</v>
      </c>
      <c r="C22" s="58">
        <f t="shared" si="2"/>
        <v>2.6785661506085702E-6</v>
      </c>
      <c r="D22" s="40">
        <v>2482</v>
      </c>
      <c r="E22" s="39">
        <v>40</v>
      </c>
      <c r="F22" s="58">
        <f t="shared" si="3"/>
        <v>1.1365123192963171E-6</v>
      </c>
      <c r="G22" s="40">
        <v>256</v>
      </c>
      <c r="H22" s="65">
        <f>SUM(B22/E22-1)</f>
        <v>1.1749999999999998</v>
      </c>
      <c r="I22" s="66">
        <f>SUM(D22/G22-1)</f>
        <v>8.6953125</v>
      </c>
    </row>
    <row r="23" spans="1:9" ht="24" customHeight="1" x14ac:dyDescent="0.25">
      <c r="A23" s="57" t="s">
        <v>135</v>
      </c>
      <c r="B23" s="39">
        <v>18</v>
      </c>
      <c r="C23" s="58">
        <f t="shared" si="2"/>
        <v>5.5418610012591113E-7</v>
      </c>
      <c r="D23" s="40">
        <v>158</v>
      </c>
      <c r="E23" s="39">
        <v>0</v>
      </c>
      <c r="F23" s="58">
        <f t="shared" si="3"/>
        <v>0</v>
      </c>
      <c r="G23" s="40">
        <v>0</v>
      </c>
      <c r="H23" s="39">
        <v>0</v>
      </c>
      <c r="I23" s="40">
        <v>0</v>
      </c>
    </row>
    <row r="24" spans="1:9" ht="24" customHeight="1" x14ac:dyDescent="0.25">
      <c r="A24" s="57" t="s">
        <v>110</v>
      </c>
      <c r="B24" s="39">
        <v>2</v>
      </c>
      <c r="C24" s="58">
        <f t="shared" si="2"/>
        <v>6.1576233347323458E-8</v>
      </c>
      <c r="D24" s="40">
        <v>31</v>
      </c>
      <c r="E24" s="39">
        <v>2</v>
      </c>
      <c r="F24" s="58">
        <f t="shared" si="3"/>
        <v>5.6825615964815852E-8</v>
      </c>
      <c r="G24" s="40">
        <v>66</v>
      </c>
      <c r="H24" s="65">
        <f>SUM(B24/E24-1)</f>
        <v>0</v>
      </c>
      <c r="I24" s="66">
        <f>SUM(D24/G24-1)</f>
        <v>-0.53030303030303028</v>
      </c>
    </row>
    <row r="25" spans="1:9" ht="24" customHeight="1" x14ac:dyDescent="0.25">
      <c r="A25" s="57" t="s">
        <v>93</v>
      </c>
      <c r="B25" s="39">
        <v>0</v>
      </c>
      <c r="C25" s="58">
        <f t="shared" si="2"/>
        <v>0</v>
      </c>
      <c r="D25" s="40">
        <v>0</v>
      </c>
      <c r="E25" s="39">
        <v>39009</v>
      </c>
      <c r="F25" s="58">
        <f t="shared" si="3"/>
        <v>1.1083552265857507E-3</v>
      </c>
      <c r="G25" s="40">
        <v>109375</v>
      </c>
      <c r="H25" s="65">
        <f>SUM(B25/E25-1)</f>
        <v>-1</v>
      </c>
      <c r="I25" s="66">
        <f>SUM(D25/G25-1)</f>
        <v>-1</v>
      </c>
    </row>
    <row r="26" spans="1:9" ht="24" customHeight="1" x14ac:dyDescent="0.25">
      <c r="A26" s="57" t="s">
        <v>119</v>
      </c>
      <c r="B26" s="39">
        <v>0</v>
      </c>
      <c r="C26" s="58">
        <f t="shared" si="2"/>
        <v>0</v>
      </c>
      <c r="D26" s="40">
        <v>0</v>
      </c>
      <c r="E26" s="39">
        <v>10025</v>
      </c>
      <c r="F26" s="58">
        <f t="shared" si="3"/>
        <v>2.8483840002363947E-4</v>
      </c>
      <c r="G26" s="40">
        <v>25610</v>
      </c>
      <c r="H26" s="65">
        <f>SUM(B26/E26-1)</f>
        <v>-1</v>
      </c>
      <c r="I26" s="66">
        <f>SUM(D26/G26-1)</f>
        <v>-1</v>
      </c>
    </row>
    <row r="27" spans="1:9" ht="24" customHeight="1" x14ac:dyDescent="0.25">
      <c r="A27" s="57" t="s">
        <v>109</v>
      </c>
      <c r="B27" s="39">
        <v>0</v>
      </c>
      <c r="C27" s="58">
        <f t="shared" si="2"/>
        <v>0</v>
      </c>
      <c r="D27" s="40">
        <v>0</v>
      </c>
      <c r="E27" s="39">
        <v>223</v>
      </c>
      <c r="F27" s="58">
        <f t="shared" si="3"/>
        <v>6.3360561800769674E-6</v>
      </c>
      <c r="G27" s="40">
        <v>6680</v>
      </c>
      <c r="H27" s="65">
        <f>SUM(B27/E27-1)</f>
        <v>-1</v>
      </c>
      <c r="I27" s="66">
        <f>SUM(D27/G27-1)</f>
        <v>-1</v>
      </c>
    </row>
    <row r="28" spans="1:9" ht="24" customHeight="1" x14ac:dyDescent="0.25">
      <c r="A28" s="57" t="s">
        <v>128</v>
      </c>
      <c r="B28" s="39">
        <v>580</v>
      </c>
      <c r="C28" s="58">
        <f t="shared" si="2"/>
        <v>1.7857107670723803E-5</v>
      </c>
      <c r="D28" s="40">
        <v>748</v>
      </c>
      <c r="E28" s="39">
        <v>0</v>
      </c>
      <c r="F28" s="58">
        <f t="shared" si="3"/>
        <v>0</v>
      </c>
      <c r="G28" s="40">
        <v>0</v>
      </c>
      <c r="H28" s="39">
        <v>0</v>
      </c>
      <c r="I28" s="40">
        <v>0</v>
      </c>
    </row>
    <row r="29" spans="1:9" ht="24" customHeight="1" thickBot="1" x14ac:dyDescent="0.3">
      <c r="A29" s="11" t="s">
        <v>31</v>
      </c>
      <c r="B29" s="105">
        <v>32480064</v>
      </c>
      <c r="C29" s="106">
        <f t="shared" si="2"/>
        <v>1</v>
      </c>
      <c r="D29" s="107">
        <v>66472488</v>
      </c>
      <c r="E29" s="105">
        <v>35195395</v>
      </c>
      <c r="F29" s="106">
        <f t="shared" si="3"/>
        <v>1</v>
      </c>
      <c r="G29" s="107">
        <v>78795640</v>
      </c>
      <c r="H29" s="108">
        <f>SUM(B29/E29-1)</f>
        <v>-7.7150178311679696E-2</v>
      </c>
      <c r="I29" s="109">
        <f>SUM(D29/G29-1)</f>
        <v>-0.15639383092770109</v>
      </c>
    </row>
    <row r="30" spans="1:9" ht="24" customHeight="1" x14ac:dyDescent="0.25">
      <c r="B30" s="4"/>
      <c r="C30" s="4"/>
      <c r="D30" s="4"/>
      <c r="E30" s="4"/>
      <c r="F30" s="4"/>
      <c r="G30" s="4"/>
    </row>
    <row r="31" spans="1:9" ht="20.25" customHeight="1" x14ac:dyDescent="0.25"/>
    <row r="32" spans="1:9" ht="20.25" customHeight="1" x14ac:dyDescent="0.25"/>
  </sheetData>
  <sortState xmlns:xlrd2="http://schemas.microsoft.com/office/spreadsheetml/2017/richdata2" ref="A4:I27">
    <sortCondition descending="1" ref="B4:B27"/>
    <sortCondition descending="1" ref="E4:E27"/>
  </sortState>
  <mergeCells count="5">
    <mergeCell ref="A1:I1"/>
    <mergeCell ref="A2:A3"/>
    <mergeCell ref="B2:D2"/>
    <mergeCell ref="E2:G2"/>
    <mergeCell ref="H2:I2"/>
  </mergeCells>
  <phoneticPr fontId="3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9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I31"/>
  <sheetViews>
    <sheetView zoomScaleNormal="100" workbookViewId="0">
      <selection activeCell="M11" sqref="M11"/>
    </sheetView>
  </sheetViews>
  <sheetFormatPr defaultColWidth="8.875" defaultRowHeight="24.75" customHeight="1" x14ac:dyDescent="0.25"/>
  <cols>
    <col min="1" max="1" width="13.5" style="12" bestFit="1" customWidth="1"/>
    <col min="2" max="2" width="14.375" style="16" bestFit="1" customWidth="1"/>
    <col min="3" max="3" width="9.5" style="16" customWidth="1"/>
    <col min="4" max="4" width="12.875" style="16" customWidth="1"/>
    <col min="5" max="5" width="14.375" style="16" bestFit="1" customWidth="1"/>
    <col min="6" max="6" width="9.5" style="16" customWidth="1"/>
    <col min="7" max="7" width="14.375" style="16" customWidth="1"/>
    <col min="8" max="8" width="12.375" style="16" customWidth="1"/>
    <col min="9" max="9" width="10.25" style="16" bestFit="1" customWidth="1"/>
    <col min="10" max="16384" width="8.875" style="12"/>
  </cols>
  <sheetData>
    <row r="1" spans="1:9" ht="36.75" customHeight="1" thickBot="1" x14ac:dyDescent="0.3">
      <c r="A1" s="145" t="s">
        <v>143</v>
      </c>
      <c r="B1" s="145"/>
      <c r="C1" s="145"/>
      <c r="D1" s="145"/>
      <c r="E1" s="145"/>
      <c r="F1" s="145"/>
      <c r="G1" s="145"/>
      <c r="H1" s="145"/>
      <c r="I1" s="145"/>
    </row>
    <row r="2" spans="1:9" ht="23.45" customHeight="1" thickTop="1" x14ac:dyDescent="0.25">
      <c r="A2" s="181" t="s">
        <v>38</v>
      </c>
      <c r="B2" s="169" t="s">
        <v>144</v>
      </c>
      <c r="C2" s="170"/>
      <c r="D2" s="171"/>
      <c r="E2" s="169" t="s">
        <v>122</v>
      </c>
      <c r="F2" s="170"/>
      <c r="G2" s="171"/>
      <c r="H2" s="169" t="s">
        <v>39</v>
      </c>
      <c r="I2" s="171"/>
    </row>
    <row r="3" spans="1:9" ht="31.9" customHeight="1" x14ac:dyDescent="0.25">
      <c r="A3" s="182"/>
      <c r="B3" s="33" t="s">
        <v>40</v>
      </c>
      <c r="C3" s="14" t="s">
        <v>41</v>
      </c>
      <c r="D3" s="34" t="s">
        <v>42</v>
      </c>
      <c r="E3" s="33" t="s">
        <v>40</v>
      </c>
      <c r="F3" s="14" t="s">
        <v>41</v>
      </c>
      <c r="G3" s="34" t="s">
        <v>42</v>
      </c>
      <c r="H3" s="33" t="s">
        <v>43</v>
      </c>
      <c r="I3" s="34" t="s">
        <v>44</v>
      </c>
    </row>
    <row r="4" spans="1:9" ht="24" customHeight="1" x14ac:dyDescent="0.25">
      <c r="A4" s="57" t="s">
        <v>80</v>
      </c>
      <c r="B4" s="37">
        <v>30957108</v>
      </c>
      <c r="C4" s="110">
        <f t="shared" ref="C4:C28" si="0">B4/$B$30</f>
        <v>0.83892348582183063</v>
      </c>
      <c r="D4" s="38">
        <v>60830147</v>
      </c>
      <c r="E4" s="37">
        <v>36645835</v>
      </c>
      <c r="F4" s="110">
        <f t="shared" ref="F4:F28" si="1">E4/$E$30</f>
        <v>0.93018964572372542</v>
      </c>
      <c r="G4" s="38">
        <v>80537162</v>
      </c>
      <c r="H4" s="65">
        <f t="shared" ref="H4:H16" si="2">SUM(B4/E4-1)</f>
        <v>-0.1552352948159047</v>
      </c>
      <c r="I4" s="66">
        <f t="shared" ref="I4:I16" si="3">SUM(D4/G4-1)</f>
        <v>-0.24469467896075103</v>
      </c>
    </row>
    <row r="5" spans="1:9" ht="24" customHeight="1" x14ac:dyDescent="0.25">
      <c r="A5" s="57" t="s">
        <v>81</v>
      </c>
      <c r="B5" s="37">
        <v>4087997</v>
      </c>
      <c r="C5" s="110">
        <f t="shared" si="0"/>
        <v>0.11078285133317964</v>
      </c>
      <c r="D5" s="38">
        <v>9640219</v>
      </c>
      <c r="E5" s="37">
        <v>1847889</v>
      </c>
      <c r="F5" s="110">
        <f t="shared" si="1"/>
        <v>4.6905390864931014E-2</v>
      </c>
      <c r="G5" s="38">
        <v>4697939</v>
      </c>
      <c r="H5" s="65">
        <f t="shared" si="2"/>
        <v>1.2122524675453992</v>
      </c>
      <c r="I5" s="66">
        <f t="shared" si="3"/>
        <v>1.052010253858128</v>
      </c>
    </row>
    <row r="6" spans="1:9" ht="24" customHeight="1" x14ac:dyDescent="0.25">
      <c r="A6" s="57" t="s">
        <v>87</v>
      </c>
      <c r="B6" s="37">
        <v>1422084</v>
      </c>
      <c r="C6" s="110">
        <f t="shared" si="0"/>
        <v>3.8537826802537631E-2</v>
      </c>
      <c r="D6" s="38">
        <v>3007198</v>
      </c>
      <c r="E6" s="37">
        <v>67433</v>
      </c>
      <c r="F6" s="110">
        <f t="shared" si="1"/>
        <v>1.7116673253614763E-3</v>
      </c>
      <c r="G6" s="38">
        <v>134919</v>
      </c>
      <c r="H6" s="65">
        <f t="shared" si="2"/>
        <v>20.088843741194964</v>
      </c>
      <c r="I6" s="66">
        <f t="shared" si="3"/>
        <v>21.288914089194257</v>
      </c>
    </row>
    <row r="7" spans="1:9" ht="24" customHeight="1" x14ac:dyDescent="0.25">
      <c r="A7" s="57" t="s">
        <v>82</v>
      </c>
      <c r="B7" s="37">
        <v>110814</v>
      </c>
      <c r="C7" s="110">
        <f t="shared" si="0"/>
        <v>3.0030087809836867E-3</v>
      </c>
      <c r="D7" s="38">
        <v>363577</v>
      </c>
      <c r="E7" s="37">
        <v>273521</v>
      </c>
      <c r="F7" s="110">
        <f t="shared" si="1"/>
        <v>6.9428463586107148E-3</v>
      </c>
      <c r="G7" s="38">
        <v>915438</v>
      </c>
      <c r="H7" s="65">
        <f t="shared" si="2"/>
        <v>-0.59486108927650894</v>
      </c>
      <c r="I7" s="66">
        <f t="shared" si="3"/>
        <v>-0.60283820422573675</v>
      </c>
    </row>
    <row r="8" spans="1:9" ht="24" customHeight="1" x14ac:dyDescent="0.25">
      <c r="A8" s="57" t="s">
        <v>94</v>
      </c>
      <c r="B8" s="37">
        <v>110681</v>
      </c>
      <c r="C8" s="110">
        <f t="shared" si="0"/>
        <v>2.9994045417371042E-3</v>
      </c>
      <c r="D8" s="38">
        <v>203647</v>
      </c>
      <c r="E8" s="37">
        <v>554</v>
      </c>
      <c r="F8" s="110">
        <f t="shared" si="1"/>
        <v>1.406230922916462E-5</v>
      </c>
      <c r="G8" s="38">
        <v>4036</v>
      </c>
      <c r="H8" s="65">
        <f t="shared" si="2"/>
        <v>198.78519855595667</v>
      </c>
      <c r="I8" s="66">
        <f t="shared" si="3"/>
        <v>49.457631318136769</v>
      </c>
    </row>
    <row r="9" spans="1:9" ht="24" customHeight="1" x14ac:dyDescent="0.25">
      <c r="A9" s="57" t="s">
        <v>84</v>
      </c>
      <c r="B9" s="37">
        <v>84100</v>
      </c>
      <c r="C9" s="110">
        <f t="shared" si="0"/>
        <v>2.2790715837414772E-3</v>
      </c>
      <c r="D9" s="38">
        <v>277806</v>
      </c>
      <c r="E9" s="37">
        <v>61652</v>
      </c>
      <c r="F9" s="110">
        <f t="shared" si="1"/>
        <v>1.5649268747228468E-3</v>
      </c>
      <c r="G9" s="38">
        <v>214319</v>
      </c>
      <c r="H9" s="65">
        <f t="shared" si="2"/>
        <v>0.36410822033348467</v>
      </c>
      <c r="I9" s="66">
        <f t="shared" si="3"/>
        <v>0.29622665279326621</v>
      </c>
    </row>
    <row r="10" spans="1:9" ht="24" customHeight="1" x14ac:dyDescent="0.25">
      <c r="A10" s="57" t="s">
        <v>85</v>
      </c>
      <c r="B10" s="37">
        <v>72302</v>
      </c>
      <c r="C10" s="110">
        <f t="shared" si="0"/>
        <v>1.9593511729806929E-3</v>
      </c>
      <c r="D10" s="38">
        <v>230425</v>
      </c>
      <c r="E10" s="37">
        <v>233394</v>
      </c>
      <c r="F10" s="110">
        <f t="shared" si="1"/>
        <v>5.9242935022231899E-3</v>
      </c>
      <c r="G10" s="38">
        <v>685497</v>
      </c>
      <c r="H10" s="65">
        <f t="shared" si="2"/>
        <v>-0.69021482985852245</v>
      </c>
      <c r="I10" s="66">
        <f t="shared" si="3"/>
        <v>-0.66385702636189503</v>
      </c>
    </row>
    <row r="11" spans="1:9" ht="24" customHeight="1" x14ac:dyDescent="0.25">
      <c r="A11" s="57" t="s">
        <v>95</v>
      </c>
      <c r="B11" s="37">
        <v>18915</v>
      </c>
      <c r="C11" s="110">
        <f t="shared" si="0"/>
        <v>5.1258785976777694E-4</v>
      </c>
      <c r="D11" s="38">
        <v>111546</v>
      </c>
      <c r="E11" s="37">
        <v>44451</v>
      </c>
      <c r="F11" s="110">
        <f t="shared" si="1"/>
        <v>1.1283099414180443E-3</v>
      </c>
      <c r="G11" s="38">
        <v>124086</v>
      </c>
      <c r="H11" s="65">
        <f t="shared" si="2"/>
        <v>-0.57447526489842748</v>
      </c>
      <c r="I11" s="66">
        <f t="shared" si="3"/>
        <v>-0.10105894299115126</v>
      </c>
    </row>
    <row r="12" spans="1:9" ht="24" customHeight="1" x14ac:dyDescent="0.25">
      <c r="A12" s="57" t="s">
        <v>91</v>
      </c>
      <c r="B12" s="37">
        <v>10783</v>
      </c>
      <c r="C12" s="110">
        <f t="shared" si="0"/>
        <v>2.9221437440528358E-4</v>
      </c>
      <c r="D12" s="38">
        <v>119990</v>
      </c>
      <c r="E12" s="37">
        <v>11191</v>
      </c>
      <c r="F12" s="110">
        <f t="shared" si="1"/>
        <v>2.8406372307505641E-4</v>
      </c>
      <c r="G12" s="38">
        <v>106225</v>
      </c>
      <c r="H12" s="65">
        <f t="shared" si="2"/>
        <v>-3.6457867929586274E-2</v>
      </c>
      <c r="I12" s="66">
        <f t="shared" si="3"/>
        <v>0.12958343139562256</v>
      </c>
    </row>
    <row r="13" spans="1:9" ht="24" customHeight="1" x14ac:dyDescent="0.25">
      <c r="A13" s="57" t="s">
        <v>90</v>
      </c>
      <c r="B13" s="37">
        <v>10526</v>
      </c>
      <c r="C13" s="110">
        <f t="shared" si="0"/>
        <v>2.8524979180098443E-4</v>
      </c>
      <c r="D13" s="38">
        <v>93080</v>
      </c>
      <c r="E13" s="37">
        <v>10358</v>
      </c>
      <c r="F13" s="110">
        <f t="shared" si="1"/>
        <v>2.6291949277199847E-4</v>
      </c>
      <c r="G13" s="38">
        <v>81749</v>
      </c>
      <c r="H13" s="65">
        <f t="shared" si="2"/>
        <v>1.6219347364356151E-2</v>
      </c>
      <c r="I13" s="66">
        <f t="shared" si="3"/>
        <v>0.13860720008807448</v>
      </c>
    </row>
    <row r="14" spans="1:9" ht="24" customHeight="1" x14ac:dyDescent="0.25">
      <c r="A14" s="57" t="s">
        <v>86</v>
      </c>
      <c r="B14" s="37">
        <v>7605</v>
      </c>
      <c r="C14" s="110">
        <f t="shared" si="0"/>
        <v>2.0609202609219899E-4</v>
      </c>
      <c r="D14" s="38">
        <v>75617</v>
      </c>
      <c r="E14" s="37">
        <v>14574</v>
      </c>
      <c r="F14" s="110">
        <f t="shared" si="1"/>
        <v>3.6993518899972055E-4</v>
      </c>
      <c r="G14" s="38">
        <v>112319</v>
      </c>
      <c r="H14" s="65">
        <f t="shared" si="2"/>
        <v>-0.47818032111980235</v>
      </c>
      <c r="I14" s="66">
        <f t="shared" si="3"/>
        <v>-0.32676572975186746</v>
      </c>
    </row>
    <row r="15" spans="1:9" ht="24" customHeight="1" x14ac:dyDescent="0.25">
      <c r="A15" s="57" t="s">
        <v>88</v>
      </c>
      <c r="B15" s="37">
        <v>2502</v>
      </c>
      <c r="C15" s="110">
        <f t="shared" si="0"/>
        <v>6.7803057104889137E-5</v>
      </c>
      <c r="D15" s="38">
        <v>58837</v>
      </c>
      <c r="E15" s="37">
        <v>3810</v>
      </c>
      <c r="F15" s="110">
        <f t="shared" si="1"/>
        <v>9.6710104987576183E-5</v>
      </c>
      <c r="G15" s="38">
        <v>19667</v>
      </c>
      <c r="H15" s="65">
        <f t="shared" si="2"/>
        <v>-0.3433070866141732</v>
      </c>
      <c r="I15" s="66">
        <f t="shared" si="3"/>
        <v>1.9916611582854529</v>
      </c>
    </row>
    <row r="16" spans="1:9" ht="24" customHeight="1" x14ac:dyDescent="0.25">
      <c r="A16" s="57" t="s">
        <v>83</v>
      </c>
      <c r="B16" s="37">
        <v>1814</v>
      </c>
      <c r="C16" s="110">
        <f t="shared" si="0"/>
        <v>4.9158571378204989E-5</v>
      </c>
      <c r="D16" s="38">
        <v>3818</v>
      </c>
      <c r="E16" s="37">
        <v>121768</v>
      </c>
      <c r="F16" s="110">
        <f t="shared" si="1"/>
        <v>3.090865108694797E-3</v>
      </c>
      <c r="G16" s="38">
        <v>236401</v>
      </c>
      <c r="H16" s="65">
        <f t="shared" si="2"/>
        <v>-0.98510281847447601</v>
      </c>
      <c r="I16" s="66">
        <f t="shared" si="3"/>
        <v>-0.98384947610204698</v>
      </c>
    </row>
    <row r="17" spans="1:9" ht="24" customHeight="1" x14ac:dyDescent="0.25">
      <c r="A17" s="57" t="s">
        <v>126</v>
      </c>
      <c r="B17" s="37">
        <v>1014</v>
      </c>
      <c r="C17" s="110">
        <f t="shared" si="0"/>
        <v>2.7478936812293199E-5</v>
      </c>
      <c r="D17" s="38">
        <v>7094</v>
      </c>
      <c r="E17" s="70">
        <v>0</v>
      </c>
      <c r="F17" s="110">
        <f t="shared" si="1"/>
        <v>0</v>
      </c>
      <c r="G17" s="71">
        <v>0</v>
      </c>
      <c r="H17" s="70">
        <v>0</v>
      </c>
      <c r="I17" s="71">
        <v>0</v>
      </c>
    </row>
    <row r="18" spans="1:9" ht="24" customHeight="1" x14ac:dyDescent="0.25">
      <c r="A18" s="57" t="s">
        <v>131</v>
      </c>
      <c r="B18" s="37">
        <v>852</v>
      </c>
      <c r="C18" s="110">
        <f t="shared" si="0"/>
        <v>2.308881081269606E-5</v>
      </c>
      <c r="D18" s="38">
        <v>2990</v>
      </c>
      <c r="E18" s="70">
        <v>0</v>
      </c>
      <c r="F18" s="110">
        <f t="shared" si="1"/>
        <v>0</v>
      </c>
      <c r="G18" s="71">
        <v>0</v>
      </c>
      <c r="H18" s="70">
        <v>0</v>
      </c>
      <c r="I18" s="71">
        <v>0</v>
      </c>
    </row>
    <row r="19" spans="1:9" ht="24" customHeight="1" x14ac:dyDescent="0.25">
      <c r="A19" s="57" t="s">
        <v>89</v>
      </c>
      <c r="B19" s="37">
        <v>631</v>
      </c>
      <c r="C19" s="110">
        <f t="shared" si="0"/>
        <v>1.7099811763862926E-5</v>
      </c>
      <c r="D19" s="38">
        <v>16056</v>
      </c>
      <c r="E19" s="37">
        <v>2239</v>
      </c>
      <c r="F19" s="110">
        <f t="shared" si="1"/>
        <v>5.6833051198735711E-5</v>
      </c>
      <c r="G19" s="38">
        <v>51575</v>
      </c>
      <c r="H19" s="65">
        <f>SUM(B19/E19-1)</f>
        <v>-0.71817775792764627</v>
      </c>
      <c r="I19" s="66">
        <f>SUM(D19/G19-1)</f>
        <v>-0.68868637905962193</v>
      </c>
    </row>
    <row r="20" spans="1:9" ht="24" customHeight="1" x14ac:dyDescent="0.25">
      <c r="A20" s="57" t="s">
        <v>92</v>
      </c>
      <c r="B20" s="37">
        <v>455</v>
      </c>
      <c r="C20" s="110">
        <f t="shared" si="0"/>
        <v>1.2330292159362333E-5</v>
      </c>
      <c r="D20" s="38">
        <v>9124</v>
      </c>
      <c r="E20" s="37">
        <v>186</v>
      </c>
      <c r="F20" s="110">
        <f t="shared" si="1"/>
        <v>4.7212807159289161E-6</v>
      </c>
      <c r="G20" s="38">
        <v>4061</v>
      </c>
      <c r="H20" s="65">
        <f>SUM(B20/E20-1)</f>
        <v>1.446236559139785</v>
      </c>
      <c r="I20" s="66">
        <f>SUM(D20/G20-1)</f>
        <v>1.2467372568332924</v>
      </c>
    </row>
    <row r="21" spans="1:9" ht="24" customHeight="1" x14ac:dyDescent="0.25">
      <c r="A21" s="57" t="s">
        <v>56</v>
      </c>
      <c r="B21" s="37">
        <v>121</v>
      </c>
      <c r="C21" s="110">
        <f t="shared" si="0"/>
        <v>3.2790447280941586E-6</v>
      </c>
      <c r="D21" s="38">
        <v>4453</v>
      </c>
      <c r="E21" s="37">
        <v>234</v>
      </c>
      <c r="F21" s="110">
        <f t="shared" si="1"/>
        <v>5.9396757393944423E-6</v>
      </c>
      <c r="G21" s="38">
        <v>2060</v>
      </c>
      <c r="H21" s="65">
        <f>SUM(B21/E21-1)</f>
        <v>-0.48290598290598286</v>
      </c>
      <c r="I21" s="66">
        <f>SUM(D21/G21-1)</f>
        <v>1.1616504854368932</v>
      </c>
    </row>
    <row r="22" spans="1:9" ht="24" customHeight="1" x14ac:dyDescent="0.25">
      <c r="A22" s="57" t="s">
        <v>117</v>
      </c>
      <c r="B22" s="37">
        <v>87</v>
      </c>
      <c r="C22" s="110">
        <f t="shared" si="0"/>
        <v>2.3576602590429076E-6</v>
      </c>
      <c r="D22" s="38">
        <v>2482</v>
      </c>
      <c r="E22" s="37">
        <v>40</v>
      </c>
      <c r="F22" s="110">
        <f t="shared" si="1"/>
        <v>1.0153291862212721E-6</v>
      </c>
      <c r="G22" s="38">
        <v>256</v>
      </c>
      <c r="H22" s="65">
        <f>SUM(B22/E22-1)</f>
        <v>1.1749999999999998</v>
      </c>
      <c r="I22" s="66">
        <f>SUM(D22/G22-1)</f>
        <v>8.6953125</v>
      </c>
    </row>
    <row r="23" spans="1:9" ht="24" customHeight="1" x14ac:dyDescent="0.25">
      <c r="A23" s="57" t="s">
        <v>135</v>
      </c>
      <c r="B23" s="37">
        <v>18</v>
      </c>
      <c r="C23" s="110">
        <f t="shared" si="0"/>
        <v>4.8779177773301537E-7</v>
      </c>
      <c r="D23" s="38">
        <v>158</v>
      </c>
      <c r="E23" s="70">
        <v>0</v>
      </c>
      <c r="F23" s="110">
        <f t="shared" si="1"/>
        <v>0</v>
      </c>
      <c r="G23" s="71">
        <v>0</v>
      </c>
      <c r="H23" s="70">
        <v>0</v>
      </c>
      <c r="I23" s="71">
        <v>0</v>
      </c>
    </row>
    <row r="24" spans="1:9" ht="24" customHeight="1" x14ac:dyDescent="0.25">
      <c r="A24" s="57" t="s">
        <v>110</v>
      </c>
      <c r="B24" s="37">
        <v>2</v>
      </c>
      <c r="C24" s="110">
        <f t="shared" si="0"/>
        <v>5.4199086414779483E-8</v>
      </c>
      <c r="D24" s="38">
        <v>31</v>
      </c>
      <c r="E24" s="37">
        <v>2</v>
      </c>
      <c r="F24" s="110">
        <f t="shared" si="1"/>
        <v>5.0766459311063609E-8</v>
      </c>
      <c r="G24" s="38">
        <v>66</v>
      </c>
      <c r="H24" s="65">
        <f>SUM(B24/E24-1)</f>
        <v>0</v>
      </c>
      <c r="I24" s="66">
        <f>SUM(D24/G24-1)</f>
        <v>-0.53030303030303028</v>
      </c>
    </row>
    <row r="25" spans="1:9" ht="24" customHeight="1" x14ac:dyDescent="0.25">
      <c r="A25" s="57" t="s">
        <v>93</v>
      </c>
      <c r="B25" s="70">
        <v>0</v>
      </c>
      <c r="C25" s="110">
        <f t="shared" si="0"/>
        <v>0</v>
      </c>
      <c r="D25" s="71">
        <v>0</v>
      </c>
      <c r="E25" s="37">
        <v>39009</v>
      </c>
      <c r="F25" s="110">
        <f t="shared" si="1"/>
        <v>9.9017440563264024E-4</v>
      </c>
      <c r="G25" s="38">
        <v>109375</v>
      </c>
      <c r="H25" s="65">
        <f>SUM(B25/E25-1)</f>
        <v>-1</v>
      </c>
      <c r="I25" s="66">
        <f>SUM(D25/G25-1)</f>
        <v>-1</v>
      </c>
    </row>
    <row r="26" spans="1:9" ht="24" customHeight="1" x14ac:dyDescent="0.25">
      <c r="A26" s="57" t="s">
        <v>119</v>
      </c>
      <c r="B26" s="70">
        <v>0</v>
      </c>
      <c r="C26" s="110">
        <f t="shared" si="0"/>
        <v>0</v>
      </c>
      <c r="D26" s="71">
        <v>0</v>
      </c>
      <c r="E26" s="37">
        <v>10025</v>
      </c>
      <c r="F26" s="110">
        <f t="shared" si="1"/>
        <v>2.5446687729670632E-4</v>
      </c>
      <c r="G26" s="38">
        <v>25610</v>
      </c>
      <c r="H26" s="65">
        <f>SUM(B26/E26-1)</f>
        <v>-1</v>
      </c>
      <c r="I26" s="66">
        <f>SUM(D26/G26-1)</f>
        <v>-1</v>
      </c>
    </row>
    <row r="27" spans="1:9" ht="24" customHeight="1" x14ac:dyDescent="0.25">
      <c r="A27" s="57" t="s">
        <v>123</v>
      </c>
      <c r="B27" s="70">
        <v>0</v>
      </c>
      <c r="C27" s="110">
        <f t="shared" si="0"/>
        <v>0</v>
      </c>
      <c r="D27" s="71">
        <v>0</v>
      </c>
      <c r="E27" s="37">
        <v>7702</v>
      </c>
      <c r="F27" s="110">
        <f t="shared" si="1"/>
        <v>1.9550163480690596E-4</v>
      </c>
      <c r="G27" s="38">
        <v>95089</v>
      </c>
      <c r="H27" s="65">
        <f>SUM(B27/E27-1)</f>
        <v>-1</v>
      </c>
      <c r="I27" s="66">
        <f>SUM(D27/G27-1)</f>
        <v>-1</v>
      </c>
    </row>
    <row r="28" spans="1:9" ht="24" customHeight="1" x14ac:dyDescent="0.25">
      <c r="A28" s="57" t="s">
        <v>109</v>
      </c>
      <c r="B28" s="70">
        <v>0</v>
      </c>
      <c r="C28" s="110">
        <f t="shared" si="0"/>
        <v>0</v>
      </c>
      <c r="D28" s="71">
        <v>0</v>
      </c>
      <c r="E28" s="37">
        <v>223</v>
      </c>
      <c r="F28" s="110">
        <f t="shared" si="1"/>
        <v>5.6604602131835925E-6</v>
      </c>
      <c r="G28" s="38">
        <v>6680</v>
      </c>
      <c r="H28" s="65">
        <f>SUM(B28/E28-1)</f>
        <v>-1</v>
      </c>
      <c r="I28" s="66">
        <f>SUM(D28/G28-1)</f>
        <v>-1</v>
      </c>
    </row>
    <row r="29" spans="1:9" ht="24" customHeight="1" x14ac:dyDescent="0.25">
      <c r="A29" s="57" t="s">
        <v>128</v>
      </c>
      <c r="B29" s="37">
        <v>580</v>
      </c>
      <c r="C29" s="110">
        <f t="shared" ref="C29:C30" si="4">B29/$B$30</f>
        <v>1.5717735060286051E-5</v>
      </c>
      <c r="D29" s="38">
        <v>748</v>
      </c>
      <c r="E29" s="70">
        <v>0</v>
      </c>
      <c r="F29" s="110">
        <f t="shared" ref="F29:F30" si="5">E29/$E$30</f>
        <v>0</v>
      </c>
      <c r="G29" s="71">
        <v>0</v>
      </c>
      <c r="H29" s="70">
        <v>0</v>
      </c>
      <c r="I29" s="71">
        <v>0</v>
      </c>
    </row>
    <row r="30" spans="1:9" ht="24" customHeight="1" thickBot="1" x14ac:dyDescent="0.3">
      <c r="A30" s="11" t="s">
        <v>52</v>
      </c>
      <c r="B30" s="111">
        <v>36900991</v>
      </c>
      <c r="C30" s="112">
        <f t="shared" si="4"/>
        <v>1</v>
      </c>
      <c r="D30" s="113">
        <v>75059045</v>
      </c>
      <c r="E30" s="111">
        <v>39396090</v>
      </c>
      <c r="F30" s="112">
        <f t="shared" si="5"/>
        <v>1</v>
      </c>
      <c r="G30" s="113">
        <v>88164529</v>
      </c>
      <c r="H30" s="114">
        <f>SUM(B30/E30-1)</f>
        <v>-6.3333670930287744E-2</v>
      </c>
      <c r="I30" s="115">
        <f>SUM(D30/G30-1)</f>
        <v>-0.14864803508449531</v>
      </c>
    </row>
    <row r="31" spans="1:9" ht="33" customHeight="1" x14ac:dyDescent="0.25">
      <c r="B31" s="12"/>
      <c r="C31" s="12"/>
      <c r="D31" s="12"/>
    </row>
  </sheetData>
  <sortState xmlns:xlrd2="http://schemas.microsoft.com/office/spreadsheetml/2017/richdata2" ref="A4:I28">
    <sortCondition descending="1" ref="B4:B28"/>
    <sortCondition descending="1" ref="E4:E28"/>
  </sortState>
  <mergeCells count="5">
    <mergeCell ref="A1:I1"/>
    <mergeCell ref="A2:A3"/>
    <mergeCell ref="B2:D2"/>
    <mergeCell ref="E2:G2"/>
    <mergeCell ref="H2:I2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114.01</vt:lpstr>
      <vt:lpstr>114.02</vt:lpstr>
      <vt:lpstr>114.03</vt:lpstr>
      <vt:lpstr>114.04</vt:lpstr>
      <vt:lpstr>114.05</vt:lpstr>
      <vt:lpstr>114.06</vt:lpstr>
      <vt:lpstr>113.07</vt:lpstr>
      <vt:lpstr>113.08 </vt:lpstr>
      <vt:lpstr>113.09</vt:lpstr>
      <vt:lpstr>113.10</vt:lpstr>
      <vt:lpstr>113.11</vt:lpstr>
      <vt:lpstr>113.12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2023-06-12T05:16:25Z</cp:lastPrinted>
  <dcterms:created xsi:type="dcterms:W3CDTF">2007-06-25T02:24:51Z</dcterms:created>
  <dcterms:modified xsi:type="dcterms:W3CDTF">2025-09-09T08:56:35Z</dcterms:modified>
</cp:coreProperties>
</file>