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宏一\進出口統計資料\114年\"/>
    </mc:Choice>
  </mc:AlternateContent>
  <xr:revisionPtr revIDLastSave="0" documentId="13_ncr:1_{406ECD87-DC51-40CF-B41E-6A65293C37DD}" xr6:coauthVersionLast="47" xr6:coauthVersionMax="47" xr10:uidLastSave="{00000000-0000-0000-0000-000000000000}"/>
  <bookViews>
    <workbookView xWindow="-120" yWindow="-120" windowWidth="29040" windowHeight="15720" tabRatio="631" activeTab="5" xr2:uid="{00000000-000D-0000-FFFF-FFFF00000000}"/>
  </bookViews>
  <sheets>
    <sheet name="114.01" sheetId="7" r:id="rId1"/>
    <sheet name="114.02" sheetId="34" r:id="rId2"/>
    <sheet name="114.03" sheetId="35" r:id="rId3"/>
    <sheet name="114.04" sheetId="37" r:id="rId4"/>
    <sheet name="114.05" sheetId="36" r:id="rId5"/>
    <sheet name="114.06" sheetId="38" r:id="rId6"/>
    <sheet name="113.07" sheetId="39" r:id="rId7"/>
    <sheet name="113.08 " sheetId="49" r:id="rId8"/>
    <sheet name="113.09" sheetId="41" r:id="rId9"/>
    <sheet name="113.10" sheetId="42" r:id="rId10"/>
    <sheet name="113.11" sheetId="45" r:id="rId11"/>
    <sheet name="113.12" sheetId="46" r:id="rId12"/>
    <sheet name="公式" sheetId="4" r:id="rId13"/>
    <sheet name="各種人纖紗稅號" sheetId="48" r:id="rId14"/>
  </sheet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38" l="1"/>
  <c r="G12" i="38"/>
  <c r="F12" i="36"/>
  <c r="G12" i="36"/>
  <c r="F12" i="37"/>
  <c r="G12" i="37"/>
  <c r="L55" i="4"/>
  <c r="M55" i="4"/>
  <c r="X10" i="4" l="1"/>
  <c r="Y10" i="4"/>
  <c r="X12" i="4"/>
  <c r="Y12" i="4"/>
  <c r="X14" i="4"/>
  <c r="Y14" i="4"/>
  <c r="F55" i="4" l="1"/>
  <c r="B22" i="35" s="1"/>
  <c r="F22" i="35" s="1"/>
  <c r="G55" i="4"/>
  <c r="C22" i="35" s="1"/>
  <c r="F50" i="4"/>
  <c r="B21" i="35" s="1"/>
  <c r="G50" i="4"/>
  <c r="C21" i="35" s="1"/>
  <c r="F46" i="4"/>
  <c r="G46" i="4"/>
  <c r="F41" i="4"/>
  <c r="B18" i="35" s="1"/>
  <c r="G41" i="4"/>
  <c r="C18" i="35" s="1"/>
  <c r="F38" i="4"/>
  <c r="B17" i="35" s="1"/>
  <c r="F17" i="35" s="1"/>
  <c r="G38" i="4"/>
  <c r="C17" i="35" s="1"/>
  <c r="G17" i="35" s="1"/>
  <c r="F34" i="4"/>
  <c r="B16" i="35" s="1"/>
  <c r="G34" i="4"/>
  <c r="C16" i="35" s="1"/>
  <c r="F31" i="4"/>
  <c r="G31" i="4"/>
  <c r="F27" i="4"/>
  <c r="B13" i="35" s="1"/>
  <c r="G27" i="4"/>
  <c r="C13" i="35" s="1"/>
  <c r="F25" i="4"/>
  <c r="B12" i="35" s="1"/>
  <c r="F12" i="35" s="1"/>
  <c r="G25" i="4"/>
  <c r="C12" i="35" s="1"/>
  <c r="G12" i="35" s="1"/>
  <c r="F23" i="4"/>
  <c r="B11" i="35" s="1"/>
  <c r="G23" i="4"/>
  <c r="C11" i="35" s="1"/>
  <c r="F20" i="4"/>
  <c r="G20" i="4"/>
  <c r="F14" i="4"/>
  <c r="B8" i="35" s="1"/>
  <c r="G14" i="4"/>
  <c r="C8" i="35" s="1"/>
  <c r="F12" i="4"/>
  <c r="B7" i="35" s="1"/>
  <c r="G12" i="4"/>
  <c r="C7" i="35" s="1"/>
  <c r="F10" i="4"/>
  <c r="B6" i="35" s="1"/>
  <c r="G10" i="4"/>
  <c r="C6" i="35" s="1"/>
  <c r="F8" i="4"/>
  <c r="B5" i="35" s="1"/>
  <c r="G8" i="4"/>
  <c r="C5" i="35" s="1"/>
  <c r="F5" i="4"/>
  <c r="G5" i="4"/>
  <c r="T23" i="4"/>
  <c r="U23" i="4"/>
  <c r="V23" i="4"/>
  <c r="W23" i="4"/>
  <c r="X23" i="4"/>
  <c r="Y23" i="4"/>
  <c r="H23" i="4"/>
  <c r="I23" i="4"/>
  <c r="J23" i="4"/>
  <c r="K23" i="4"/>
  <c r="L23" i="4"/>
  <c r="M23" i="4"/>
  <c r="N23" i="4"/>
  <c r="O23" i="4"/>
  <c r="P23" i="4"/>
  <c r="B11" i="49" s="1"/>
  <c r="F11" i="49" s="1"/>
  <c r="Q23" i="4"/>
  <c r="C11" i="49" s="1"/>
  <c r="G11" i="49" s="1"/>
  <c r="R23" i="4"/>
  <c r="B11" i="41" s="1"/>
  <c r="S23" i="4"/>
  <c r="C11" i="41" s="1"/>
  <c r="E23" i="4"/>
  <c r="D23" i="4"/>
  <c r="G18" i="4" l="1"/>
  <c r="C4" i="35"/>
  <c r="C9" i="35" s="1"/>
  <c r="G9" i="35" s="1"/>
  <c r="G29" i="4"/>
  <c r="C10" i="35"/>
  <c r="C14" i="35" s="1"/>
  <c r="G14" i="35" s="1"/>
  <c r="G44" i="4"/>
  <c r="C15" i="35"/>
  <c r="C19" i="35" s="1"/>
  <c r="G19" i="35" s="1"/>
  <c r="G59" i="4"/>
  <c r="C20" i="35"/>
  <c r="C23" i="35" s="1"/>
  <c r="F18" i="4"/>
  <c r="B4" i="35"/>
  <c r="B9" i="35" s="1"/>
  <c r="F9" i="35" s="1"/>
  <c r="F29" i="4"/>
  <c r="B10" i="35"/>
  <c r="B14" i="35" s="1"/>
  <c r="F14" i="35" s="1"/>
  <c r="F44" i="4"/>
  <c r="B15" i="35"/>
  <c r="B19" i="35" s="1"/>
  <c r="F19" i="35" s="1"/>
  <c r="F59" i="4"/>
  <c r="B20" i="35"/>
  <c r="B23" i="35" s="1"/>
  <c r="Q25" i="4"/>
  <c r="P25" i="4"/>
  <c r="B23" i="4"/>
  <c r="I25" i="4"/>
  <c r="C12" i="37" s="1"/>
  <c r="H25" i="4"/>
  <c r="B12" i="37" s="1"/>
  <c r="C10" i="4"/>
  <c r="C6" i="7" s="1"/>
  <c r="G6" i="7" s="1"/>
  <c r="B10" i="4"/>
  <c r="B6" i="7" s="1"/>
  <c r="F6" i="7" s="1"/>
  <c r="M25" i="4"/>
  <c r="C12" i="38" s="1"/>
  <c r="L25" i="4"/>
  <c r="B12" i="38" s="1"/>
  <c r="C11" i="39"/>
  <c r="G11" i="39" s="1"/>
  <c r="B11" i="39"/>
  <c r="F11" i="39" s="1"/>
  <c r="N25" i="4"/>
  <c r="O25" i="4"/>
  <c r="C12" i="39" s="1"/>
  <c r="B11" i="36"/>
  <c r="F11" i="36" s="1"/>
  <c r="C11" i="36"/>
  <c r="G11" i="36" s="1"/>
  <c r="C55" i="4"/>
  <c r="C22" i="7" s="1"/>
  <c r="G22" i="7" s="1"/>
  <c r="B55" i="4"/>
  <c r="B22" i="7" s="1"/>
  <c r="F22" i="7" s="1"/>
  <c r="C38" i="4"/>
  <c r="C17" i="7" s="1"/>
  <c r="G17" i="7" s="1"/>
  <c r="B38" i="4"/>
  <c r="B17" i="7" s="1"/>
  <c r="F17" i="7" s="1"/>
  <c r="C23" i="4"/>
  <c r="C11" i="7" s="1"/>
  <c r="E38" i="4"/>
  <c r="D38" i="4"/>
  <c r="C11" i="45"/>
  <c r="G11" i="45" s="1"/>
  <c r="V25" i="4"/>
  <c r="B12" i="45" s="1"/>
  <c r="W25" i="4"/>
  <c r="C12" i="45" s="1"/>
  <c r="S25" i="4"/>
  <c r="C12" i="41" s="1"/>
  <c r="R25" i="4"/>
  <c r="B12" i="41" s="1"/>
  <c r="Q55" i="4"/>
  <c r="P55" i="4"/>
  <c r="Q50" i="4"/>
  <c r="P50" i="4"/>
  <c r="Q46" i="4"/>
  <c r="P46" i="4"/>
  <c r="Q41" i="4"/>
  <c r="P41" i="4"/>
  <c r="Q38" i="4"/>
  <c r="P38" i="4"/>
  <c r="Q34" i="4"/>
  <c r="P34" i="4"/>
  <c r="Q31" i="4"/>
  <c r="P31" i="4"/>
  <c r="B15" i="49" s="1"/>
  <c r="Q27" i="4"/>
  <c r="P27" i="4"/>
  <c r="Q20" i="4"/>
  <c r="P20" i="4"/>
  <c r="Q14" i="4"/>
  <c r="P14" i="4"/>
  <c r="Q12" i="4"/>
  <c r="P12" i="4"/>
  <c r="Q10" i="4"/>
  <c r="P10" i="4"/>
  <c r="B6" i="49" s="1"/>
  <c r="F6" i="49" s="1"/>
  <c r="Q8" i="4"/>
  <c r="P8" i="4"/>
  <c r="Q5" i="4"/>
  <c r="P5" i="4"/>
  <c r="B4" i="49" s="1"/>
  <c r="O55" i="4"/>
  <c r="C22" i="39" s="1"/>
  <c r="G22" i="39" s="1"/>
  <c r="N55" i="4"/>
  <c r="B22" i="39" s="1"/>
  <c r="F22" i="39" s="1"/>
  <c r="O50" i="4"/>
  <c r="C21" i="39" s="1"/>
  <c r="G21" i="39" s="1"/>
  <c r="N50" i="4"/>
  <c r="B21" i="39" s="1"/>
  <c r="F21" i="39" s="1"/>
  <c r="O46" i="4"/>
  <c r="C20" i="39" s="1"/>
  <c r="G20" i="39" s="1"/>
  <c r="N46" i="4"/>
  <c r="B20" i="39" s="1"/>
  <c r="O41" i="4"/>
  <c r="C18" i="39" s="1"/>
  <c r="G18" i="39" s="1"/>
  <c r="N41" i="4"/>
  <c r="B18" i="39" s="1"/>
  <c r="F18" i="39" s="1"/>
  <c r="O38" i="4"/>
  <c r="C17" i="39" s="1"/>
  <c r="G17" i="39" s="1"/>
  <c r="N38" i="4"/>
  <c r="B17" i="39" s="1"/>
  <c r="F17" i="39" s="1"/>
  <c r="O34" i="4"/>
  <c r="C16" i="39" s="1"/>
  <c r="G16" i="39" s="1"/>
  <c r="N34" i="4"/>
  <c r="B16" i="39" s="1"/>
  <c r="F16" i="39" s="1"/>
  <c r="O31" i="4"/>
  <c r="N31" i="4"/>
  <c r="O27" i="4"/>
  <c r="C13" i="39" s="1"/>
  <c r="G13" i="39" s="1"/>
  <c r="N27" i="4"/>
  <c r="B13" i="39" s="1"/>
  <c r="F13" i="39" s="1"/>
  <c r="O20" i="4"/>
  <c r="C10" i="39" s="1"/>
  <c r="N20" i="4"/>
  <c r="B10" i="39" s="1"/>
  <c r="F10" i="39" s="1"/>
  <c r="O14" i="4"/>
  <c r="C8" i="39" s="1"/>
  <c r="G8" i="39" s="1"/>
  <c r="N14" i="4"/>
  <c r="B8" i="39" s="1"/>
  <c r="F8" i="39" s="1"/>
  <c r="O12" i="4"/>
  <c r="C7" i="39" s="1"/>
  <c r="G7" i="39" s="1"/>
  <c r="N12" i="4"/>
  <c r="B7" i="39" s="1"/>
  <c r="F7" i="39" s="1"/>
  <c r="O10" i="4"/>
  <c r="C6" i="39" s="1"/>
  <c r="G6" i="39" s="1"/>
  <c r="N10" i="4"/>
  <c r="B6" i="39" s="1"/>
  <c r="F6" i="39" s="1"/>
  <c r="O8" i="4"/>
  <c r="C5" i="39" s="1"/>
  <c r="G5" i="39" s="1"/>
  <c r="N8" i="4"/>
  <c r="B5" i="39" s="1"/>
  <c r="F5" i="39" s="1"/>
  <c r="O5" i="4"/>
  <c r="C4" i="39" s="1"/>
  <c r="N5" i="4"/>
  <c r="B4" i="39" s="1"/>
  <c r="F4" i="39" s="1"/>
  <c r="K55" i="4"/>
  <c r="C22" i="36" s="1"/>
  <c r="G22" i="36" s="1"/>
  <c r="J55" i="4"/>
  <c r="B22" i="36" s="1"/>
  <c r="F22" i="36" s="1"/>
  <c r="C22" i="38"/>
  <c r="G22" i="38" s="1"/>
  <c r="B22" i="38"/>
  <c r="F22" i="38" s="1"/>
  <c r="M46" i="4"/>
  <c r="C20" i="38" s="1"/>
  <c r="G20" i="38" s="1"/>
  <c r="M50" i="4"/>
  <c r="C21" i="38" s="1"/>
  <c r="G21" i="38" s="1"/>
  <c r="L50" i="4"/>
  <c r="B21" i="38" s="1"/>
  <c r="F21" i="38" s="1"/>
  <c r="L46" i="4"/>
  <c r="B20" i="38" s="1"/>
  <c r="M41" i="4"/>
  <c r="C18" i="38" s="1"/>
  <c r="G18" i="38" s="1"/>
  <c r="M38" i="4"/>
  <c r="C17" i="38" s="1"/>
  <c r="G17" i="38" s="1"/>
  <c r="M34" i="4"/>
  <c r="C16" i="38" s="1"/>
  <c r="G16" i="38" s="1"/>
  <c r="M31" i="4"/>
  <c r="L41" i="4"/>
  <c r="B18" i="38" s="1"/>
  <c r="F18" i="38" s="1"/>
  <c r="L38" i="4"/>
  <c r="B17" i="38" s="1"/>
  <c r="F17" i="38" s="1"/>
  <c r="L34" i="4"/>
  <c r="B16" i="38" s="1"/>
  <c r="F16" i="38" s="1"/>
  <c r="L31" i="4"/>
  <c r="B15" i="38" s="1"/>
  <c r="F15" i="38" s="1"/>
  <c r="M20" i="4"/>
  <c r="C10" i="38" s="1"/>
  <c r="G10" i="38" s="1"/>
  <c r="C11" i="38"/>
  <c r="G11" i="38" s="1"/>
  <c r="M27" i="4"/>
  <c r="C13" i="38" s="1"/>
  <c r="G13" i="38" s="1"/>
  <c r="L27" i="4"/>
  <c r="B13" i="38" s="1"/>
  <c r="F13" i="38" s="1"/>
  <c r="B11" i="38"/>
  <c r="F11" i="38" s="1"/>
  <c r="L20" i="4"/>
  <c r="B10" i="38" s="1"/>
  <c r="M14" i="4"/>
  <c r="C8" i="38" s="1"/>
  <c r="G8" i="38" s="1"/>
  <c r="M12" i="4"/>
  <c r="C7" i="38" s="1"/>
  <c r="G7" i="38" s="1"/>
  <c r="M10" i="4"/>
  <c r="C6" i="38" s="1"/>
  <c r="G6" i="38" s="1"/>
  <c r="M8" i="4"/>
  <c r="C5" i="38" s="1"/>
  <c r="G5" i="38" s="1"/>
  <c r="M5" i="4"/>
  <c r="C4" i="38" s="1"/>
  <c r="G4" i="38" s="1"/>
  <c r="L14" i="4"/>
  <c r="B8" i="38" s="1"/>
  <c r="F8" i="38" s="1"/>
  <c r="L12" i="4"/>
  <c r="B7" i="38" s="1"/>
  <c r="F7" i="38" s="1"/>
  <c r="L10" i="4"/>
  <c r="B6" i="38" s="1"/>
  <c r="F6" i="38" s="1"/>
  <c r="L8" i="4"/>
  <c r="B5" i="38" s="1"/>
  <c r="F5" i="38" s="1"/>
  <c r="L5" i="4"/>
  <c r="B4" i="38" s="1"/>
  <c r="F4" i="38" s="1"/>
  <c r="K50" i="4"/>
  <c r="C21" i="36" s="1"/>
  <c r="G21" i="36" s="1"/>
  <c r="J50" i="4"/>
  <c r="B21" i="36" s="1"/>
  <c r="F21" i="36" s="1"/>
  <c r="K46" i="4"/>
  <c r="C20" i="36" s="1"/>
  <c r="G20" i="36" s="1"/>
  <c r="J46" i="4"/>
  <c r="B20" i="36" s="1"/>
  <c r="F20" i="36" s="1"/>
  <c r="K34" i="4"/>
  <c r="C16" i="36" s="1"/>
  <c r="G16" i="36" s="1"/>
  <c r="K38" i="4"/>
  <c r="C17" i="36" s="1"/>
  <c r="G17" i="36" s="1"/>
  <c r="K41" i="4"/>
  <c r="C18" i="36" s="1"/>
  <c r="G18" i="36" s="1"/>
  <c r="J41" i="4"/>
  <c r="B18" i="36" s="1"/>
  <c r="F18" i="36" s="1"/>
  <c r="J38" i="4"/>
  <c r="J34" i="4"/>
  <c r="B16" i="36" s="1"/>
  <c r="F16" i="36" s="1"/>
  <c r="K31" i="4"/>
  <c r="C15" i="36" s="1"/>
  <c r="G15" i="36" s="1"/>
  <c r="J31" i="4"/>
  <c r="B15" i="36" s="1"/>
  <c r="F15" i="36" s="1"/>
  <c r="J27" i="4"/>
  <c r="B13" i="36" s="1"/>
  <c r="F13" i="36" s="1"/>
  <c r="J25" i="4"/>
  <c r="B12" i="36" s="1"/>
  <c r="K27" i="4"/>
  <c r="C13" i="36" s="1"/>
  <c r="G13" i="36" s="1"/>
  <c r="K25" i="4"/>
  <c r="C12" i="36" s="1"/>
  <c r="K20" i="4"/>
  <c r="C10" i="36" s="1"/>
  <c r="G10" i="36" s="1"/>
  <c r="J20" i="4"/>
  <c r="K14" i="4"/>
  <c r="C8" i="36" s="1"/>
  <c r="G8" i="36" s="1"/>
  <c r="K12" i="4"/>
  <c r="C7" i="36" s="1"/>
  <c r="G7" i="36" s="1"/>
  <c r="K10" i="4"/>
  <c r="C6" i="36" s="1"/>
  <c r="G6" i="36" s="1"/>
  <c r="K8" i="4"/>
  <c r="C5" i="36" s="1"/>
  <c r="G5" i="36" s="1"/>
  <c r="J14" i="4"/>
  <c r="B8" i="36" s="1"/>
  <c r="F8" i="36" s="1"/>
  <c r="J12" i="4"/>
  <c r="B7" i="36" s="1"/>
  <c r="F7" i="36" s="1"/>
  <c r="J10" i="4"/>
  <c r="B6" i="36" s="1"/>
  <c r="F6" i="36" s="1"/>
  <c r="J8" i="4"/>
  <c r="B5" i="36" s="1"/>
  <c r="F5" i="36" s="1"/>
  <c r="K5" i="4"/>
  <c r="C4" i="36" s="1"/>
  <c r="G4" i="36" s="1"/>
  <c r="J5" i="4"/>
  <c r="B4" i="36" s="1"/>
  <c r="F4" i="36" s="1"/>
  <c r="F13" i="35"/>
  <c r="C8" i="4"/>
  <c r="C5" i="7" s="1"/>
  <c r="G5" i="7" s="1"/>
  <c r="B8" i="4"/>
  <c r="B5" i="7" s="1"/>
  <c r="F5" i="7" s="1"/>
  <c r="C31" i="4"/>
  <c r="B31" i="4"/>
  <c r="B15" i="7" s="1"/>
  <c r="F15" i="7" s="1"/>
  <c r="E31" i="4"/>
  <c r="D31" i="4"/>
  <c r="E14" i="4"/>
  <c r="E12" i="4"/>
  <c r="E10" i="4"/>
  <c r="E8" i="4"/>
  <c r="E5" i="4"/>
  <c r="E27" i="4"/>
  <c r="E25" i="4"/>
  <c r="C11" i="34"/>
  <c r="E20" i="4"/>
  <c r="E41" i="4"/>
  <c r="E34" i="4"/>
  <c r="E55" i="4"/>
  <c r="E50" i="4"/>
  <c r="E46" i="4"/>
  <c r="D55" i="4"/>
  <c r="D50" i="4"/>
  <c r="D46" i="4"/>
  <c r="D41" i="4"/>
  <c r="D34" i="4"/>
  <c r="D27" i="4"/>
  <c r="D25" i="4"/>
  <c r="B11" i="34"/>
  <c r="D20" i="4"/>
  <c r="D14" i="4"/>
  <c r="D12" i="4"/>
  <c r="D10" i="4"/>
  <c r="D8" i="4"/>
  <c r="D5" i="4"/>
  <c r="C50" i="4"/>
  <c r="C21" i="7" s="1"/>
  <c r="G21" i="7" s="1"/>
  <c r="C46" i="4"/>
  <c r="C20" i="7" s="1"/>
  <c r="G20" i="7" s="1"/>
  <c r="C41" i="4"/>
  <c r="C18" i="7" s="1"/>
  <c r="G18" i="7" s="1"/>
  <c r="C34" i="4"/>
  <c r="C16" i="7" s="1"/>
  <c r="G16" i="7" s="1"/>
  <c r="C27" i="4"/>
  <c r="C13" i="7" s="1"/>
  <c r="G13" i="7" s="1"/>
  <c r="C25" i="4"/>
  <c r="C12" i="7" s="1"/>
  <c r="G12" i="7" s="1"/>
  <c r="C20" i="4"/>
  <c r="C10" i="7" s="1"/>
  <c r="G10" i="7" s="1"/>
  <c r="B50" i="4"/>
  <c r="B21" i="7" s="1"/>
  <c r="F21" i="7" s="1"/>
  <c r="B46" i="4"/>
  <c r="B20" i="7" s="1"/>
  <c r="F20" i="7" s="1"/>
  <c r="B41" i="4"/>
  <c r="B18" i="7" s="1"/>
  <c r="F18" i="7" s="1"/>
  <c r="B34" i="4"/>
  <c r="B16" i="7" s="1"/>
  <c r="F16" i="7" s="1"/>
  <c r="B27" i="4"/>
  <c r="B13" i="7" s="1"/>
  <c r="F13" i="7" s="1"/>
  <c r="B25" i="4"/>
  <c r="B12" i="7" s="1"/>
  <c r="F12" i="7" s="1"/>
  <c r="B20" i="4"/>
  <c r="B10" i="7" s="1"/>
  <c r="F10" i="7" s="1"/>
  <c r="C14" i="4"/>
  <c r="C8" i="7" s="1"/>
  <c r="G8" i="7" s="1"/>
  <c r="C12" i="4"/>
  <c r="C7" i="7" s="1"/>
  <c r="G7" i="7" s="1"/>
  <c r="C5" i="4"/>
  <c r="C4" i="7" s="1"/>
  <c r="B14" i="4"/>
  <c r="B8" i="7" s="1"/>
  <c r="F8" i="7" s="1"/>
  <c r="B12" i="4"/>
  <c r="B7" i="7" s="1"/>
  <c r="F7" i="7" s="1"/>
  <c r="B5" i="4"/>
  <c r="B4" i="7" s="1"/>
  <c r="F4" i="7" s="1"/>
  <c r="Y55" i="4"/>
  <c r="Y50" i="4"/>
  <c r="Y46" i="4"/>
  <c r="Y41" i="4"/>
  <c r="Y38" i="4"/>
  <c r="Y34" i="4"/>
  <c r="Y31" i="4"/>
  <c r="Y27" i="4"/>
  <c r="Y25" i="4"/>
  <c r="Y20" i="4"/>
  <c r="X55" i="4"/>
  <c r="X50" i="4"/>
  <c r="X46" i="4"/>
  <c r="X41" i="4"/>
  <c r="X38" i="4"/>
  <c r="X34" i="4"/>
  <c r="X31" i="4"/>
  <c r="X27" i="4"/>
  <c r="X25" i="4"/>
  <c r="X20" i="4"/>
  <c r="Y8" i="4"/>
  <c r="Y5" i="4"/>
  <c r="X8" i="4"/>
  <c r="X5" i="4"/>
  <c r="V5" i="4"/>
  <c r="B4" i="45" s="1"/>
  <c r="F4" i="45" s="1"/>
  <c r="W55" i="4"/>
  <c r="C22" i="45" s="1"/>
  <c r="G22" i="45" s="1"/>
  <c r="W50" i="4"/>
  <c r="W46" i="4"/>
  <c r="C20" i="45" s="1"/>
  <c r="G20" i="45" s="1"/>
  <c r="W41" i="4"/>
  <c r="C18" i="45" s="1"/>
  <c r="G18" i="45" s="1"/>
  <c r="W38" i="4"/>
  <c r="C17" i="45" s="1"/>
  <c r="G17" i="45" s="1"/>
  <c r="W34" i="4"/>
  <c r="C16" i="45" s="1"/>
  <c r="G16" i="45" s="1"/>
  <c r="W31" i="4"/>
  <c r="C15" i="45" s="1"/>
  <c r="G15" i="45" s="1"/>
  <c r="W27" i="4"/>
  <c r="C13" i="45" s="1"/>
  <c r="G13" i="45" s="1"/>
  <c r="W20" i="4"/>
  <c r="C10" i="45" s="1"/>
  <c r="G10" i="45" s="1"/>
  <c r="V55" i="4"/>
  <c r="B22" i="45" s="1"/>
  <c r="F22" i="45" s="1"/>
  <c r="V50" i="4"/>
  <c r="V46" i="4"/>
  <c r="B20" i="45" s="1"/>
  <c r="F20" i="45" s="1"/>
  <c r="V41" i="4"/>
  <c r="B18" i="45" s="1"/>
  <c r="F18" i="45" s="1"/>
  <c r="V38" i="4"/>
  <c r="B17" i="45" s="1"/>
  <c r="F17" i="45" s="1"/>
  <c r="V34" i="4"/>
  <c r="B16" i="45" s="1"/>
  <c r="F16" i="45" s="1"/>
  <c r="V31" i="4"/>
  <c r="B15" i="45" s="1"/>
  <c r="F15" i="45" s="1"/>
  <c r="V27" i="4"/>
  <c r="B13" i="45" s="1"/>
  <c r="F13" i="45" s="1"/>
  <c r="B11" i="45"/>
  <c r="F11" i="45" s="1"/>
  <c r="V20" i="4"/>
  <c r="W14" i="4"/>
  <c r="C8" i="45" s="1"/>
  <c r="G8" i="45" s="1"/>
  <c r="W12" i="4"/>
  <c r="C7" i="45" s="1"/>
  <c r="G7" i="45" s="1"/>
  <c r="W10" i="4"/>
  <c r="C6" i="45" s="1"/>
  <c r="G6" i="45" s="1"/>
  <c r="V14" i="4"/>
  <c r="B8" i="45" s="1"/>
  <c r="F8" i="45" s="1"/>
  <c r="V12" i="4"/>
  <c r="B7" i="45" s="1"/>
  <c r="F7" i="45" s="1"/>
  <c r="V10" i="4"/>
  <c r="B6" i="45" s="1"/>
  <c r="F6" i="45" s="1"/>
  <c r="W8" i="4"/>
  <c r="C5" i="45" s="1"/>
  <c r="G5" i="45" s="1"/>
  <c r="V8" i="4"/>
  <c r="B5" i="45" s="1"/>
  <c r="W5" i="4"/>
  <c r="C4" i="45" s="1"/>
  <c r="G4" i="45" s="1"/>
  <c r="U38" i="4"/>
  <c r="C17" i="42" s="1"/>
  <c r="G17" i="42" s="1"/>
  <c r="U34" i="4"/>
  <c r="C16" i="42" s="1"/>
  <c r="G16" i="42" s="1"/>
  <c r="U31" i="4"/>
  <c r="C15" i="42" s="1"/>
  <c r="G15" i="42" s="1"/>
  <c r="T38" i="4"/>
  <c r="B17" i="42" s="1"/>
  <c r="F17" i="42" s="1"/>
  <c r="T34" i="4"/>
  <c r="B16" i="42" s="1"/>
  <c r="F16" i="42" s="1"/>
  <c r="T31" i="4"/>
  <c r="B15" i="42" s="1"/>
  <c r="F15" i="42" s="1"/>
  <c r="T41" i="4"/>
  <c r="B18" i="42" s="1"/>
  <c r="F18" i="42" s="1"/>
  <c r="U55" i="4"/>
  <c r="C22" i="42" s="1"/>
  <c r="G22" i="42" s="1"/>
  <c r="U50" i="4"/>
  <c r="C21" i="42" s="1"/>
  <c r="G21" i="42" s="1"/>
  <c r="U46" i="4"/>
  <c r="C20" i="42" s="1"/>
  <c r="G20" i="42" s="1"/>
  <c r="T55" i="4"/>
  <c r="B22" i="42" s="1"/>
  <c r="F22" i="42" s="1"/>
  <c r="T50" i="4"/>
  <c r="B21" i="42" s="1"/>
  <c r="F21" i="42" s="1"/>
  <c r="T46" i="4"/>
  <c r="U41" i="4"/>
  <c r="C18" i="42" s="1"/>
  <c r="G18" i="42" s="1"/>
  <c r="U27" i="4"/>
  <c r="C13" i="42" s="1"/>
  <c r="G13" i="42" s="1"/>
  <c r="U25" i="4"/>
  <c r="C12" i="42" s="1"/>
  <c r="G12" i="42" s="1"/>
  <c r="C11" i="42"/>
  <c r="G11" i="42" s="1"/>
  <c r="U20" i="4"/>
  <c r="C10" i="42" s="1"/>
  <c r="G10" i="42" s="1"/>
  <c r="T27" i="4"/>
  <c r="B13" i="42" s="1"/>
  <c r="F13" i="42" s="1"/>
  <c r="T25" i="4"/>
  <c r="B12" i="42" s="1"/>
  <c r="F12" i="42" s="1"/>
  <c r="B11" i="42"/>
  <c r="F11" i="42" s="1"/>
  <c r="T20" i="4"/>
  <c r="B10" i="42" s="1"/>
  <c r="F10" i="42" s="1"/>
  <c r="U14" i="4"/>
  <c r="C8" i="42" s="1"/>
  <c r="G8" i="42" s="1"/>
  <c r="U12" i="4"/>
  <c r="C7" i="42" s="1"/>
  <c r="G7" i="42" s="1"/>
  <c r="U10" i="4"/>
  <c r="C6" i="42" s="1"/>
  <c r="G6" i="42" s="1"/>
  <c r="U8" i="4"/>
  <c r="C5" i="42" s="1"/>
  <c r="G5" i="42" s="1"/>
  <c r="U5" i="4"/>
  <c r="C4" i="42" s="1"/>
  <c r="T14" i="4"/>
  <c r="B8" i="42" s="1"/>
  <c r="F8" i="42" s="1"/>
  <c r="T12" i="4"/>
  <c r="B7" i="42" s="1"/>
  <c r="F7" i="42" s="1"/>
  <c r="T10" i="4"/>
  <c r="B6" i="42" s="1"/>
  <c r="F6" i="42" s="1"/>
  <c r="T8" i="4"/>
  <c r="B5" i="42" s="1"/>
  <c r="F5" i="42" s="1"/>
  <c r="T5" i="4"/>
  <c r="B4" i="42" s="1"/>
  <c r="F4" i="42" s="1"/>
  <c r="G11" i="41"/>
  <c r="F11" i="41"/>
  <c r="G22" i="35"/>
  <c r="G16" i="35"/>
  <c r="F16" i="35"/>
  <c r="S55" i="4"/>
  <c r="S50" i="4"/>
  <c r="S46" i="4"/>
  <c r="S41" i="4"/>
  <c r="S38" i="4"/>
  <c r="S34" i="4"/>
  <c r="S31" i="4"/>
  <c r="S27" i="4"/>
  <c r="S20" i="4"/>
  <c r="C10" i="41" s="1"/>
  <c r="S14" i="4"/>
  <c r="S12" i="4"/>
  <c r="S10" i="4"/>
  <c r="R55" i="4"/>
  <c r="R50" i="4"/>
  <c r="R46" i="4"/>
  <c r="B20" i="41" s="1"/>
  <c r="R41" i="4"/>
  <c r="R38" i="4"/>
  <c r="R34" i="4"/>
  <c r="B16" i="41" s="1"/>
  <c r="R31" i="4"/>
  <c r="R27" i="4"/>
  <c r="R20" i="4"/>
  <c r="B10" i="41" s="1"/>
  <c r="R14" i="4"/>
  <c r="B8" i="41" s="1"/>
  <c r="R12" i="4"/>
  <c r="R10" i="4"/>
  <c r="B6" i="41" s="1"/>
  <c r="R8" i="4"/>
  <c r="S8" i="4"/>
  <c r="S5" i="4"/>
  <c r="C4" i="41" s="1"/>
  <c r="R5" i="4"/>
  <c r="I31" i="4"/>
  <c r="C15" i="37" s="1"/>
  <c r="G15" i="37" s="1"/>
  <c r="H31" i="4"/>
  <c r="B15" i="37" s="1"/>
  <c r="H27" i="4"/>
  <c r="B13" i="37" s="1"/>
  <c r="F13" i="37" s="1"/>
  <c r="I27" i="4"/>
  <c r="C13" i="37" s="1"/>
  <c r="G13" i="37" s="1"/>
  <c r="C11" i="37"/>
  <c r="G11" i="37" s="1"/>
  <c r="I20" i="4"/>
  <c r="C10" i="37" s="1"/>
  <c r="I41" i="4"/>
  <c r="C18" i="37" s="1"/>
  <c r="G18" i="37" s="1"/>
  <c r="I38" i="4"/>
  <c r="C17" i="37" s="1"/>
  <c r="G17" i="37" s="1"/>
  <c r="I34" i="4"/>
  <c r="C16" i="37" s="1"/>
  <c r="I55" i="4"/>
  <c r="C22" i="37" s="1"/>
  <c r="G22" i="37" s="1"/>
  <c r="I50" i="4"/>
  <c r="C21" i="37" s="1"/>
  <c r="G21" i="37" s="1"/>
  <c r="I46" i="4"/>
  <c r="C20" i="37" s="1"/>
  <c r="H55" i="4"/>
  <c r="B22" i="37" s="1"/>
  <c r="H50" i="4"/>
  <c r="B21" i="37" s="1"/>
  <c r="F21" i="37" s="1"/>
  <c r="H46" i="4"/>
  <c r="H41" i="4"/>
  <c r="B18" i="37" s="1"/>
  <c r="F18" i="37" s="1"/>
  <c r="H38" i="4"/>
  <c r="B17" i="37" s="1"/>
  <c r="F17" i="37" s="1"/>
  <c r="H34" i="4"/>
  <c r="B16" i="37" s="1"/>
  <c r="F16" i="37" s="1"/>
  <c r="H20" i="4"/>
  <c r="B10" i="37" s="1"/>
  <c r="B11" i="37"/>
  <c r="F11" i="37" s="1"/>
  <c r="I14" i="4"/>
  <c r="C8" i="37" s="1"/>
  <c r="G8" i="37" s="1"/>
  <c r="I12" i="4"/>
  <c r="C7" i="37" s="1"/>
  <c r="G7" i="37" s="1"/>
  <c r="I10" i="4"/>
  <c r="C6" i="37" s="1"/>
  <c r="I8" i="4"/>
  <c r="C5" i="37" s="1"/>
  <c r="G5" i="37" s="1"/>
  <c r="I5" i="4"/>
  <c r="C4" i="37" s="1"/>
  <c r="G4" i="37" s="1"/>
  <c r="H5" i="4"/>
  <c r="B4" i="37" s="1"/>
  <c r="H14" i="4"/>
  <c r="B8" i="37" s="1"/>
  <c r="F8" i="37" s="1"/>
  <c r="H12" i="4"/>
  <c r="B7" i="37" s="1"/>
  <c r="F7" i="37" s="1"/>
  <c r="H10" i="4"/>
  <c r="B6" i="37" s="1"/>
  <c r="F6" i="37" s="1"/>
  <c r="H8" i="4"/>
  <c r="B5" i="37" s="1"/>
  <c r="F5" i="37" s="1"/>
  <c r="F21" i="35"/>
  <c r="G18" i="35"/>
  <c r="G8" i="35"/>
  <c r="G7" i="35"/>
  <c r="G21" i="35"/>
  <c r="F18" i="35"/>
  <c r="G13" i="35"/>
  <c r="F8" i="35"/>
  <c r="F7" i="35"/>
  <c r="G6" i="35"/>
  <c r="F6" i="35"/>
  <c r="F5" i="35"/>
  <c r="G5" i="35"/>
  <c r="B11" i="46"/>
  <c r="F11" i="46" s="1"/>
  <c r="C11" i="46"/>
  <c r="G11" i="46" s="1"/>
  <c r="B8" i="34" l="1"/>
  <c r="F8" i="34" s="1"/>
  <c r="C13" i="34"/>
  <c r="G13" i="34" s="1"/>
  <c r="B7" i="34"/>
  <c r="F7" i="34" s="1"/>
  <c r="B16" i="34"/>
  <c r="F16" i="34" s="1"/>
  <c r="C21" i="34"/>
  <c r="G21" i="34" s="1"/>
  <c r="C12" i="34"/>
  <c r="G12" i="34" s="1"/>
  <c r="C8" i="34"/>
  <c r="G8" i="34" s="1"/>
  <c r="B20" i="34"/>
  <c r="F20" i="34" s="1"/>
  <c r="C16" i="34"/>
  <c r="G16" i="34" s="1"/>
  <c r="C4" i="34"/>
  <c r="G4" i="34" s="1"/>
  <c r="C15" i="34"/>
  <c r="G15" i="34" s="1"/>
  <c r="B21" i="34"/>
  <c r="F21" i="34" s="1"/>
  <c r="C18" i="34"/>
  <c r="G18" i="34" s="1"/>
  <c r="C5" i="34"/>
  <c r="G5" i="34" s="1"/>
  <c r="B17" i="34"/>
  <c r="F17" i="34" s="1"/>
  <c r="C22" i="34"/>
  <c r="G22" i="34" s="1"/>
  <c r="G4" i="7"/>
  <c r="B5" i="34"/>
  <c r="F5" i="34" s="1"/>
  <c r="B12" i="34"/>
  <c r="F12" i="34" s="1"/>
  <c r="B22" i="34"/>
  <c r="F22" i="34" s="1"/>
  <c r="C10" i="34"/>
  <c r="G10" i="34" s="1"/>
  <c r="C6" i="34"/>
  <c r="G6" i="34" s="1"/>
  <c r="C17" i="34"/>
  <c r="G17" i="34" s="1"/>
  <c r="B18" i="34"/>
  <c r="F18" i="34" s="1"/>
  <c r="B6" i="34"/>
  <c r="F6" i="34" s="1"/>
  <c r="B13" i="34"/>
  <c r="F13" i="34" s="1"/>
  <c r="C7" i="34"/>
  <c r="G7" i="34" s="1"/>
  <c r="F4" i="35"/>
  <c r="C24" i="35"/>
  <c r="G24" i="35" s="1"/>
  <c r="F61" i="4"/>
  <c r="C20" i="41"/>
  <c r="B18" i="41"/>
  <c r="F18" i="41" s="1"/>
  <c r="C18" i="41"/>
  <c r="G18" i="41" s="1"/>
  <c r="C5" i="41"/>
  <c r="B21" i="41"/>
  <c r="F21" i="41" s="1"/>
  <c r="C21" i="41"/>
  <c r="G21" i="41" s="1"/>
  <c r="C6" i="41"/>
  <c r="G6" i="41" s="1"/>
  <c r="C16" i="41"/>
  <c r="G16" i="41" s="1"/>
  <c r="B4" i="41"/>
  <c r="F4" i="41" s="1"/>
  <c r="C8" i="41"/>
  <c r="G8" i="41" s="1"/>
  <c r="B13" i="41"/>
  <c r="B14" i="41" s="1"/>
  <c r="F14" i="41" s="1"/>
  <c r="C13" i="41"/>
  <c r="C14" i="41" s="1"/>
  <c r="G14" i="41" s="1"/>
  <c r="B5" i="41"/>
  <c r="F5" i="41" s="1"/>
  <c r="B15" i="41"/>
  <c r="F15" i="41" s="1"/>
  <c r="B22" i="41"/>
  <c r="F22" i="41" s="1"/>
  <c r="C15" i="41"/>
  <c r="G15" i="41" s="1"/>
  <c r="C22" i="41"/>
  <c r="G22" i="41" s="1"/>
  <c r="B7" i="41"/>
  <c r="F7" i="41" s="1"/>
  <c r="B17" i="41"/>
  <c r="F17" i="41" s="1"/>
  <c r="C7" i="41"/>
  <c r="G7" i="41" s="1"/>
  <c r="C17" i="41"/>
  <c r="G17" i="41" s="1"/>
  <c r="G61" i="4"/>
  <c r="C6" i="49"/>
  <c r="G6" i="49" s="1"/>
  <c r="C10" i="49"/>
  <c r="C16" i="49"/>
  <c r="G16" i="49" s="1"/>
  <c r="C20" i="49"/>
  <c r="B7" i="49"/>
  <c r="F7" i="49" s="1"/>
  <c r="B13" i="49"/>
  <c r="F13" i="49" s="1"/>
  <c r="B17" i="49"/>
  <c r="F17" i="49" s="1"/>
  <c r="B21" i="49"/>
  <c r="F21" i="49" s="1"/>
  <c r="C4" i="49"/>
  <c r="C7" i="49"/>
  <c r="G7" i="49" s="1"/>
  <c r="C13" i="49"/>
  <c r="G13" i="49" s="1"/>
  <c r="C17" i="49"/>
  <c r="G17" i="49" s="1"/>
  <c r="C21" i="49"/>
  <c r="G21" i="49" s="1"/>
  <c r="B5" i="49"/>
  <c r="F5" i="49" s="1"/>
  <c r="B8" i="49"/>
  <c r="F8" i="49" s="1"/>
  <c r="F15" i="49"/>
  <c r="B18" i="49"/>
  <c r="F18" i="49" s="1"/>
  <c r="B22" i="49"/>
  <c r="F22" i="49" s="1"/>
  <c r="C5" i="49"/>
  <c r="G5" i="49" s="1"/>
  <c r="C8" i="49"/>
  <c r="G8" i="49" s="1"/>
  <c r="C15" i="49"/>
  <c r="C18" i="49"/>
  <c r="G18" i="49" s="1"/>
  <c r="C22" i="49"/>
  <c r="G22" i="49" s="1"/>
  <c r="B12" i="49"/>
  <c r="B10" i="49"/>
  <c r="B16" i="49"/>
  <c r="F16" i="49" s="1"/>
  <c r="B20" i="49"/>
  <c r="C12" i="49"/>
  <c r="B24" i="35"/>
  <c r="F24" i="35" s="1"/>
  <c r="C9" i="39"/>
  <c r="G9" i="39" s="1"/>
  <c r="F10" i="35"/>
  <c r="F20" i="35"/>
  <c r="G23" i="35"/>
  <c r="G4" i="35"/>
  <c r="F15" i="35"/>
  <c r="F23" i="35"/>
  <c r="G10" i="35"/>
  <c r="G15" i="35"/>
  <c r="G20" i="35"/>
  <c r="C22" i="46"/>
  <c r="G22" i="46" s="1"/>
  <c r="B17" i="46"/>
  <c r="F17" i="46" s="1"/>
  <c r="O29" i="4"/>
  <c r="B9" i="39"/>
  <c r="F9" i="39" s="1"/>
  <c r="Q18" i="4"/>
  <c r="S29" i="4"/>
  <c r="C5" i="46"/>
  <c r="G5" i="46" s="1"/>
  <c r="C14" i="38"/>
  <c r="G14" i="38" s="1"/>
  <c r="B4" i="46"/>
  <c r="F4" i="46" s="1"/>
  <c r="C8" i="46"/>
  <c r="G8" i="46" s="1"/>
  <c r="B15" i="46"/>
  <c r="F15" i="46" s="1"/>
  <c r="B59" i="4"/>
  <c r="Q44" i="4"/>
  <c r="X18" i="4"/>
  <c r="C6" i="46"/>
  <c r="G6" i="46" s="1"/>
  <c r="B12" i="46"/>
  <c r="F12" i="46" s="1"/>
  <c r="B16" i="46"/>
  <c r="F16" i="46" s="1"/>
  <c r="P18" i="4"/>
  <c r="N29" i="4"/>
  <c r="B22" i="46"/>
  <c r="F22" i="46" s="1"/>
  <c r="C7" i="46"/>
  <c r="G7" i="46" s="1"/>
  <c r="B6" i="46"/>
  <c r="F6" i="46" s="1"/>
  <c r="U18" i="4"/>
  <c r="C23" i="36"/>
  <c r="G23" i="36" s="1"/>
  <c r="B20" i="46"/>
  <c r="F20" i="46" s="1"/>
  <c r="T29" i="4"/>
  <c r="K44" i="4"/>
  <c r="N18" i="4"/>
  <c r="V59" i="4"/>
  <c r="G4" i="41"/>
  <c r="S18" i="4"/>
  <c r="B20" i="42"/>
  <c r="F20" i="42" s="1"/>
  <c r="T59" i="4"/>
  <c r="B10" i="34"/>
  <c r="D29" i="4"/>
  <c r="C20" i="34"/>
  <c r="G20" i="34" s="1"/>
  <c r="E59" i="4"/>
  <c r="F20" i="38"/>
  <c r="B23" i="38"/>
  <c r="F23" i="38" s="1"/>
  <c r="G10" i="39"/>
  <c r="C14" i="39"/>
  <c r="G14" i="39" s="1"/>
  <c r="B15" i="39"/>
  <c r="F15" i="39" s="1"/>
  <c r="N44" i="4"/>
  <c r="F20" i="39"/>
  <c r="B23" i="39"/>
  <c r="F23" i="39" s="1"/>
  <c r="P44" i="4"/>
  <c r="G4" i="39"/>
  <c r="T18" i="4"/>
  <c r="B21" i="45"/>
  <c r="F21" i="45" s="1"/>
  <c r="M29" i="4"/>
  <c r="P29" i="4"/>
  <c r="B10" i="45"/>
  <c r="V29" i="4"/>
  <c r="B5" i="46"/>
  <c r="F5" i="46" s="1"/>
  <c r="C4" i="46"/>
  <c r="G4" i="46" s="1"/>
  <c r="X29" i="4"/>
  <c r="B10" i="46"/>
  <c r="F10" i="46" s="1"/>
  <c r="B13" i="46"/>
  <c r="F13" i="46" s="1"/>
  <c r="X44" i="4"/>
  <c r="C16" i="46"/>
  <c r="G16" i="46" s="1"/>
  <c r="Y59" i="4"/>
  <c r="C21" i="46"/>
  <c r="G21" i="46" s="1"/>
  <c r="B17" i="36"/>
  <c r="F17" i="36" s="1"/>
  <c r="J44" i="4"/>
  <c r="B9" i="38"/>
  <c r="F9" i="38" s="1"/>
  <c r="B14" i="38"/>
  <c r="F14" i="38" s="1"/>
  <c r="F10" i="38"/>
  <c r="B12" i="39"/>
  <c r="B14" i="39" s="1"/>
  <c r="F14" i="39" s="1"/>
  <c r="C15" i="39"/>
  <c r="O44" i="4"/>
  <c r="B11" i="7"/>
  <c r="B29" i="4"/>
  <c r="W18" i="4"/>
  <c r="B4" i="34"/>
  <c r="F4" i="34" s="1"/>
  <c r="D18" i="4"/>
  <c r="D59" i="4"/>
  <c r="B15" i="34"/>
  <c r="F15" i="34" s="1"/>
  <c r="D44" i="4"/>
  <c r="E44" i="4"/>
  <c r="B19" i="7"/>
  <c r="F19" i="7" s="1"/>
  <c r="B23" i="7"/>
  <c r="F23" i="7" s="1"/>
  <c r="B9" i="7"/>
  <c r="F9" i="7" s="1"/>
  <c r="C14" i="7"/>
  <c r="G14" i="7" s="1"/>
  <c r="C29" i="4"/>
  <c r="C14" i="42"/>
  <c r="G14" i="42" s="1"/>
  <c r="C23" i="42"/>
  <c r="G23" i="42" s="1"/>
  <c r="F5" i="45"/>
  <c r="B9" i="45"/>
  <c r="F9" i="45" s="1"/>
  <c r="C9" i="42"/>
  <c r="G9" i="42" s="1"/>
  <c r="B20" i="37"/>
  <c r="F20" i="37" s="1"/>
  <c r="H59" i="4"/>
  <c r="R18" i="4"/>
  <c r="B18" i="46"/>
  <c r="F18" i="46" s="1"/>
  <c r="C17" i="46"/>
  <c r="G17" i="46" s="1"/>
  <c r="C12" i="46"/>
  <c r="G12" i="46" s="1"/>
  <c r="B19" i="38"/>
  <c r="F19" i="38" s="1"/>
  <c r="C23" i="38"/>
  <c r="G23" i="38" s="1"/>
  <c r="C9" i="38"/>
  <c r="G9" i="38" s="1"/>
  <c r="B9" i="42"/>
  <c r="F9" i="42" s="1"/>
  <c r="B19" i="45"/>
  <c r="F19" i="45" s="1"/>
  <c r="C20" i="46"/>
  <c r="G20" i="46" s="1"/>
  <c r="B21" i="46"/>
  <c r="F21" i="46" s="1"/>
  <c r="C9" i="45"/>
  <c r="G9" i="45" s="1"/>
  <c r="C19" i="36"/>
  <c r="G19" i="36" s="1"/>
  <c r="C14" i="36"/>
  <c r="G14" i="36" s="1"/>
  <c r="B19" i="42"/>
  <c r="F19" i="42" s="1"/>
  <c r="P59" i="4"/>
  <c r="L59" i="4"/>
  <c r="C9" i="7"/>
  <c r="G9" i="7" s="1"/>
  <c r="W44" i="4"/>
  <c r="V44" i="4"/>
  <c r="G4" i="42"/>
  <c r="C10" i="46"/>
  <c r="G10" i="46" s="1"/>
  <c r="R44" i="4"/>
  <c r="S44" i="4"/>
  <c r="F6" i="41"/>
  <c r="K59" i="4"/>
  <c r="K29" i="4"/>
  <c r="J59" i="4"/>
  <c r="M59" i="4"/>
  <c r="E18" i="4"/>
  <c r="N59" i="4"/>
  <c r="O18" i="4"/>
  <c r="W29" i="4"/>
  <c r="K18" i="4"/>
  <c r="U44" i="4"/>
  <c r="C14" i="45"/>
  <c r="G14" i="45" s="1"/>
  <c r="C13" i="46"/>
  <c r="G13" i="46" s="1"/>
  <c r="B9" i="36"/>
  <c r="F9" i="36" s="1"/>
  <c r="H44" i="4"/>
  <c r="C14" i="37"/>
  <c r="G14" i="37" s="1"/>
  <c r="I18" i="4"/>
  <c r="C19" i="37"/>
  <c r="G16" i="37"/>
  <c r="F4" i="37"/>
  <c r="B9" i="37"/>
  <c r="G6" i="37"/>
  <c r="C9" i="37"/>
  <c r="F10" i="37"/>
  <c r="B14" i="37"/>
  <c r="F14" i="37" s="1"/>
  <c r="F22" i="37"/>
  <c r="B19" i="37"/>
  <c r="F15" i="37"/>
  <c r="F10" i="41"/>
  <c r="G20" i="37"/>
  <c r="C23" i="37"/>
  <c r="G23" i="37" s="1"/>
  <c r="F8" i="41"/>
  <c r="F16" i="41"/>
  <c r="F20" i="41"/>
  <c r="G10" i="41"/>
  <c r="B7" i="46"/>
  <c r="C15" i="7"/>
  <c r="G15" i="7" s="1"/>
  <c r="C44" i="4"/>
  <c r="V18" i="4"/>
  <c r="I59" i="4"/>
  <c r="H29" i="4"/>
  <c r="G10" i="37"/>
  <c r="C19" i="45"/>
  <c r="G19" i="45" s="1"/>
  <c r="B8" i="46"/>
  <c r="F8" i="46" s="1"/>
  <c r="Y44" i="4"/>
  <c r="C23" i="7"/>
  <c r="G23" i="7" s="1"/>
  <c r="C9" i="36"/>
  <c r="C19" i="42"/>
  <c r="G19" i="42" s="1"/>
  <c r="B14" i="42"/>
  <c r="F14" i="42" s="1"/>
  <c r="C23" i="39"/>
  <c r="G23" i="39" s="1"/>
  <c r="J18" i="4"/>
  <c r="B23" i="36"/>
  <c r="F23" i="36" s="1"/>
  <c r="I44" i="4"/>
  <c r="Y18" i="4"/>
  <c r="R59" i="4"/>
  <c r="C15" i="46"/>
  <c r="I29" i="4"/>
  <c r="Y29" i="4"/>
  <c r="X59" i="4"/>
  <c r="U29" i="4"/>
  <c r="S59" i="4"/>
  <c r="L44" i="4"/>
  <c r="T44" i="4"/>
  <c r="U59" i="4"/>
  <c r="R29" i="4"/>
  <c r="M18" i="4"/>
  <c r="L18" i="4"/>
  <c r="L29" i="4"/>
  <c r="B18" i="4"/>
  <c r="B44" i="4"/>
  <c r="H18" i="4"/>
  <c r="E29" i="4"/>
  <c r="O59" i="4"/>
  <c r="Q29" i="4"/>
  <c r="Q59" i="4"/>
  <c r="C59" i="4"/>
  <c r="C18" i="4"/>
  <c r="C21" i="45"/>
  <c r="G21" i="45" s="1"/>
  <c r="W59" i="4"/>
  <c r="C18" i="46"/>
  <c r="G18" i="46" s="1"/>
  <c r="B10" i="36"/>
  <c r="J29" i="4"/>
  <c r="C15" i="38"/>
  <c r="M44" i="4"/>
  <c r="B14" i="34" l="1"/>
  <c r="F14" i="34" s="1"/>
  <c r="C14" i="34"/>
  <c r="G14" i="34" s="1"/>
  <c r="B23" i="34"/>
  <c r="F23" i="34" s="1"/>
  <c r="B14" i="7"/>
  <c r="F14" i="7" s="1"/>
  <c r="C19" i="34"/>
  <c r="G19" i="34" s="1"/>
  <c r="C9" i="34"/>
  <c r="G9" i="34" s="1"/>
  <c r="G13" i="41"/>
  <c r="C9" i="41"/>
  <c r="G9" i="41" s="1"/>
  <c r="F13" i="41"/>
  <c r="C23" i="41"/>
  <c r="G23" i="41" s="1"/>
  <c r="B19" i="41"/>
  <c r="F19" i="41" s="1"/>
  <c r="G5" i="41"/>
  <c r="G20" i="41"/>
  <c r="B23" i="41"/>
  <c r="F23" i="41" s="1"/>
  <c r="B9" i="41"/>
  <c r="C19" i="41"/>
  <c r="G19" i="41" s="1"/>
  <c r="B19" i="49"/>
  <c r="F19" i="49" s="1"/>
  <c r="F10" i="49"/>
  <c r="B14" i="49"/>
  <c r="F14" i="49" s="1"/>
  <c r="F4" i="49"/>
  <c r="B9" i="49"/>
  <c r="C14" i="49"/>
  <c r="G14" i="49" s="1"/>
  <c r="G10" i="49"/>
  <c r="F20" i="49"/>
  <c r="B23" i="49"/>
  <c r="F23" i="49" s="1"/>
  <c r="G15" i="49"/>
  <c r="C19" i="49"/>
  <c r="G19" i="49" s="1"/>
  <c r="G4" i="49"/>
  <c r="C9" i="49"/>
  <c r="G20" i="49"/>
  <c r="C23" i="49"/>
  <c r="G23" i="49" s="1"/>
  <c r="B14" i="46"/>
  <c r="F14" i="46" s="1"/>
  <c r="P61" i="4"/>
  <c r="B23" i="45"/>
  <c r="F23" i="45" s="1"/>
  <c r="B19" i="34"/>
  <c r="F19" i="34" s="1"/>
  <c r="C9" i="46"/>
  <c r="N61" i="4"/>
  <c r="F10" i="34"/>
  <c r="B9" i="34"/>
  <c r="F9" i="34" s="1"/>
  <c r="V61" i="4"/>
  <c r="D61" i="4"/>
  <c r="B23" i="42"/>
  <c r="F23" i="42" s="1"/>
  <c r="C23" i="34"/>
  <c r="G23" i="34" s="1"/>
  <c r="B19" i="36"/>
  <c r="F19" i="36" s="1"/>
  <c r="B19" i="39"/>
  <c r="F19" i="39" s="1"/>
  <c r="J61" i="4"/>
  <c r="O61" i="4"/>
  <c r="T61" i="4"/>
  <c r="S61" i="4"/>
  <c r="X61" i="4"/>
  <c r="G15" i="39"/>
  <c r="C19" i="39"/>
  <c r="G19" i="39" s="1"/>
  <c r="B14" i="45"/>
  <c r="F14" i="45" s="1"/>
  <c r="F10" i="45"/>
  <c r="B19" i="46"/>
  <c r="F19" i="46" s="1"/>
  <c r="M61" i="4"/>
  <c r="W61" i="4"/>
  <c r="Q61" i="4"/>
  <c r="B61" i="4"/>
  <c r="U61" i="4"/>
  <c r="C23" i="46"/>
  <c r="G23" i="46" s="1"/>
  <c r="B23" i="37"/>
  <c r="F23" i="37" s="1"/>
  <c r="K61" i="4"/>
  <c r="B23" i="46"/>
  <c r="F23" i="46" s="1"/>
  <c r="C14" i="46"/>
  <c r="G14" i="46" s="1"/>
  <c r="B24" i="38"/>
  <c r="F24" i="38" s="1"/>
  <c r="F19" i="37"/>
  <c r="G19" i="37"/>
  <c r="C24" i="37"/>
  <c r="G24" i="37" s="1"/>
  <c r="G15" i="38"/>
  <c r="C19" i="38"/>
  <c r="F10" i="36"/>
  <c r="B14" i="36"/>
  <c r="C61" i="4"/>
  <c r="E61" i="4"/>
  <c r="R61" i="4"/>
  <c r="H61" i="4"/>
  <c r="C23" i="45"/>
  <c r="C24" i="45" s="1"/>
  <c r="G24" i="45" s="1"/>
  <c r="F7" i="46"/>
  <c r="B9" i="46"/>
  <c r="C24" i="42"/>
  <c r="G24" i="42" s="1"/>
  <c r="G9" i="37"/>
  <c r="F9" i="37"/>
  <c r="L61" i="4"/>
  <c r="C19" i="46"/>
  <c r="G19" i="46" s="1"/>
  <c r="G15" i="46"/>
  <c r="C24" i="36"/>
  <c r="G24" i="36" s="1"/>
  <c r="G9" i="36"/>
  <c r="Y61" i="4"/>
  <c r="I61" i="4"/>
  <c r="C19" i="7"/>
  <c r="G19" i="7" s="1"/>
  <c r="B24" i="7" l="1"/>
  <c r="F24" i="7" s="1"/>
  <c r="C24" i="7"/>
  <c r="G24" i="7" s="1"/>
  <c r="G9" i="46"/>
  <c r="C24" i="46"/>
  <c r="G24" i="46" s="1"/>
  <c r="B24" i="46"/>
  <c r="F24" i="46" s="1"/>
  <c r="B24" i="41"/>
  <c r="F24" i="41" s="1"/>
  <c r="B24" i="39"/>
  <c r="F24" i="39" s="1"/>
  <c r="C24" i="41"/>
  <c r="G24" i="41" s="1"/>
  <c r="F9" i="41"/>
  <c r="G9" i="49"/>
  <c r="C24" i="49"/>
  <c r="G24" i="49" s="1"/>
  <c r="F9" i="49"/>
  <c r="B24" i="49"/>
  <c r="F24" i="49" s="1"/>
  <c r="B24" i="42"/>
  <c r="F24" i="42" s="1"/>
  <c r="C24" i="39"/>
  <c r="G24" i="39" s="1"/>
  <c r="B24" i="34"/>
  <c r="F24" i="34" s="1"/>
  <c r="C24" i="34"/>
  <c r="G24" i="34" s="1"/>
  <c r="B24" i="37"/>
  <c r="F24" i="37" s="1"/>
  <c r="B24" i="45"/>
  <c r="F24" i="45" s="1"/>
  <c r="F14" i="36"/>
  <c r="B24" i="36"/>
  <c r="F24" i="36" s="1"/>
  <c r="G19" i="38"/>
  <c r="C24" i="38"/>
  <c r="G24" i="38" s="1"/>
  <c r="F9" i="46"/>
  <c r="G23" i="45"/>
</calcChain>
</file>

<file path=xl/sharedStrings.xml><?xml version="1.0" encoding="utf-8"?>
<sst xmlns="http://schemas.openxmlformats.org/spreadsheetml/2006/main" count="480" uniqueCount="118">
  <si>
    <t>聚酯棉紗</t>
  </si>
  <si>
    <t>混紡T/R紗</t>
  </si>
  <si>
    <t>混紡T/W紗</t>
  </si>
  <si>
    <t>混紡T/C紗</t>
  </si>
  <si>
    <t>其他聚酯纖維紗</t>
  </si>
  <si>
    <t>亞克力紗</t>
  </si>
  <si>
    <t>其它亞克力混紡紗</t>
  </si>
  <si>
    <t>嫘縈棉紗</t>
  </si>
  <si>
    <t>嫘縈棉混紡紗</t>
  </si>
  <si>
    <t>尼龍短纖紗</t>
  </si>
  <si>
    <t>人纖製縫紉線</t>
  </si>
  <si>
    <t>零售用人纖短纖紗</t>
  </si>
  <si>
    <t>特殊人纖短纖紗</t>
  </si>
  <si>
    <t>其他人纖短纖紗</t>
  </si>
  <si>
    <t>55094100007</t>
  </si>
  <si>
    <t>55094200006</t>
  </si>
  <si>
    <t>56050010007.56050090000.</t>
  </si>
  <si>
    <t>56060010006.56060020004.56060090009</t>
  </si>
  <si>
    <t>55095900006</t>
    <phoneticPr fontId="2" type="noConversion"/>
  </si>
  <si>
    <t>產品類別&amp;HS code</t>
    <phoneticPr fontId="2" type="noConversion"/>
  </si>
  <si>
    <t>棉紗</t>
    <phoneticPr fontId="2" type="noConversion"/>
  </si>
  <si>
    <t>5205所有項下產品</t>
    <phoneticPr fontId="2" type="noConversion"/>
  </si>
  <si>
    <t>棉混紡紗</t>
    <phoneticPr fontId="2" type="noConversion"/>
  </si>
  <si>
    <t>5206所有項下產品</t>
    <phoneticPr fontId="2" type="noConversion"/>
  </si>
  <si>
    <t>5207所有項下產品</t>
    <phoneticPr fontId="2" type="noConversion"/>
  </si>
  <si>
    <t>A/W紗/                             55096100002</t>
    <phoneticPr fontId="2" type="noConversion"/>
  </si>
  <si>
    <t xml:space="preserve">A/C紗/                              55096200001    </t>
    <phoneticPr fontId="2" type="noConversion"/>
  </si>
  <si>
    <t>紡紗公會產品稅號</t>
    <phoneticPr fontId="2" type="noConversion"/>
  </si>
  <si>
    <t>56049020007/56049090002</t>
    <phoneticPr fontId="8" type="noConversion"/>
  </si>
  <si>
    <t>56049020007/56049090002</t>
  </si>
  <si>
    <r>
      <rPr>
        <sz val="12"/>
        <rFont val="微軟正黑體"/>
        <family val="2"/>
        <charset val="136"/>
      </rPr>
      <t>產品類別</t>
    </r>
  </si>
  <si>
    <r>
      <rPr>
        <sz val="12"/>
        <rFont val="微軟正黑體"/>
        <family val="2"/>
        <charset val="136"/>
      </rPr>
      <t>與去年同期比較</t>
    </r>
    <phoneticPr fontId="2" type="noConversion"/>
  </si>
  <si>
    <r>
      <rPr>
        <sz val="12"/>
        <rFont val="微軟正黑體"/>
        <family val="2"/>
        <charset val="136"/>
      </rPr>
      <t>數</t>
    </r>
    <r>
      <rPr>
        <sz val="12"/>
        <rFont val="Times New Roman"/>
        <family val="1"/>
      </rPr>
      <t xml:space="preserve"> </t>
    </r>
    <r>
      <rPr>
        <sz val="12"/>
        <rFont val="微軟正黑體"/>
        <family val="2"/>
        <charset val="136"/>
      </rPr>
      <t>量</t>
    </r>
    <r>
      <rPr>
        <sz val="12"/>
        <rFont val="Times New Roman"/>
        <family val="1"/>
      </rPr>
      <t>(</t>
    </r>
    <r>
      <rPr>
        <sz val="12"/>
        <rFont val="微軟正黑體"/>
        <family val="2"/>
        <charset val="136"/>
      </rPr>
      <t>公斤</t>
    </r>
    <r>
      <rPr>
        <sz val="12"/>
        <rFont val="Times New Roman"/>
        <family val="1"/>
      </rPr>
      <t>)</t>
    </r>
    <phoneticPr fontId="2" type="noConversion"/>
  </si>
  <si>
    <r>
      <rPr>
        <sz val="12"/>
        <rFont val="微軟正黑體"/>
        <family val="2"/>
        <charset val="136"/>
      </rPr>
      <t>金</t>
    </r>
    <r>
      <rPr>
        <sz val="12"/>
        <rFont val="Times New Roman"/>
        <family val="1"/>
      </rPr>
      <t xml:space="preserve">  </t>
    </r>
    <r>
      <rPr>
        <sz val="12"/>
        <rFont val="微軟正黑體"/>
        <family val="2"/>
        <charset val="136"/>
      </rPr>
      <t>額</t>
    </r>
    <r>
      <rPr>
        <sz val="12"/>
        <rFont val="Times New Roman"/>
        <family val="1"/>
      </rPr>
      <t>(</t>
    </r>
    <r>
      <rPr>
        <sz val="12"/>
        <rFont val="微軟正黑體"/>
        <family val="2"/>
        <charset val="136"/>
      </rPr>
      <t>美元</t>
    </r>
    <r>
      <rPr>
        <sz val="12"/>
        <rFont val="Times New Roman"/>
        <family val="1"/>
      </rPr>
      <t>)</t>
    </r>
    <phoneticPr fontId="2" type="noConversion"/>
  </si>
  <si>
    <r>
      <rPr>
        <sz val="12"/>
        <rFont val="微軟正黑體"/>
        <family val="2"/>
        <charset val="136"/>
      </rPr>
      <t>數</t>
    </r>
    <r>
      <rPr>
        <sz val="12"/>
        <rFont val="Times New Roman"/>
        <family val="1"/>
      </rPr>
      <t xml:space="preserve"> </t>
    </r>
    <r>
      <rPr>
        <sz val="12"/>
        <rFont val="微軟正黑體"/>
        <family val="2"/>
        <charset val="136"/>
      </rPr>
      <t>量</t>
    </r>
    <r>
      <rPr>
        <sz val="12"/>
        <rFont val="Times New Roman"/>
        <family val="1"/>
      </rPr>
      <t>(</t>
    </r>
    <r>
      <rPr>
        <sz val="12"/>
        <rFont val="微軟正黑體"/>
        <family val="2"/>
        <charset val="136"/>
      </rPr>
      <t>公斤</t>
    </r>
    <r>
      <rPr>
        <sz val="12"/>
        <rFont val="Times New Roman"/>
        <family val="1"/>
      </rPr>
      <t>)</t>
    </r>
  </si>
  <si>
    <r>
      <rPr>
        <sz val="12"/>
        <rFont val="微軟正黑體"/>
        <family val="2"/>
        <charset val="136"/>
      </rPr>
      <t>金</t>
    </r>
    <r>
      <rPr>
        <sz val="12"/>
        <rFont val="Times New Roman"/>
        <family val="1"/>
      </rPr>
      <t xml:space="preserve">  </t>
    </r>
    <r>
      <rPr>
        <sz val="12"/>
        <rFont val="微軟正黑體"/>
        <family val="2"/>
        <charset val="136"/>
      </rPr>
      <t>額</t>
    </r>
    <r>
      <rPr>
        <sz val="12"/>
        <rFont val="Times New Roman"/>
        <family val="1"/>
      </rPr>
      <t>(</t>
    </r>
    <r>
      <rPr>
        <sz val="12"/>
        <rFont val="微軟正黑體"/>
        <family val="2"/>
        <charset val="136"/>
      </rPr>
      <t>美元</t>
    </r>
    <r>
      <rPr>
        <sz val="12"/>
        <rFont val="Times New Roman"/>
        <family val="1"/>
      </rPr>
      <t>)</t>
    </r>
  </si>
  <si>
    <r>
      <rPr>
        <sz val="12"/>
        <rFont val="微軟正黑體"/>
        <family val="2"/>
        <charset val="136"/>
      </rPr>
      <t>數量</t>
    </r>
    <r>
      <rPr>
        <sz val="12"/>
        <rFont val="Times New Roman"/>
        <family val="1"/>
      </rPr>
      <t>(%)</t>
    </r>
    <phoneticPr fontId="2" type="noConversion"/>
  </si>
  <si>
    <r>
      <rPr>
        <sz val="12"/>
        <rFont val="微軟正黑體"/>
        <family val="2"/>
        <charset val="136"/>
      </rPr>
      <t>金額</t>
    </r>
    <r>
      <rPr>
        <sz val="12"/>
        <rFont val="Times New Roman"/>
        <family val="1"/>
      </rPr>
      <t>(%)</t>
    </r>
    <phoneticPr fontId="2" type="noConversion"/>
  </si>
  <si>
    <r>
      <rPr>
        <sz val="12"/>
        <rFont val="微軟正黑體"/>
        <family val="2"/>
        <charset val="136"/>
      </rPr>
      <t>聚酯棉紗</t>
    </r>
  </si>
  <si>
    <r>
      <rPr>
        <sz val="12"/>
        <rFont val="微軟正黑體"/>
        <family val="2"/>
        <charset val="136"/>
      </rPr>
      <t>混紡</t>
    </r>
    <r>
      <rPr>
        <sz val="12"/>
        <rFont val="Times New Roman"/>
        <family val="1"/>
      </rPr>
      <t>T/R</t>
    </r>
    <r>
      <rPr>
        <sz val="12"/>
        <rFont val="微軟正黑體"/>
        <family val="2"/>
        <charset val="136"/>
      </rPr>
      <t>紗</t>
    </r>
  </si>
  <si>
    <r>
      <rPr>
        <sz val="12"/>
        <rFont val="微軟正黑體"/>
        <family val="2"/>
        <charset val="136"/>
      </rPr>
      <t>混紡</t>
    </r>
    <r>
      <rPr>
        <sz val="12"/>
        <rFont val="Times New Roman"/>
        <family val="1"/>
      </rPr>
      <t>T/W</t>
    </r>
    <r>
      <rPr>
        <sz val="12"/>
        <rFont val="微軟正黑體"/>
        <family val="2"/>
        <charset val="136"/>
      </rPr>
      <t>紗</t>
    </r>
  </si>
  <si>
    <r>
      <rPr>
        <sz val="12"/>
        <rFont val="微軟正黑體"/>
        <family val="2"/>
        <charset val="136"/>
      </rPr>
      <t>混紡</t>
    </r>
    <r>
      <rPr>
        <sz val="12"/>
        <rFont val="Times New Roman"/>
        <family val="1"/>
      </rPr>
      <t>T/C</t>
    </r>
    <r>
      <rPr>
        <sz val="12"/>
        <rFont val="微軟正黑體"/>
        <family val="2"/>
        <charset val="136"/>
      </rPr>
      <t>紗</t>
    </r>
  </si>
  <si>
    <r>
      <rPr>
        <sz val="12"/>
        <rFont val="微軟正黑體"/>
        <family val="2"/>
        <charset val="136"/>
      </rPr>
      <t>其他聚酯纖維紗</t>
    </r>
  </si>
  <si>
    <r>
      <rPr>
        <sz val="12"/>
        <rFont val="微軟正黑體"/>
        <family val="2"/>
        <charset val="136"/>
      </rPr>
      <t>合</t>
    </r>
    <r>
      <rPr>
        <sz val="12"/>
        <rFont val="Times New Roman"/>
        <family val="1"/>
      </rPr>
      <t xml:space="preserve">   </t>
    </r>
    <r>
      <rPr>
        <sz val="12"/>
        <rFont val="微軟正黑體"/>
        <family val="2"/>
        <charset val="136"/>
      </rPr>
      <t>計</t>
    </r>
  </si>
  <si>
    <r>
      <rPr>
        <sz val="12"/>
        <rFont val="微軟正黑體"/>
        <family val="2"/>
        <charset val="136"/>
      </rPr>
      <t>亞克力紗</t>
    </r>
  </si>
  <si>
    <r>
      <t>A/W</t>
    </r>
    <r>
      <rPr>
        <sz val="12"/>
        <rFont val="微軟正黑體"/>
        <family val="2"/>
        <charset val="136"/>
      </rPr>
      <t>紗</t>
    </r>
  </si>
  <si>
    <r>
      <t>A/C</t>
    </r>
    <r>
      <rPr>
        <sz val="12"/>
        <rFont val="微軟正黑體"/>
        <family val="2"/>
        <charset val="136"/>
      </rPr>
      <t>紗</t>
    </r>
  </si>
  <si>
    <r>
      <rPr>
        <sz val="12"/>
        <rFont val="微軟正黑體"/>
        <family val="2"/>
        <charset val="136"/>
      </rPr>
      <t>其它亞克力混紡紗</t>
    </r>
  </si>
  <si>
    <r>
      <rPr>
        <sz val="12"/>
        <rFont val="微軟正黑體"/>
        <family val="2"/>
        <charset val="136"/>
      </rPr>
      <t>嫘縈棉紗</t>
    </r>
  </si>
  <si>
    <r>
      <rPr>
        <sz val="12"/>
        <rFont val="微軟正黑體"/>
        <family val="2"/>
        <charset val="136"/>
      </rPr>
      <t>嫘縈棉混紡紗</t>
    </r>
  </si>
  <si>
    <r>
      <rPr>
        <sz val="12"/>
        <rFont val="微軟正黑體"/>
        <family val="2"/>
        <charset val="136"/>
      </rPr>
      <t>尼龍短纖紗</t>
    </r>
  </si>
  <si>
    <r>
      <rPr>
        <sz val="12"/>
        <rFont val="微軟正黑體"/>
        <family val="2"/>
        <charset val="136"/>
      </rPr>
      <t>人纖製縫紉線</t>
    </r>
  </si>
  <si>
    <r>
      <rPr>
        <sz val="12"/>
        <rFont val="微軟正黑體"/>
        <family val="2"/>
        <charset val="136"/>
      </rPr>
      <t>零售用人纖短纖紗</t>
    </r>
  </si>
  <si>
    <r>
      <rPr>
        <sz val="12"/>
        <rFont val="微軟正黑體"/>
        <family val="2"/>
        <charset val="136"/>
      </rPr>
      <t>特殊人纖短纖紗</t>
    </r>
  </si>
  <si>
    <r>
      <rPr>
        <sz val="12"/>
        <rFont val="微軟正黑體"/>
        <family val="2"/>
        <charset val="136"/>
      </rPr>
      <t>其他人纖短纖紗</t>
    </r>
  </si>
  <si>
    <r>
      <rPr>
        <b/>
        <sz val="12"/>
        <rFont val="微軟正黑體"/>
        <family val="2"/>
        <charset val="136"/>
      </rPr>
      <t>總</t>
    </r>
    <r>
      <rPr>
        <b/>
        <sz val="12"/>
        <rFont val="Times New Roman"/>
        <family val="1"/>
      </rPr>
      <t xml:space="preserve">  </t>
    </r>
    <r>
      <rPr>
        <b/>
        <sz val="12"/>
        <rFont val="微軟正黑體"/>
        <family val="2"/>
        <charset val="136"/>
      </rPr>
      <t>計</t>
    </r>
    <phoneticPr fontId="2" type="noConversion"/>
  </si>
  <si>
    <r>
      <rPr>
        <sz val="12"/>
        <rFont val="微軟正黑體"/>
        <family val="2"/>
        <charset val="136"/>
      </rPr>
      <t>數量</t>
    </r>
    <r>
      <rPr>
        <sz val="12"/>
        <rFont val="Times New Roman"/>
        <family val="1"/>
      </rPr>
      <t>(</t>
    </r>
    <r>
      <rPr>
        <sz val="12"/>
        <rFont val="微軟正黑體"/>
        <family val="2"/>
        <charset val="136"/>
      </rPr>
      <t>公斤</t>
    </r>
    <r>
      <rPr>
        <sz val="12"/>
        <rFont val="Times New Roman"/>
        <family val="1"/>
      </rPr>
      <t>)</t>
    </r>
    <phoneticPr fontId="2" type="noConversion"/>
  </si>
  <si>
    <r>
      <rPr>
        <sz val="12"/>
        <rFont val="微軟正黑體"/>
        <family val="2"/>
        <charset val="136"/>
      </rPr>
      <t>金額</t>
    </r>
    <r>
      <rPr>
        <sz val="12"/>
        <rFont val="Times New Roman"/>
        <family val="1"/>
      </rPr>
      <t>(</t>
    </r>
    <r>
      <rPr>
        <sz val="12"/>
        <rFont val="微軟正黑體"/>
        <family val="2"/>
        <charset val="136"/>
      </rPr>
      <t>美元</t>
    </r>
    <r>
      <rPr>
        <sz val="12"/>
        <rFont val="Times New Roman"/>
        <family val="1"/>
      </rPr>
      <t>)</t>
    </r>
    <phoneticPr fontId="2" type="noConversion"/>
  </si>
  <si>
    <r>
      <rPr>
        <b/>
        <sz val="12"/>
        <rFont val="微軟正黑體"/>
        <family val="2"/>
        <charset val="136"/>
      </rPr>
      <t>總計</t>
    </r>
    <phoneticPr fontId="2" type="noConversion"/>
  </si>
  <si>
    <r>
      <rPr>
        <sz val="12"/>
        <rFont val="微軟正黑體"/>
        <family val="2"/>
        <charset val="136"/>
      </rPr>
      <t>數量</t>
    </r>
    <r>
      <rPr>
        <sz val="12"/>
        <rFont val="Times New Roman"/>
        <family val="1"/>
      </rPr>
      <t>(</t>
    </r>
    <r>
      <rPr>
        <sz val="12"/>
        <rFont val="微軟正黑體"/>
        <family val="2"/>
        <charset val="136"/>
      </rPr>
      <t>公斤</t>
    </r>
    <r>
      <rPr>
        <sz val="12"/>
        <rFont val="Times New Roman"/>
        <family val="1"/>
      </rPr>
      <t>)</t>
    </r>
  </si>
  <si>
    <r>
      <rPr>
        <sz val="12"/>
        <rFont val="微軟正黑體"/>
        <family val="2"/>
        <charset val="136"/>
      </rPr>
      <t>金額</t>
    </r>
    <r>
      <rPr>
        <sz val="12"/>
        <rFont val="Times New Roman"/>
        <family val="1"/>
      </rPr>
      <t>(</t>
    </r>
    <r>
      <rPr>
        <sz val="12"/>
        <rFont val="微軟正黑體"/>
        <family val="2"/>
        <charset val="136"/>
      </rPr>
      <t>美元</t>
    </r>
    <r>
      <rPr>
        <sz val="12"/>
        <rFont val="Times New Roman"/>
        <family val="1"/>
      </rPr>
      <t>)</t>
    </r>
  </si>
  <si>
    <r>
      <rPr>
        <b/>
        <sz val="12"/>
        <rFont val="微軟正黑體"/>
        <family val="2"/>
        <charset val="136"/>
      </rPr>
      <t>總</t>
    </r>
    <r>
      <rPr>
        <b/>
        <sz val="12"/>
        <rFont val="Times New Roman"/>
        <family val="1"/>
      </rPr>
      <t xml:space="preserve">   </t>
    </r>
    <r>
      <rPr>
        <b/>
        <sz val="12"/>
        <rFont val="微軟正黑體"/>
        <family val="2"/>
        <charset val="136"/>
      </rPr>
      <t>計</t>
    </r>
    <phoneticPr fontId="2" type="noConversion"/>
  </si>
  <si>
    <r>
      <t>112</t>
    </r>
    <r>
      <rPr>
        <sz val="12"/>
        <rFont val="微軟正黑體"/>
        <family val="2"/>
        <charset val="136"/>
      </rPr>
      <t>年</t>
    </r>
    <r>
      <rPr>
        <sz val="12"/>
        <rFont val="Times New Roman"/>
        <family val="1"/>
      </rPr>
      <t>1-10</t>
    </r>
    <r>
      <rPr>
        <sz val="12"/>
        <rFont val="微軟正黑體"/>
        <family val="2"/>
        <charset val="136"/>
      </rPr>
      <t>月</t>
    </r>
    <phoneticPr fontId="2" type="noConversion"/>
  </si>
  <si>
    <r>
      <t>112</t>
    </r>
    <r>
      <rPr>
        <sz val="12"/>
        <rFont val="微軟正黑體"/>
        <family val="2"/>
        <charset val="136"/>
      </rPr>
      <t>年</t>
    </r>
    <r>
      <rPr>
        <sz val="12"/>
        <rFont val="Times New Roman"/>
        <family val="1"/>
      </rPr>
      <t>1-11</t>
    </r>
    <r>
      <rPr>
        <sz val="12"/>
        <rFont val="微軟正黑體"/>
        <family val="2"/>
        <charset val="136"/>
      </rPr>
      <t>月</t>
    </r>
    <phoneticPr fontId="2" type="noConversion"/>
  </si>
  <si>
    <r>
      <t>112</t>
    </r>
    <r>
      <rPr>
        <sz val="12"/>
        <rFont val="微軟正黑體"/>
        <family val="2"/>
        <charset val="136"/>
      </rPr>
      <t>年</t>
    </r>
    <r>
      <rPr>
        <sz val="12"/>
        <rFont val="Times New Roman"/>
        <family val="1"/>
      </rPr>
      <t>1-12</t>
    </r>
    <r>
      <rPr>
        <sz val="12"/>
        <rFont val="微軟正黑體"/>
        <family val="2"/>
        <charset val="136"/>
      </rPr>
      <t>月</t>
    </r>
    <phoneticPr fontId="2" type="noConversion"/>
  </si>
  <si>
    <r>
      <t>112</t>
    </r>
    <r>
      <rPr>
        <sz val="12"/>
        <rFont val="微軟正黑體"/>
        <family val="2"/>
        <charset val="136"/>
      </rPr>
      <t>年</t>
    </r>
    <r>
      <rPr>
        <sz val="12"/>
        <rFont val="Times New Roman"/>
        <family val="1"/>
      </rPr>
      <t>1-7</t>
    </r>
    <r>
      <rPr>
        <sz val="12"/>
        <rFont val="微軟正黑體"/>
        <family val="2"/>
        <charset val="136"/>
      </rPr>
      <t>月</t>
    </r>
    <phoneticPr fontId="2" type="noConversion"/>
  </si>
  <si>
    <r>
      <t>112</t>
    </r>
    <r>
      <rPr>
        <sz val="12"/>
        <rFont val="微軟正黑體"/>
        <family val="2"/>
        <charset val="136"/>
      </rPr>
      <t>年</t>
    </r>
    <r>
      <rPr>
        <sz val="12"/>
        <rFont val="Times New Roman"/>
        <family val="1"/>
      </rPr>
      <t>1-8</t>
    </r>
    <r>
      <rPr>
        <sz val="12"/>
        <rFont val="微軟正黑體"/>
        <family val="2"/>
        <charset val="136"/>
      </rPr>
      <t>月</t>
    </r>
    <phoneticPr fontId="2" type="noConversion"/>
  </si>
  <si>
    <r>
      <t>112</t>
    </r>
    <r>
      <rPr>
        <sz val="12"/>
        <rFont val="微軟正黑體"/>
        <family val="2"/>
        <charset val="136"/>
      </rPr>
      <t>年</t>
    </r>
    <r>
      <rPr>
        <sz val="12"/>
        <rFont val="Times New Roman"/>
        <family val="1"/>
      </rPr>
      <t>1-9</t>
    </r>
    <r>
      <rPr>
        <sz val="12"/>
        <rFont val="微軟正黑體"/>
        <family val="2"/>
        <charset val="136"/>
      </rPr>
      <t>月</t>
    </r>
    <phoneticPr fontId="2" type="noConversion"/>
  </si>
  <si>
    <r>
      <t>112</t>
    </r>
    <r>
      <rPr>
        <sz val="12"/>
        <rFont val="微軟正黑體"/>
        <family val="2"/>
        <charset val="136"/>
      </rPr>
      <t>年各月聚酯棉紗</t>
    </r>
    <r>
      <rPr>
        <sz val="12"/>
        <rFont val="Times New Roman"/>
        <family val="1"/>
      </rPr>
      <t>\</t>
    </r>
    <r>
      <rPr>
        <sz val="12"/>
        <rFont val="微軟正黑體"/>
        <family val="2"/>
        <charset val="136"/>
      </rPr>
      <t>亞克力紗</t>
    </r>
    <r>
      <rPr>
        <sz val="12"/>
        <rFont val="Times New Roman"/>
        <family val="1"/>
      </rPr>
      <t>\</t>
    </r>
    <r>
      <rPr>
        <sz val="12"/>
        <rFont val="微軟正黑體"/>
        <family val="2"/>
        <charset val="136"/>
      </rPr>
      <t>嫘縈棉紗</t>
    </r>
    <r>
      <rPr>
        <sz val="12"/>
        <rFont val="Times New Roman"/>
        <family val="1"/>
      </rPr>
      <t>\</t>
    </r>
    <r>
      <rPr>
        <sz val="12"/>
        <rFont val="微軟正黑體"/>
        <family val="2"/>
        <charset val="136"/>
      </rPr>
      <t>人纖短纖紗進口統計表</t>
    </r>
    <r>
      <rPr>
        <sz val="12"/>
        <rFont val="Times New Roman"/>
        <family val="1"/>
      </rPr>
      <t xml:space="preserve">     </t>
    </r>
    <phoneticPr fontId="2" type="noConversion"/>
  </si>
  <si>
    <r>
      <t>A/W</t>
    </r>
    <r>
      <rPr>
        <sz val="12"/>
        <rFont val="微軟正黑體"/>
        <family val="2"/>
        <charset val="136"/>
      </rPr>
      <t>紗</t>
    </r>
    <phoneticPr fontId="2" type="noConversion"/>
  </si>
  <si>
    <r>
      <t>A/C</t>
    </r>
    <r>
      <rPr>
        <sz val="12"/>
        <rFont val="微軟正黑體"/>
        <family val="2"/>
        <charset val="136"/>
      </rPr>
      <t>紗</t>
    </r>
    <phoneticPr fontId="2" type="noConversion"/>
  </si>
  <si>
    <r>
      <t>113</t>
    </r>
    <r>
      <rPr>
        <sz val="12"/>
        <rFont val="微軟正黑體"/>
        <family val="2"/>
        <charset val="136"/>
      </rPr>
      <t>年</t>
    </r>
    <r>
      <rPr>
        <sz val="12"/>
        <rFont val="Times New Roman"/>
        <family val="1"/>
      </rPr>
      <t>1</t>
    </r>
    <r>
      <rPr>
        <sz val="12"/>
        <rFont val="微軟正黑體"/>
        <family val="2"/>
        <charset val="136"/>
      </rPr>
      <t>月</t>
    </r>
    <phoneticPr fontId="2" type="noConversion"/>
  </si>
  <si>
    <r>
      <t>113</t>
    </r>
    <r>
      <rPr>
        <sz val="12"/>
        <rFont val="微軟正黑體"/>
        <family val="2"/>
        <charset val="136"/>
      </rPr>
      <t>年</t>
    </r>
    <r>
      <rPr>
        <sz val="12"/>
        <rFont val="Times New Roman"/>
        <family val="1"/>
      </rPr>
      <t>1-2</t>
    </r>
    <r>
      <rPr>
        <sz val="12"/>
        <rFont val="微軟正黑體"/>
        <family val="2"/>
        <charset val="136"/>
      </rPr>
      <t>月</t>
    </r>
    <phoneticPr fontId="2" type="noConversion"/>
  </si>
  <si>
    <t>總計</t>
    <phoneticPr fontId="2" type="noConversion"/>
  </si>
  <si>
    <r>
      <t>113</t>
    </r>
    <r>
      <rPr>
        <sz val="12"/>
        <rFont val="微軟正黑體"/>
        <family val="2"/>
        <charset val="136"/>
      </rPr>
      <t>年</t>
    </r>
    <r>
      <rPr>
        <sz val="12"/>
        <rFont val="Times New Roman"/>
        <family val="1"/>
      </rPr>
      <t>1-6</t>
    </r>
    <r>
      <rPr>
        <sz val="12"/>
        <rFont val="微軟正黑體"/>
        <family val="2"/>
        <charset val="136"/>
      </rPr>
      <t>月</t>
    </r>
    <phoneticPr fontId="2" type="noConversion"/>
  </si>
  <si>
    <r>
      <t>113</t>
    </r>
    <r>
      <rPr>
        <sz val="12"/>
        <rFont val="微軟正黑體"/>
        <family val="2"/>
        <charset val="136"/>
      </rPr>
      <t>年</t>
    </r>
    <r>
      <rPr>
        <sz val="12"/>
        <rFont val="Times New Roman"/>
        <family val="1"/>
      </rPr>
      <t>1-4</t>
    </r>
    <r>
      <rPr>
        <sz val="12"/>
        <rFont val="微軟正黑體"/>
        <family val="2"/>
        <charset val="136"/>
      </rPr>
      <t>月</t>
    </r>
    <phoneticPr fontId="2" type="noConversion"/>
  </si>
  <si>
    <r>
      <t>113</t>
    </r>
    <r>
      <rPr>
        <sz val="12"/>
        <rFont val="微軟正黑體"/>
        <family val="2"/>
        <charset val="136"/>
      </rPr>
      <t>年</t>
    </r>
    <r>
      <rPr>
        <sz val="12"/>
        <rFont val="Times New Roman"/>
        <family val="1"/>
      </rPr>
      <t>1-5</t>
    </r>
    <r>
      <rPr>
        <sz val="12"/>
        <rFont val="微軟正黑體"/>
        <family val="2"/>
        <charset val="136"/>
      </rPr>
      <t>月</t>
    </r>
    <phoneticPr fontId="2" type="noConversion"/>
  </si>
  <si>
    <r>
      <t>113</t>
    </r>
    <r>
      <rPr>
        <sz val="12"/>
        <rFont val="微軟正黑體"/>
        <family val="2"/>
        <charset val="136"/>
      </rPr>
      <t>年</t>
    </r>
    <r>
      <rPr>
        <sz val="12"/>
        <rFont val="Times New Roman"/>
        <family val="1"/>
      </rPr>
      <t>1-7</t>
    </r>
    <r>
      <rPr>
        <sz val="12"/>
        <rFont val="微軟正黑體"/>
        <family val="2"/>
        <charset val="136"/>
      </rPr>
      <t>月</t>
    </r>
    <phoneticPr fontId="2" type="noConversion"/>
  </si>
  <si>
    <r>
      <t>113</t>
    </r>
    <r>
      <rPr>
        <sz val="12"/>
        <rFont val="微軟正黑體"/>
        <family val="2"/>
        <charset val="136"/>
      </rPr>
      <t>年</t>
    </r>
    <r>
      <rPr>
        <sz val="12"/>
        <rFont val="Times New Roman"/>
        <family val="1"/>
      </rPr>
      <t>1-8</t>
    </r>
    <r>
      <rPr>
        <sz val="12"/>
        <rFont val="微軟正黑體"/>
        <family val="2"/>
        <charset val="136"/>
      </rPr>
      <t>月</t>
    </r>
    <phoneticPr fontId="2" type="noConversion"/>
  </si>
  <si>
    <r>
      <t>113</t>
    </r>
    <r>
      <rPr>
        <sz val="12"/>
        <rFont val="微軟正黑體"/>
        <family val="2"/>
        <charset val="136"/>
      </rPr>
      <t>年</t>
    </r>
    <r>
      <rPr>
        <sz val="12"/>
        <rFont val="Times New Roman"/>
        <family val="1"/>
      </rPr>
      <t>1-9</t>
    </r>
    <r>
      <rPr>
        <sz val="12"/>
        <rFont val="微軟正黑體"/>
        <family val="2"/>
        <charset val="136"/>
      </rPr>
      <t>月</t>
    </r>
    <phoneticPr fontId="2" type="noConversion"/>
  </si>
  <si>
    <r>
      <t>113</t>
    </r>
    <r>
      <rPr>
        <b/>
        <sz val="14"/>
        <rFont val="微軟正黑體"/>
        <family val="2"/>
        <charset val="136"/>
      </rPr>
      <t>年</t>
    </r>
    <r>
      <rPr>
        <b/>
        <sz val="14"/>
        <rFont val="Times New Roman"/>
        <family val="1"/>
      </rPr>
      <t>1-7</t>
    </r>
    <r>
      <rPr>
        <b/>
        <sz val="14"/>
        <rFont val="微軟正黑體"/>
        <family val="2"/>
        <charset val="136"/>
      </rPr>
      <t>月聚酯棉紗</t>
    </r>
    <r>
      <rPr>
        <b/>
        <sz val="14"/>
        <rFont val="Times New Roman"/>
        <family val="1"/>
      </rPr>
      <t>\</t>
    </r>
    <r>
      <rPr>
        <b/>
        <sz val="14"/>
        <rFont val="微軟正黑體"/>
        <family val="2"/>
        <charset val="136"/>
      </rPr>
      <t>亞克力紗</t>
    </r>
    <r>
      <rPr>
        <b/>
        <sz val="14"/>
        <rFont val="Times New Roman"/>
        <family val="1"/>
      </rPr>
      <t>\</t>
    </r>
    <r>
      <rPr>
        <b/>
        <sz val="14"/>
        <rFont val="微軟正黑體"/>
        <family val="2"/>
        <charset val="136"/>
      </rPr>
      <t>嫘縈棉紗</t>
    </r>
    <r>
      <rPr>
        <b/>
        <sz val="14"/>
        <rFont val="Times New Roman"/>
        <family val="1"/>
      </rPr>
      <t>\</t>
    </r>
    <r>
      <rPr>
        <b/>
        <sz val="14"/>
        <rFont val="微軟正黑體"/>
        <family val="2"/>
        <charset val="136"/>
      </rPr>
      <t>人纖短纖紗進口統計表</t>
    </r>
    <r>
      <rPr>
        <b/>
        <sz val="14"/>
        <rFont val="Times New Roman"/>
        <family val="1"/>
      </rPr>
      <t xml:space="preserve">     </t>
    </r>
    <phoneticPr fontId="2" type="noConversion"/>
  </si>
  <si>
    <r>
      <t>113</t>
    </r>
    <r>
      <rPr>
        <b/>
        <sz val="14"/>
        <rFont val="微軟正黑體"/>
        <family val="2"/>
        <charset val="136"/>
      </rPr>
      <t>年</t>
    </r>
    <r>
      <rPr>
        <b/>
        <sz val="14"/>
        <rFont val="Times New Roman"/>
        <family val="1"/>
      </rPr>
      <t>1-8</t>
    </r>
    <r>
      <rPr>
        <b/>
        <sz val="14"/>
        <rFont val="微軟正黑體"/>
        <family val="2"/>
        <charset val="136"/>
      </rPr>
      <t>月聚酯棉紗</t>
    </r>
    <r>
      <rPr>
        <b/>
        <sz val="14"/>
        <rFont val="Times New Roman"/>
        <family val="1"/>
      </rPr>
      <t>\</t>
    </r>
    <r>
      <rPr>
        <b/>
        <sz val="14"/>
        <rFont val="微軟正黑體"/>
        <family val="2"/>
        <charset val="136"/>
      </rPr>
      <t>亞克力紗</t>
    </r>
    <r>
      <rPr>
        <b/>
        <sz val="14"/>
        <rFont val="Times New Roman"/>
        <family val="1"/>
      </rPr>
      <t>\</t>
    </r>
    <r>
      <rPr>
        <b/>
        <sz val="14"/>
        <rFont val="微軟正黑體"/>
        <family val="2"/>
        <charset val="136"/>
      </rPr>
      <t>嫘縈棉紗</t>
    </r>
    <r>
      <rPr>
        <b/>
        <sz val="14"/>
        <rFont val="Times New Roman"/>
        <family val="1"/>
      </rPr>
      <t>\</t>
    </r>
    <r>
      <rPr>
        <b/>
        <sz val="14"/>
        <rFont val="微軟正黑體"/>
        <family val="2"/>
        <charset val="136"/>
      </rPr>
      <t>人纖短纖紗進口統計表</t>
    </r>
    <r>
      <rPr>
        <b/>
        <sz val="14"/>
        <rFont val="Times New Roman"/>
        <family val="1"/>
      </rPr>
      <t xml:space="preserve">     </t>
    </r>
    <phoneticPr fontId="2" type="noConversion"/>
  </si>
  <si>
    <r>
      <t>113</t>
    </r>
    <r>
      <rPr>
        <b/>
        <sz val="14"/>
        <rFont val="微軟正黑體"/>
        <family val="2"/>
        <charset val="136"/>
      </rPr>
      <t>年</t>
    </r>
    <r>
      <rPr>
        <b/>
        <sz val="14"/>
        <rFont val="Times New Roman"/>
        <family val="1"/>
      </rPr>
      <t>1-9</t>
    </r>
    <r>
      <rPr>
        <b/>
        <sz val="14"/>
        <rFont val="微軟正黑體"/>
        <family val="2"/>
        <charset val="136"/>
      </rPr>
      <t>月聚酯棉紗</t>
    </r>
    <r>
      <rPr>
        <b/>
        <sz val="14"/>
        <rFont val="Times New Roman"/>
        <family val="1"/>
      </rPr>
      <t>\</t>
    </r>
    <r>
      <rPr>
        <b/>
        <sz val="14"/>
        <rFont val="微軟正黑體"/>
        <family val="2"/>
        <charset val="136"/>
      </rPr>
      <t>亞克力紗</t>
    </r>
    <r>
      <rPr>
        <b/>
        <sz val="14"/>
        <rFont val="Times New Roman"/>
        <family val="1"/>
      </rPr>
      <t>\</t>
    </r>
    <r>
      <rPr>
        <b/>
        <sz val="14"/>
        <rFont val="微軟正黑體"/>
        <family val="2"/>
        <charset val="136"/>
      </rPr>
      <t>嫘縈棉紗</t>
    </r>
    <r>
      <rPr>
        <b/>
        <sz val="14"/>
        <rFont val="Times New Roman"/>
        <family val="1"/>
      </rPr>
      <t>\</t>
    </r>
    <r>
      <rPr>
        <b/>
        <sz val="14"/>
        <rFont val="微軟正黑體"/>
        <family val="2"/>
        <charset val="136"/>
      </rPr>
      <t>人纖短纖紗進口統計表</t>
    </r>
    <r>
      <rPr>
        <b/>
        <sz val="14"/>
        <rFont val="Times New Roman"/>
        <family val="1"/>
      </rPr>
      <t xml:space="preserve">     </t>
    </r>
    <phoneticPr fontId="2" type="noConversion"/>
  </si>
  <si>
    <r>
      <t>113</t>
    </r>
    <r>
      <rPr>
        <b/>
        <sz val="14"/>
        <rFont val="微軟正黑體"/>
        <family val="2"/>
        <charset val="136"/>
      </rPr>
      <t>年</t>
    </r>
    <r>
      <rPr>
        <b/>
        <sz val="14"/>
        <rFont val="Times New Roman"/>
        <family val="1"/>
      </rPr>
      <t>1-12</t>
    </r>
    <r>
      <rPr>
        <b/>
        <sz val="14"/>
        <rFont val="微軟正黑體"/>
        <family val="2"/>
        <charset val="136"/>
      </rPr>
      <t>月聚酯棉紗</t>
    </r>
    <r>
      <rPr>
        <b/>
        <sz val="14"/>
        <rFont val="Times New Roman"/>
        <family val="1"/>
      </rPr>
      <t>\</t>
    </r>
    <r>
      <rPr>
        <b/>
        <sz val="14"/>
        <rFont val="微軟正黑體"/>
        <family val="2"/>
        <charset val="136"/>
      </rPr>
      <t>亞克力紗</t>
    </r>
    <r>
      <rPr>
        <b/>
        <sz val="14"/>
        <rFont val="Times New Roman"/>
        <family val="1"/>
      </rPr>
      <t>\</t>
    </r>
    <r>
      <rPr>
        <b/>
        <sz val="14"/>
        <rFont val="微軟正黑體"/>
        <family val="2"/>
        <charset val="136"/>
      </rPr>
      <t>嫘縈棉紗</t>
    </r>
    <r>
      <rPr>
        <b/>
        <sz val="14"/>
        <rFont val="Times New Roman"/>
        <family val="1"/>
      </rPr>
      <t>\</t>
    </r>
    <r>
      <rPr>
        <b/>
        <sz val="14"/>
        <rFont val="微軟正黑體"/>
        <family val="2"/>
        <charset val="136"/>
      </rPr>
      <t>人纖短纖紗進口統計表</t>
    </r>
    <r>
      <rPr>
        <b/>
        <sz val="14"/>
        <rFont val="Times New Roman"/>
        <family val="1"/>
      </rPr>
      <t xml:space="preserve">     </t>
    </r>
    <phoneticPr fontId="2" type="noConversion"/>
  </si>
  <si>
    <r>
      <t>113</t>
    </r>
    <r>
      <rPr>
        <sz val="12"/>
        <rFont val="微軟正黑體"/>
        <family val="2"/>
        <charset val="136"/>
      </rPr>
      <t>年</t>
    </r>
    <r>
      <rPr>
        <sz val="12"/>
        <rFont val="Times New Roman"/>
        <family val="1"/>
      </rPr>
      <t>1-12</t>
    </r>
    <r>
      <rPr>
        <sz val="12"/>
        <rFont val="微軟正黑體"/>
        <family val="2"/>
        <charset val="136"/>
      </rPr>
      <t>月</t>
    </r>
    <phoneticPr fontId="2" type="noConversion"/>
  </si>
  <si>
    <r>
      <t>113</t>
    </r>
    <r>
      <rPr>
        <b/>
        <sz val="14"/>
        <rFont val="微軟正黑體"/>
        <family val="2"/>
        <charset val="136"/>
      </rPr>
      <t>年</t>
    </r>
    <r>
      <rPr>
        <b/>
        <sz val="14"/>
        <rFont val="Times New Roman"/>
        <family val="1"/>
      </rPr>
      <t>1-10</t>
    </r>
    <r>
      <rPr>
        <b/>
        <sz val="14"/>
        <rFont val="微軟正黑體"/>
        <family val="2"/>
        <charset val="136"/>
      </rPr>
      <t>月聚酯棉紗</t>
    </r>
    <r>
      <rPr>
        <b/>
        <sz val="14"/>
        <rFont val="Times New Roman"/>
        <family val="1"/>
      </rPr>
      <t>\</t>
    </r>
    <r>
      <rPr>
        <b/>
        <sz val="14"/>
        <rFont val="微軟正黑體"/>
        <family val="2"/>
        <charset val="136"/>
      </rPr>
      <t>亞克力紗</t>
    </r>
    <r>
      <rPr>
        <b/>
        <sz val="14"/>
        <rFont val="Times New Roman"/>
        <family val="1"/>
      </rPr>
      <t>\</t>
    </r>
    <r>
      <rPr>
        <b/>
        <sz val="14"/>
        <rFont val="微軟正黑體"/>
        <family val="2"/>
        <charset val="136"/>
      </rPr>
      <t>嫘縈棉紗</t>
    </r>
    <r>
      <rPr>
        <b/>
        <sz val="14"/>
        <rFont val="Times New Roman"/>
        <family val="1"/>
      </rPr>
      <t>\</t>
    </r>
    <r>
      <rPr>
        <b/>
        <sz val="14"/>
        <rFont val="微軟正黑體"/>
        <family val="2"/>
        <charset val="136"/>
      </rPr>
      <t>人纖短纖紗進口統計表</t>
    </r>
    <r>
      <rPr>
        <b/>
        <sz val="14"/>
        <rFont val="Times New Roman"/>
        <family val="1"/>
      </rPr>
      <t xml:space="preserve">     </t>
    </r>
    <phoneticPr fontId="2" type="noConversion"/>
  </si>
  <si>
    <r>
      <t>113</t>
    </r>
    <r>
      <rPr>
        <sz val="12"/>
        <rFont val="微軟正黑體"/>
        <family val="2"/>
        <charset val="136"/>
      </rPr>
      <t>年</t>
    </r>
    <r>
      <rPr>
        <sz val="12"/>
        <rFont val="Times New Roman"/>
        <family val="1"/>
      </rPr>
      <t>1-10</t>
    </r>
    <r>
      <rPr>
        <sz val="12"/>
        <rFont val="微軟正黑體"/>
        <family val="2"/>
        <charset val="136"/>
      </rPr>
      <t>月</t>
    </r>
    <phoneticPr fontId="2" type="noConversion"/>
  </si>
  <si>
    <r>
      <t>113</t>
    </r>
    <r>
      <rPr>
        <b/>
        <sz val="14"/>
        <rFont val="微軟正黑體"/>
        <family val="2"/>
        <charset val="136"/>
      </rPr>
      <t>年</t>
    </r>
    <r>
      <rPr>
        <b/>
        <sz val="14"/>
        <rFont val="Times New Roman"/>
        <family val="1"/>
      </rPr>
      <t>1-11</t>
    </r>
    <r>
      <rPr>
        <b/>
        <sz val="14"/>
        <rFont val="微軟正黑體"/>
        <family val="2"/>
        <charset val="136"/>
      </rPr>
      <t>月聚酯棉紗</t>
    </r>
    <r>
      <rPr>
        <b/>
        <sz val="14"/>
        <rFont val="Times New Roman"/>
        <family val="1"/>
      </rPr>
      <t>\</t>
    </r>
    <r>
      <rPr>
        <b/>
        <sz val="14"/>
        <rFont val="微軟正黑體"/>
        <family val="2"/>
        <charset val="136"/>
      </rPr>
      <t>亞克力紗</t>
    </r>
    <r>
      <rPr>
        <b/>
        <sz val="14"/>
        <rFont val="Times New Roman"/>
        <family val="1"/>
      </rPr>
      <t>\</t>
    </r>
    <r>
      <rPr>
        <b/>
        <sz val="14"/>
        <rFont val="微軟正黑體"/>
        <family val="2"/>
        <charset val="136"/>
      </rPr>
      <t>嫘縈棉紗</t>
    </r>
    <r>
      <rPr>
        <b/>
        <sz val="14"/>
        <rFont val="Times New Roman"/>
        <family val="1"/>
      </rPr>
      <t>\</t>
    </r>
    <r>
      <rPr>
        <b/>
        <sz val="14"/>
        <rFont val="微軟正黑體"/>
        <family val="2"/>
        <charset val="136"/>
      </rPr>
      <t>人纖短纖紗進口統計表</t>
    </r>
    <r>
      <rPr>
        <b/>
        <sz val="14"/>
        <rFont val="Times New Roman"/>
        <family val="1"/>
      </rPr>
      <t xml:space="preserve">     </t>
    </r>
    <phoneticPr fontId="2" type="noConversion"/>
  </si>
  <si>
    <r>
      <t>113</t>
    </r>
    <r>
      <rPr>
        <sz val="12"/>
        <rFont val="微軟正黑體"/>
        <family val="2"/>
        <charset val="136"/>
      </rPr>
      <t>年</t>
    </r>
    <r>
      <rPr>
        <sz val="12"/>
        <rFont val="Times New Roman"/>
        <family val="1"/>
      </rPr>
      <t>1-11</t>
    </r>
    <r>
      <rPr>
        <sz val="12"/>
        <rFont val="微軟正黑體"/>
        <family val="2"/>
        <charset val="136"/>
      </rPr>
      <t>月</t>
    </r>
    <phoneticPr fontId="2" type="noConversion"/>
  </si>
  <si>
    <r>
      <t>114</t>
    </r>
    <r>
      <rPr>
        <sz val="12"/>
        <rFont val="微軟正黑體"/>
        <family val="2"/>
        <charset val="136"/>
      </rPr>
      <t>年</t>
    </r>
    <r>
      <rPr>
        <sz val="12"/>
        <rFont val="Times New Roman"/>
        <family val="1"/>
      </rPr>
      <t>1</t>
    </r>
    <r>
      <rPr>
        <sz val="12"/>
        <rFont val="微軟正黑體"/>
        <family val="2"/>
        <charset val="136"/>
      </rPr>
      <t>月</t>
    </r>
    <phoneticPr fontId="2" type="noConversion"/>
  </si>
  <si>
    <r>
      <t>114</t>
    </r>
    <r>
      <rPr>
        <sz val="12"/>
        <rFont val="微軟正黑體"/>
        <family val="2"/>
        <charset val="136"/>
      </rPr>
      <t>年</t>
    </r>
    <r>
      <rPr>
        <sz val="12"/>
        <rFont val="Times New Roman"/>
        <family val="1"/>
      </rPr>
      <t>1-2</t>
    </r>
    <r>
      <rPr>
        <sz val="12"/>
        <rFont val="微軟正黑體"/>
        <family val="2"/>
        <charset val="136"/>
      </rPr>
      <t>月</t>
    </r>
    <phoneticPr fontId="2" type="noConversion"/>
  </si>
  <si>
    <r>
      <t>114</t>
    </r>
    <r>
      <rPr>
        <sz val="12"/>
        <rFont val="微軟正黑體"/>
        <family val="2"/>
        <charset val="136"/>
      </rPr>
      <t>年</t>
    </r>
    <r>
      <rPr>
        <sz val="12"/>
        <rFont val="Times New Roman"/>
        <family val="1"/>
      </rPr>
      <t>1-3</t>
    </r>
    <r>
      <rPr>
        <sz val="12"/>
        <rFont val="微軟正黑體"/>
        <family val="2"/>
        <charset val="136"/>
      </rPr>
      <t>月</t>
    </r>
    <phoneticPr fontId="2" type="noConversion"/>
  </si>
  <si>
    <r>
      <t>114</t>
    </r>
    <r>
      <rPr>
        <sz val="13"/>
        <rFont val="微軟正黑體"/>
        <family val="2"/>
        <charset val="136"/>
      </rPr>
      <t>年</t>
    </r>
    <r>
      <rPr>
        <sz val="13"/>
        <rFont val="Times New Roman"/>
        <family val="1"/>
      </rPr>
      <t>1</t>
    </r>
    <r>
      <rPr>
        <sz val="13"/>
        <rFont val="微軟正黑體"/>
        <family val="2"/>
        <charset val="136"/>
      </rPr>
      <t>月</t>
    </r>
    <phoneticPr fontId="2" type="noConversion"/>
  </si>
  <si>
    <r>
      <t>114</t>
    </r>
    <r>
      <rPr>
        <sz val="13"/>
        <rFont val="微軟正黑體"/>
        <family val="2"/>
        <charset val="136"/>
      </rPr>
      <t>年</t>
    </r>
    <r>
      <rPr>
        <sz val="13"/>
        <rFont val="Times New Roman"/>
        <family val="1"/>
      </rPr>
      <t>1-2</t>
    </r>
    <r>
      <rPr>
        <sz val="13"/>
        <rFont val="微軟正黑體"/>
        <family val="2"/>
        <charset val="136"/>
      </rPr>
      <t>月</t>
    </r>
    <phoneticPr fontId="2" type="noConversion"/>
  </si>
  <si>
    <r>
      <t>114</t>
    </r>
    <r>
      <rPr>
        <sz val="13"/>
        <rFont val="微軟正黑體"/>
        <family val="2"/>
        <charset val="136"/>
      </rPr>
      <t>年</t>
    </r>
    <r>
      <rPr>
        <sz val="13"/>
        <rFont val="Times New Roman"/>
        <family val="1"/>
      </rPr>
      <t>1-3</t>
    </r>
    <r>
      <rPr>
        <sz val="13"/>
        <rFont val="微軟正黑體"/>
        <family val="2"/>
        <charset val="136"/>
      </rPr>
      <t>月</t>
    </r>
    <phoneticPr fontId="2" type="noConversion"/>
  </si>
  <si>
    <r>
      <t>113</t>
    </r>
    <r>
      <rPr>
        <sz val="13"/>
        <rFont val="微軟正黑體"/>
        <family val="2"/>
        <charset val="136"/>
      </rPr>
      <t>年</t>
    </r>
    <r>
      <rPr>
        <sz val="13"/>
        <rFont val="Times New Roman"/>
        <family val="1"/>
      </rPr>
      <t>1-7</t>
    </r>
    <r>
      <rPr>
        <sz val="13"/>
        <rFont val="微軟正黑體"/>
        <family val="2"/>
        <charset val="136"/>
      </rPr>
      <t>月</t>
    </r>
    <phoneticPr fontId="2" type="noConversion"/>
  </si>
  <si>
    <r>
      <t>113</t>
    </r>
    <r>
      <rPr>
        <sz val="13"/>
        <rFont val="微軟正黑體"/>
        <family val="2"/>
        <charset val="136"/>
      </rPr>
      <t>年</t>
    </r>
    <r>
      <rPr>
        <sz val="13"/>
        <rFont val="Times New Roman"/>
        <family val="1"/>
      </rPr>
      <t>1-8</t>
    </r>
    <r>
      <rPr>
        <sz val="13"/>
        <rFont val="微軟正黑體"/>
        <family val="2"/>
        <charset val="136"/>
      </rPr>
      <t>月</t>
    </r>
    <phoneticPr fontId="2" type="noConversion"/>
  </si>
  <si>
    <r>
      <t>113</t>
    </r>
    <r>
      <rPr>
        <sz val="13"/>
        <rFont val="微軟正黑體"/>
        <family val="2"/>
        <charset val="136"/>
      </rPr>
      <t>年</t>
    </r>
    <r>
      <rPr>
        <sz val="13"/>
        <rFont val="Times New Roman"/>
        <family val="1"/>
      </rPr>
      <t>1-9</t>
    </r>
    <r>
      <rPr>
        <sz val="13"/>
        <rFont val="微軟正黑體"/>
        <family val="2"/>
        <charset val="136"/>
      </rPr>
      <t>月</t>
    </r>
    <phoneticPr fontId="2" type="noConversion"/>
  </si>
  <si>
    <r>
      <t>113</t>
    </r>
    <r>
      <rPr>
        <sz val="13"/>
        <rFont val="微軟正黑體"/>
        <family val="2"/>
        <charset val="136"/>
      </rPr>
      <t>年</t>
    </r>
    <r>
      <rPr>
        <sz val="13"/>
        <rFont val="Times New Roman"/>
        <family val="1"/>
      </rPr>
      <t>1-10</t>
    </r>
    <r>
      <rPr>
        <sz val="13"/>
        <rFont val="微軟正黑體"/>
        <family val="2"/>
        <charset val="136"/>
      </rPr>
      <t>月</t>
    </r>
    <phoneticPr fontId="2" type="noConversion"/>
  </si>
  <si>
    <r>
      <t>113</t>
    </r>
    <r>
      <rPr>
        <sz val="13"/>
        <rFont val="微軟正黑體"/>
        <family val="2"/>
        <charset val="136"/>
      </rPr>
      <t>年</t>
    </r>
    <r>
      <rPr>
        <sz val="13"/>
        <rFont val="Times New Roman"/>
        <family val="1"/>
      </rPr>
      <t>1-11</t>
    </r>
    <r>
      <rPr>
        <sz val="13"/>
        <rFont val="微軟正黑體"/>
        <family val="2"/>
        <charset val="136"/>
      </rPr>
      <t>月</t>
    </r>
    <phoneticPr fontId="2" type="noConversion"/>
  </si>
  <si>
    <r>
      <t>113</t>
    </r>
    <r>
      <rPr>
        <sz val="13"/>
        <rFont val="微軟正黑體"/>
        <family val="2"/>
        <charset val="136"/>
      </rPr>
      <t>年</t>
    </r>
    <r>
      <rPr>
        <sz val="13"/>
        <rFont val="Times New Roman"/>
        <family val="1"/>
      </rPr>
      <t>1-12</t>
    </r>
    <r>
      <rPr>
        <sz val="13"/>
        <rFont val="微軟正黑體"/>
        <family val="2"/>
        <charset val="136"/>
      </rPr>
      <t>月</t>
    </r>
    <phoneticPr fontId="2" type="noConversion"/>
  </si>
  <si>
    <r>
      <rPr>
        <sz val="13"/>
        <rFont val="微軟正黑體"/>
        <family val="2"/>
        <charset val="136"/>
      </rPr>
      <t>數量</t>
    </r>
    <r>
      <rPr>
        <sz val="13"/>
        <rFont val="Times New Roman"/>
        <family val="1"/>
      </rPr>
      <t>(</t>
    </r>
    <r>
      <rPr>
        <sz val="13"/>
        <rFont val="微軟正黑體"/>
        <family val="2"/>
        <charset val="136"/>
      </rPr>
      <t>公斤</t>
    </r>
    <r>
      <rPr>
        <sz val="13"/>
        <rFont val="Times New Roman"/>
        <family val="1"/>
      </rPr>
      <t>)</t>
    </r>
    <phoneticPr fontId="2" type="noConversion"/>
  </si>
  <si>
    <r>
      <rPr>
        <sz val="13"/>
        <rFont val="微軟正黑體"/>
        <family val="2"/>
        <charset val="136"/>
      </rPr>
      <t>金額</t>
    </r>
    <r>
      <rPr>
        <sz val="13"/>
        <rFont val="Times New Roman"/>
        <family val="1"/>
      </rPr>
      <t>(</t>
    </r>
    <r>
      <rPr>
        <sz val="13"/>
        <rFont val="微軟正黑體"/>
        <family val="2"/>
        <charset val="136"/>
      </rPr>
      <t>美元</t>
    </r>
    <r>
      <rPr>
        <sz val="13"/>
        <rFont val="Times New Roman"/>
        <family val="1"/>
      </rPr>
      <t>)</t>
    </r>
    <phoneticPr fontId="2" type="noConversion"/>
  </si>
  <si>
    <r>
      <rPr>
        <sz val="13"/>
        <rFont val="微軟正黑體"/>
        <family val="2"/>
        <charset val="136"/>
      </rPr>
      <t>數</t>
    </r>
    <r>
      <rPr>
        <sz val="13"/>
        <rFont val="Times New Roman"/>
        <family val="1"/>
      </rPr>
      <t xml:space="preserve"> </t>
    </r>
    <r>
      <rPr>
        <sz val="13"/>
        <rFont val="微軟正黑體"/>
        <family val="2"/>
        <charset val="136"/>
      </rPr>
      <t>量</t>
    </r>
    <r>
      <rPr>
        <sz val="13"/>
        <rFont val="Times New Roman"/>
        <family val="1"/>
      </rPr>
      <t>(</t>
    </r>
    <r>
      <rPr>
        <sz val="13"/>
        <rFont val="微軟正黑體"/>
        <family val="2"/>
        <charset val="136"/>
      </rPr>
      <t>公斤</t>
    </r>
    <r>
      <rPr>
        <sz val="13"/>
        <rFont val="Times New Roman"/>
        <family val="1"/>
      </rPr>
      <t>)</t>
    </r>
  </si>
  <si>
    <r>
      <rPr>
        <sz val="13"/>
        <rFont val="微軟正黑體"/>
        <family val="2"/>
        <charset val="136"/>
      </rPr>
      <t>金</t>
    </r>
    <r>
      <rPr>
        <sz val="13"/>
        <rFont val="Times New Roman"/>
        <family val="1"/>
      </rPr>
      <t xml:space="preserve">  </t>
    </r>
    <r>
      <rPr>
        <sz val="13"/>
        <rFont val="微軟正黑體"/>
        <family val="2"/>
        <charset val="136"/>
      </rPr>
      <t>額</t>
    </r>
    <r>
      <rPr>
        <sz val="13"/>
        <rFont val="Times New Roman"/>
        <family val="1"/>
      </rPr>
      <t>(</t>
    </r>
    <r>
      <rPr>
        <sz val="13"/>
        <rFont val="微軟正黑體"/>
        <family val="2"/>
        <charset val="136"/>
      </rPr>
      <t>美元</t>
    </r>
    <r>
      <rPr>
        <sz val="13"/>
        <rFont val="Times New Roman"/>
        <family val="1"/>
      </rPr>
      <t>)</t>
    </r>
  </si>
  <si>
    <r>
      <t>114</t>
    </r>
    <r>
      <rPr>
        <b/>
        <sz val="14"/>
        <rFont val="微軟正黑體"/>
        <family val="2"/>
        <charset val="136"/>
      </rPr>
      <t>年</t>
    </r>
    <r>
      <rPr>
        <b/>
        <sz val="14"/>
        <rFont val="Times New Roman"/>
        <family val="1"/>
      </rPr>
      <t>1</t>
    </r>
    <r>
      <rPr>
        <b/>
        <sz val="14"/>
        <rFont val="微軟正黑體"/>
        <family val="2"/>
        <charset val="136"/>
      </rPr>
      <t>月聚酯棉紗</t>
    </r>
    <r>
      <rPr>
        <b/>
        <sz val="14"/>
        <rFont val="Times New Roman"/>
        <family val="1"/>
      </rPr>
      <t>\</t>
    </r>
    <r>
      <rPr>
        <b/>
        <sz val="14"/>
        <rFont val="微軟正黑體"/>
        <family val="2"/>
        <charset val="136"/>
      </rPr>
      <t>亞克力紗</t>
    </r>
    <r>
      <rPr>
        <b/>
        <sz val="14"/>
        <rFont val="Times New Roman"/>
        <family val="1"/>
      </rPr>
      <t>\</t>
    </r>
    <r>
      <rPr>
        <b/>
        <sz val="14"/>
        <rFont val="微軟正黑體"/>
        <family val="2"/>
        <charset val="136"/>
      </rPr>
      <t>嫘縈棉紗</t>
    </r>
    <r>
      <rPr>
        <b/>
        <sz val="14"/>
        <rFont val="Times New Roman"/>
        <family val="1"/>
      </rPr>
      <t>\</t>
    </r>
    <r>
      <rPr>
        <b/>
        <sz val="14"/>
        <rFont val="微軟正黑體"/>
        <family val="2"/>
        <charset val="136"/>
      </rPr>
      <t>人纖短纖紗進口統計表</t>
    </r>
    <r>
      <rPr>
        <b/>
        <sz val="14"/>
        <rFont val="Times New Roman"/>
        <family val="1"/>
      </rPr>
      <t xml:space="preserve">     </t>
    </r>
    <phoneticPr fontId="2" type="noConversion"/>
  </si>
  <si>
    <r>
      <t>114</t>
    </r>
    <r>
      <rPr>
        <b/>
        <sz val="14"/>
        <rFont val="微軟正黑體"/>
        <family val="2"/>
        <charset val="136"/>
      </rPr>
      <t>年</t>
    </r>
    <r>
      <rPr>
        <b/>
        <sz val="14"/>
        <rFont val="Times New Roman"/>
        <family val="1"/>
      </rPr>
      <t>1-2</t>
    </r>
    <r>
      <rPr>
        <b/>
        <sz val="14"/>
        <rFont val="微軟正黑體"/>
        <family val="2"/>
        <charset val="136"/>
      </rPr>
      <t>月聚酯棉紗</t>
    </r>
    <r>
      <rPr>
        <b/>
        <sz val="14"/>
        <rFont val="Times New Roman"/>
        <family val="1"/>
      </rPr>
      <t>\</t>
    </r>
    <r>
      <rPr>
        <b/>
        <sz val="14"/>
        <rFont val="微軟正黑體"/>
        <family val="2"/>
        <charset val="136"/>
      </rPr>
      <t>亞克力紗</t>
    </r>
    <r>
      <rPr>
        <b/>
        <sz val="14"/>
        <rFont val="Times New Roman"/>
        <family val="1"/>
      </rPr>
      <t>\</t>
    </r>
    <r>
      <rPr>
        <b/>
        <sz val="14"/>
        <rFont val="微軟正黑體"/>
        <family val="2"/>
        <charset val="136"/>
      </rPr>
      <t>嫘縈棉紗</t>
    </r>
    <r>
      <rPr>
        <b/>
        <sz val="14"/>
        <rFont val="Times New Roman"/>
        <family val="1"/>
      </rPr>
      <t>\</t>
    </r>
    <r>
      <rPr>
        <b/>
        <sz val="14"/>
        <rFont val="微軟正黑體"/>
        <family val="2"/>
        <charset val="136"/>
      </rPr>
      <t>人纖短纖紗進口統計表</t>
    </r>
    <r>
      <rPr>
        <b/>
        <sz val="14"/>
        <rFont val="Times New Roman"/>
        <family val="1"/>
      </rPr>
      <t xml:space="preserve">     </t>
    </r>
    <phoneticPr fontId="2" type="noConversion"/>
  </si>
  <si>
    <r>
      <t>114</t>
    </r>
    <r>
      <rPr>
        <b/>
        <sz val="14"/>
        <rFont val="微軟正黑體"/>
        <family val="2"/>
        <charset val="136"/>
      </rPr>
      <t>年</t>
    </r>
    <r>
      <rPr>
        <b/>
        <sz val="14"/>
        <rFont val="Times New Roman"/>
        <family val="1"/>
      </rPr>
      <t>1-3</t>
    </r>
    <r>
      <rPr>
        <b/>
        <sz val="14"/>
        <rFont val="微軟正黑體"/>
        <family val="2"/>
        <charset val="136"/>
      </rPr>
      <t>月聚酯棉紗</t>
    </r>
    <r>
      <rPr>
        <b/>
        <sz val="14"/>
        <rFont val="Times New Roman"/>
        <family val="1"/>
      </rPr>
      <t>\</t>
    </r>
    <r>
      <rPr>
        <b/>
        <sz val="14"/>
        <rFont val="微軟正黑體"/>
        <family val="2"/>
        <charset val="136"/>
      </rPr>
      <t>亞克力紗</t>
    </r>
    <r>
      <rPr>
        <b/>
        <sz val="14"/>
        <rFont val="Times New Roman"/>
        <family val="1"/>
      </rPr>
      <t>\</t>
    </r>
    <r>
      <rPr>
        <b/>
        <sz val="14"/>
        <rFont val="微軟正黑體"/>
        <family val="2"/>
        <charset val="136"/>
      </rPr>
      <t>嫘縈棉紗</t>
    </r>
    <r>
      <rPr>
        <b/>
        <sz val="14"/>
        <rFont val="Times New Roman"/>
        <family val="1"/>
      </rPr>
      <t>\</t>
    </r>
    <r>
      <rPr>
        <b/>
        <sz val="14"/>
        <rFont val="微軟正黑體"/>
        <family val="2"/>
        <charset val="136"/>
      </rPr>
      <t>人纖短纖紗進口統計表</t>
    </r>
    <r>
      <rPr>
        <b/>
        <sz val="14"/>
        <rFont val="Times New Roman"/>
        <family val="1"/>
      </rPr>
      <t xml:space="preserve">     </t>
    </r>
    <phoneticPr fontId="2" type="noConversion"/>
  </si>
  <si>
    <r>
      <t>11</t>
    </r>
    <r>
      <rPr>
        <sz val="12"/>
        <rFont val="微軟正黑體"/>
        <family val="2"/>
        <charset val="136"/>
      </rPr>
      <t>年</t>
    </r>
    <r>
      <rPr>
        <sz val="12"/>
        <rFont val="Times New Roman"/>
        <family val="1"/>
      </rPr>
      <t>1-3</t>
    </r>
    <r>
      <rPr>
        <sz val="12"/>
        <rFont val="微軟正黑體"/>
        <family val="2"/>
        <charset val="136"/>
      </rPr>
      <t>月</t>
    </r>
    <r>
      <rPr>
        <sz val="12"/>
        <rFont val="Times New Roman"/>
        <family val="2"/>
      </rPr>
      <t>3</t>
    </r>
    <phoneticPr fontId="2" type="noConversion"/>
  </si>
  <si>
    <r>
      <t>114</t>
    </r>
    <r>
      <rPr>
        <b/>
        <sz val="14"/>
        <rFont val="微軟正黑體"/>
        <family val="2"/>
        <charset val="136"/>
      </rPr>
      <t>年</t>
    </r>
    <r>
      <rPr>
        <b/>
        <sz val="14"/>
        <rFont val="Times New Roman"/>
        <family val="1"/>
      </rPr>
      <t>1-4</t>
    </r>
    <r>
      <rPr>
        <b/>
        <sz val="14"/>
        <rFont val="微軟正黑體"/>
        <family val="2"/>
        <charset val="136"/>
      </rPr>
      <t>月聚酯棉紗</t>
    </r>
    <r>
      <rPr>
        <b/>
        <sz val="14"/>
        <rFont val="Times New Roman"/>
        <family val="1"/>
      </rPr>
      <t>\</t>
    </r>
    <r>
      <rPr>
        <b/>
        <sz val="14"/>
        <rFont val="微軟正黑體"/>
        <family val="2"/>
        <charset val="136"/>
      </rPr>
      <t>亞克力紗</t>
    </r>
    <r>
      <rPr>
        <b/>
        <sz val="14"/>
        <rFont val="Times New Roman"/>
        <family val="1"/>
      </rPr>
      <t>\</t>
    </r>
    <r>
      <rPr>
        <b/>
        <sz val="14"/>
        <rFont val="微軟正黑體"/>
        <family val="2"/>
        <charset val="136"/>
      </rPr>
      <t>嫘縈棉紗</t>
    </r>
    <r>
      <rPr>
        <b/>
        <sz val="14"/>
        <rFont val="Times New Roman"/>
        <family val="1"/>
      </rPr>
      <t>\</t>
    </r>
    <r>
      <rPr>
        <b/>
        <sz val="14"/>
        <rFont val="微軟正黑體"/>
        <family val="2"/>
        <charset val="136"/>
      </rPr>
      <t>人纖短纖紗進口統計表</t>
    </r>
    <r>
      <rPr>
        <b/>
        <sz val="14"/>
        <rFont val="Times New Roman"/>
        <family val="1"/>
      </rPr>
      <t xml:space="preserve">     </t>
    </r>
    <phoneticPr fontId="2" type="noConversion"/>
  </si>
  <si>
    <r>
      <t>114</t>
    </r>
    <r>
      <rPr>
        <sz val="12"/>
        <rFont val="微軟正黑體"/>
        <family val="2"/>
        <charset val="136"/>
      </rPr>
      <t>年</t>
    </r>
    <r>
      <rPr>
        <sz val="12"/>
        <rFont val="Times New Roman"/>
        <family val="1"/>
      </rPr>
      <t>1-4</t>
    </r>
    <r>
      <rPr>
        <sz val="12"/>
        <rFont val="微軟正黑體"/>
        <family val="2"/>
        <charset val="136"/>
      </rPr>
      <t>月</t>
    </r>
    <phoneticPr fontId="2" type="noConversion"/>
  </si>
  <si>
    <r>
      <t>114</t>
    </r>
    <r>
      <rPr>
        <b/>
        <sz val="14"/>
        <rFont val="微軟正黑體"/>
        <family val="2"/>
        <charset val="136"/>
      </rPr>
      <t>年</t>
    </r>
    <r>
      <rPr>
        <b/>
        <sz val="14"/>
        <rFont val="Times New Roman"/>
        <family val="1"/>
      </rPr>
      <t>1-5</t>
    </r>
    <r>
      <rPr>
        <b/>
        <sz val="14"/>
        <rFont val="微軟正黑體"/>
        <family val="2"/>
        <charset val="136"/>
      </rPr>
      <t>月聚酯棉紗</t>
    </r>
    <r>
      <rPr>
        <b/>
        <sz val="14"/>
        <rFont val="Times New Roman"/>
        <family val="1"/>
      </rPr>
      <t>\</t>
    </r>
    <r>
      <rPr>
        <b/>
        <sz val="14"/>
        <rFont val="微軟正黑體"/>
        <family val="2"/>
        <charset val="136"/>
      </rPr>
      <t>亞克力紗</t>
    </r>
    <r>
      <rPr>
        <b/>
        <sz val="14"/>
        <rFont val="Times New Roman"/>
        <family val="1"/>
      </rPr>
      <t>\</t>
    </r>
    <r>
      <rPr>
        <b/>
        <sz val="14"/>
        <rFont val="微軟正黑體"/>
        <family val="2"/>
        <charset val="136"/>
      </rPr>
      <t>嫘縈棉紗</t>
    </r>
    <r>
      <rPr>
        <b/>
        <sz val="14"/>
        <rFont val="Times New Roman"/>
        <family val="1"/>
      </rPr>
      <t>\</t>
    </r>
    <r>
      <rPr>
        <b/>
        <sz val="14"/>
        <rFont val="微軟正黑體"/>
        <family val="2"/>
        <charset val="136"/>
      </rPr>
      <t>人纖短纖紗進口統計表</t>
    </r>
    <r>
      <rPr>
        <b/>
        <sz val="14"/>
        <rFont val="Times New Roman"/>
        <family val="1"/>
      </rPr>
      <t xml:space="preserve">     </t>
    </r>
    <phoneticPr fontId="2" type="noConversion"/>
  </si>
  <si>
    <r>
      <t>114</t>
    </r>
    <r>
      <rPr>
        <sz val="12"/>
        <rFont val="微軟正黑體"/>
        <family val="2"/>
        <charset val="136"/>
      </rPr>
      <t>年</t>
    </r>
    <r>
      <rPr>
        <sz val="12"/>
        <rFont val="Times New Roman"/>
        <family val="1"/>
      </rPr>
      <t>1-5</t>
    </r>
    <r>
      <rPr>
        <sz val="12"/>
        <rFont val="微軟正黑體"/>
        <family val="2"/>
        <charset val="136"/>
      </rPr>
      <t>月</t>
    </r>
    <phoneticPr fontId="2" type="noConversion"/>
  </si>
  <si>
    <r>
      <t>114</t>
    </r>
    <r>
      <rPr>
        <b/>
        <sz val="14"/>
        <rFont val="微軟正黑體"/>
        <family val="2"/>
        <charset val="136"/>
      </rPr>
      <t>年</t>
    </r>
    <r>
      <rPr>
        <b/>
        <sz val="14"/>
        <rFont val="Times New Roman"/>
        <family val="1"/>
      </rPr>
      <t>1-6</t>
    </r>
    <r>
      <rPr>
        <b/>
        <sz val="14"/>
        <rFont val="微軟正黑體"/>
        <family val="2"/>
        <charset val="136"/>
      </rPr>
      <t>月聚酯棉紗</t>
    </r>
    <r>
      <rPr>
        <b/>
        <sz val="14"/>
        <rFont val="Times New Roman"/>
        <family val="1"/>
      </rPr>
      <t>\</t>
    </r>
    <r>
      <rPr>
        <b/>
        <sz val="14"/>
        <rFont val="微軟正黑體"/>
        <family val="2"/>
        <charset val="136"/>
      </rPr>
      <t>亞克力紗</t>
    </r>
    <r>
      <rPr>
        <b/>
        <sz val="14"/>
        <rFont val="Times New Roman"/>
        <family val="1"/>
      </rPr>
      <t>\</t>
    </r>
    <r>
      <rPr>
        <b/>
        <sz val="14"/>
        <rFont val="微軟正黑體"/>
        <family val="2"/>
        <charset val="136"/>
      </rPr>
      <t>嫘縈棉紗</t>
    </r>
    <r>
      <rPr>
        <b/>
        <sz val="14"/>
        <rFont val="Times New Roman"/>
        <family val="1"/>
      </rPr>
      <t>\</t>
    </r>
    <r>
      <rPr>
        <b/>
        <sz val="14"/>
        <rFont val="微軟正黑體"/>
        <family val="2"/>
        <charset val="136"/>
      </rPr>
      <t>人纖短纖紗進口統計表</t>
    </r>
    <r>
      <rPr>
        <b/>
        <sz val="14"/>
        <rFont val="Times New Roman"/>
        <family val="1"/>
      </rPr>
      <t xml:space="preserve">     </t>
    </r>
    <phoneticPr fontId="2" type="noConversion"/>
  </si>
  <si>
    <r>
      <t>114</t>
    </r>
    <r>
      <rPr>
        <sz val="12"/>
        <rFont val="微軟正黑體"/>
        <family val="2"/>
        <charset val="136"/>
      </rPr>
      <t>年</t>
    </r>
    <r>
      <rPr>
        <sz val="12"/>
        <rFont val="Times New Roman"/>
        <family val="1"/>
      </rPr>
      <t>1-6</t>
    </r>
    <r>
      <rPr>
        <sz val="12"/>
        <rFont val="微軟正黑體"/>
        <family val="2"/>
        <charset val="136"/>
      </rPr>
      <t>月</t>
    </r>
    <phoneticPr fontId="2" type="noConversion"/>
  </si>
  <si>
    <r>
      <t>114</t>
    </r>
    <r>
      <rPr>
        <sz val="13"/>
        <rFont val="微軟正黑體"/>
        <family val="2"/>
        <charset val="136"/>
      </rPr>
      <t>年</t>
    </r>
    <r>
      <rPr>
        <sz val="13"/>
        <rFont val="Times New Roman"/>
        <family val="1"/>
      </rPr>
      <t>1-4</t>
    </r>
    <r>
      <rPr>
        <sz val="13"/>
        <rFont val="微軟正黑體"/>
        <family val="2"/>
        <charset val="136"/>
      </rPr>
      <t>月</t>
    </r>
    <phoneticPr fontId="2" type="noConversion"/>
  </si>
  <si>
    <r>
      <t>114</t>
    </r>
    <r>
      <rPr>
        <sz val="13"/>
        <rFont val="微軟正黑體"/>
        <family val="2"/>
        <charset val="136"/>
      </rPr>
      <t>年</t>
    </r>
    <r>
      <rPr>
        <sz val="13"/>
        <rFont val="Times New Roman"/>
        <family val="1"/>
      </rPr>
      <t>1-5</t>
    </r>
    <r>
      <rPr>
        <sz val="13"/>
        <rFont val="微軟正黑體"/>
        <family val="2"/>
        <charset val="136"/>
      </rPr>
      <t>月</t>
    </r>
    <phoneticPr fontId="2" type="noConversion"/>
  </si>
  <si>
    <r>
      <t>114</t>
    </r>
    <r>
      <rPr>
        <sz val="13"/>
        <rFont val="微軟正黑體"/>
        <family val="2"/>
        <charset val="136"/>
      </rPr>
      <t>年</t>
    </r>
    <r>
      <rPr>
        <sz val="13"/>
        <rFont val="Times New Roman"/>
        <family val="1"/>
      </rPr>
      <t>1-6</t>
    </r>
    <r>
      <rPr>
        <sz val="13"/>
        <rFont val="微軟正黑體"/>
        <family val="2"/>
        <charset val="136"/>
      </rPr>
      <t>月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</si>
</sst>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76" formatCode="_-* #,##0_-;\-* #,##0_-;_-* &quot;-&quot;??_-;_-@_-"/>
    <numFmt numFmtId="177" formatCode="0.0%"/>
  </numFmts>
  <fonts count="23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name val="Times New Roman"/>
      <family val="1"/>
    </font>
    <font>
      <u/>
      <sz val="12"/>
      <color indexed="20"/>
      <name val="新細明體"/>
      <family val="1"/>
      <charset val="136"/>
    </font>
    <font>
      <sz val="10"/>
      <name val="新細明體"/>
      <family val="1"/>
      <charset val="136"/>
    </font>
    <font>
      <sz val="22"/>
      <name val="華康超特楷體(P)"/>
      <family val="1"/>
      <charset val="136"/>
    </font>
    <font>
      <sz val="14"/>
      <name val="華康超特楷體(P)"/>
      <family val="1"/>
      <charset val="136"/>
    </font>
    <font>
      <sz val="9"/>
      <name val="PMingLiU"/>
      <family val="1"/>
      <charset val="136"/>
    </font>
    <font>
      <b/>
      <sz val="12"/>
      <name val="微軟正黑體"/>
      <family val="2"/>
      <charset val="136"/>
    </font>
    <font>
      <sz val="12"/>
      <name val="微軟正黑體"/>
      <family val="2"/>
      <charset val="136"/>
    </font>
    <font>
      <b/>
      <sz val="14"/>
      <name val="微軟正黑體"/>
      <family val="2"/>
      <charset val="136"/>
    </font>
    <font>
      <sz val="12"/>
      <name val="新細明體"/>
      <family val="1"/>
      <charset val="136"/>
      <scheme val="minor"/>
    </font>
    <font>
      <b/>
      <sz val="14"/>
      <name val="Times New Roman"/>
      <family val="1"/>
    </font>
    <font>
      <b/>
      <sz val="12"/>
      <name val="Times New Roman"/>
      <family val="1"/>
    </font>
    <font>
      <sz val="10"/>
      <name val="Times New Roman"/>
      <family val="1"/>
    </font>
    <font>
      <sz val="9"/>
      <name val="Times New Roman"/>
      <family val="1"/>
    </font>
    <font>
      <sz val="12"/>
      <name val="細明體"/>
      <family val="1"/>
      <charset val="136"/>
    </font>
    <font>
      <sz val="10"/>
      <color rgb="FF000066"/>
      <name val="新細明體"/>
      <family val="1"/>
      <charset val="136"/>
    </font>
    <font>
      <sz val="13"/>
      <name val="Times New Roman"/>
      <family val="1"/>
    </font>
    <font>
      <sz val="13"/>
      <name val="微軟正黑體"/>
      <family val="2"/>
      <charset val="136"/>
    </font>
    <font>
      <sz val="13"/>
      <name val="Times New Roman"/>
      <family val="2"/>
      <charset val="136"/>
    </font>
    <font>
      <sz val="12"/>
      <name val="Times New Roman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F7"/>
        <bgColor indexed="64"/>
      </patternFill>
    </fill>
    <fill>
      <patternFill patternType="solid">
        <fgColor rgb="FFDAEEF3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  <xf numFmtId="0" fontId="12" fillId="0" borderId="0">
      <alignment vertical="center"/>
    </xf>
  </cellStyleXfs>
  <cellXfs count="70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right"/>
    </xf>
    <xf numFmtId="0" fontId="5" fillId="0" borderId="1" xfId="0" applyFont="1" applyBorder="1" applyAlignment="1">
      <alignment horizontal="righ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right" vertical="center"/>
    </xf>
    <xf numFmtId="49" fontId="3" fillId="0" borderId="1" xfId="0" applyNumberFormat="1" applyFont="1" applyBorder="1" applyAlignment="1">
      <alignment horizontal="right"/>
    </xf>
    <xf numFmtId="0" fontId="6" fillId="0" borderId="0" xfId="0" applyFont="1"/>
    <xf numFmtId="0" fontId="7" fillId="0" borderId="1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17" fontId="10" fillId="0" borderId="0" xfId="0" applyNumberFormat="1" applyFont="1" applyAlignment="1">
      <alignment vertical="center"/>
    </xf>
    <xf numFmtId="176" fontId="10" fillId="0" borderId="0" xfId="0" applyNumberFormat="1" applyFont="1" applyAlignment="1">
      <alignment vertical="center"/>
    </xf>
    <xf numFmtId="177" fontId="10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177" fontId="3" fillId="3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176" fontId="3" fillId="0" borderId="1" xfId="1" applyNumberFormat="1" applyFont="1" applyFill="1" applyBorder="1" applyAlignment="1">
      <alignment horizontal="right" vertical="center"/>
    </xf>
    <xf numFmtId="177" fontId="3" fillId="0" borderId="1" xfId="2" applyNumberFormat="1" applyFont="1" applyBorder="1" applyAlignment="1">
      <alignment horizontal="right" vertical="center" indent="1"/>
    </xf>
    <xf numFmtId="176" fontId="3" fillId="0" borderId="1" xfId="1" applyNumberFormat="1" applyFont="1" applyFill="1" applyBorder="1" applyAlignment="1">
      <alignment vertical="center"/>
    </xf>
    <xf numFmtId="176" fontId="3" fillId="0" borderId="1" xfId="1" applyNumberFormat="1" applyFont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176" fontId="3" fillId="2" borderId="1" xfId="1" applyNumberFormat="1" applyFont="1" applyFill="1" applyBorder="1" applyAlignment="1">
      <alignment vertical="center"/>
    </xf>
    <xf numFmtId="177" fontId="3" fillId="2" borderId="1" xfId="2" applyNumberFormat="1" applyFont="1" applyFill="1" applyBorder="1" applyAlignment="1">
      <alignment horizontal="right" vertical="center" indent="1"/>
    </xf>
    <xf numFmtId="177" fontId="3" fillId="0" borderId="1" xfId="1" applyNumberFormat="1" applyFont="1" applyFill="1" applyBorder="1" applyAlignment="1">
      <alignment horizontal="right" vertical="center" indent="1"/>
    </xf>
    <xf numFmtId="0" fontId="14" fillId="3" borderId="1" xfId="0" applyFont="1" applyFill="1" applyBorder="1" applyAlignment="1">
      <alignment horizontal="center" vertical="center"/>
    </xf>
    <xf numFmtId="176" fontId="14" fillId="3" borderId="1" xfId="0" applyNumberFormat="1" applyFont="1" applyFill="1" applyBorder="1" applyAlignment="1">
      <alignment horizontal="center" vertical="center"/>
    </xf>
    <xf numFmtId="177" fontId="14" fillId="3" borderId="1" xfId="2" applyNumberFormat="1" applyFont="1" applyFill="1" applyBorder="1" applyAlignment="1">
      <alignment horizontal="right" vertical="center" indent="1"/>
    </xf>
    <xf numFmtId="176" fontId="3" fillId="0" borderId="0" xfId="0" applyNumberFormat="1" applyFont="1" applyAlignment="1">
      <alignment vertical="center"/>
    </xf>
    <xf numFmtId="177" fontId="3" fillId="0" borderId="0" xfId="0" applyNumberFormat="1" applyFont="1" applyAlignment="1">
      <alignment vertical="center"/>
    </xf>
    <xf numFmtId="17" fontId="3" fillId="0" borderId="0" xfId="0" applyNumberFormat="1" applyFont="1" applyAlignment="1">
      <alignment vertical="center"/>
    </xf>
    <xf numFmtId="0" fontId="3" fillId="0" borderId="0" xfId="0" applyFont="1" applyAlignment="1">
      <alignment horizontal="center"/>
    </xf>
    <xf numFmtId="176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Continuous"/>
    </xf>
    <xf numFmtId="176" fontId="3" fillId="0" borderId="0" xfId="0" applyNumberFormat="1" applyFont="1" applyAlignment="1">
      <alignment horizontal="centerContinuous"/>
    </xf>
    <xf numFmtId="0" fontId="3" fillId="0" borderId="0" xfId="0" applyFont="1"/>
    <xf numFmtId="176" fontId="3" fillId="0" borderId="0" xfId="0" applyNumberFormat="1" applyFont="1"/>
    <xf numFmtId="0" fontId="3" fillId="0" borderId="0" xfId="0" applyFont="1" applyAlignment="1">
      <alignment horizontal="right" vertical="center"/>
    </xf>
    <xf numFmtId="176" fontId="3" fillId="0" borderId="0" xfId="1" applyNumberFormat="1" applyFont="1" applyFill="1" applyAlignment="1">
      <alignment horizontal="centerContinuous"/>
    </xf>
    <xf numFmtId="176" fontId="3" fillId="0" borderId="0" xfId="1" applyNumberFormat="1" applyFont="1" applyFill="1"/>
    <xf numFmtId="0" fontId="3" fillId="4" borderId="1" xfId="0" applyFont="1" applyFill="1" applyBorder="1" applyAlignment="1">
      <alignment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1" xfId="0" applyFont="1" applyFill="1" applyBorder="1"/>
    <xf numFmtId="49" fontId="3" fillId="4" borderId="3" xfId="0" applyNumberFormat="1" applyFont="1" applyFill="1" applyBorder="1" applyAlignment="1">
      <alignment horizontal="right"/>
    </xf>
    <xf numFmtId="0" fontId="3" fillId="4" borderId="3" xfId="0" applyFont="1" applyFill="1" applyBorder="1"/>
    <xf numFmtId="0" fontId="3" fillId="4" borderId="4" xfId="0" applyFont="1" applyFill="1" applyBorder="1"/>
    <xf numFmtId="0" fontId="3" fillId="4" borderId="2" xfId="0" applyFont="1" applyFill="1" applyBorder="1"/>
    <xf numFmtId="0" fontId="15" fillId="4" borderId="1" xfId="0" applyFont="1" applyFill="1" applyBorder="1" applyAlignment="1">
      <alignment horizontal="right"/>
    </xf>
    <xf numFmtId="0" fontId="3" fillId="4" borderId="1" xfId="0" applyFont="1" applyFill="1" applyBorder="1" applyAlignment="1">
      <alignment horizontal="right"/>
    </xf>
    <xf numFmtId="0" fontId="16" fillId="4" borderId="1" xfId="0" applyFont="1" applyFill="1" applyBorder="1" applyAlignment="1">
      <alignment horizontal="right"/>
    </xf>
    <xf numFmtId="0" fontId="17" fillId="4" borderId="1" xfId="0" applyFont="1" applyFill="1" applyBorder="1" applyAlignment="1">
      <alignment vertical="center"/>
    </xf>
    <xf numFmtId="3" fontId="18" fillId="6" borderId="7" xfId="0" applyNumberFormat="1" applyFont="1" applyFill="1" applyBorder="1" applyAlignment="1">
      <alignment horizontal="right" vertical="center" wrapText="1"/>
    </xf>
    <xf numFmtId="3" fontId="18" fillId="6" borderId="8" xfId="0" applyNumberFormat="1" applyFont="1" applyFill="1" applyBorder="1" applyAlignment="1">
      <alignment horizontal="right" vertical="center" wrapText="1"/>
    </xf>
    <xf numFmtId="176" fontId="21" fillId="7" borderId="1" xfId="1" applyNumberFormat="1" applyFont="1" applyFill="1" applyBorder="1" applyAlignment="1">
      <alignment vertical="center"/>
    </xf>
    <xf numFmtId="176" fontId="19" fillId="7" borderId="1" xfId="1" applyNumberFormat="1" applyFont="1" applyFill="1" applyBorder="1" applyAlignment="1">
      <alignment vertical="center"/>
    </xf>
    <xf numFmtId="176" fontId="21" fillId="3" borderId="1" xfId="1" applyNumberFormat="1" applyFont="1" applyFill="1" applyBorder="1" applyAlignment="1">
      <alignment vertical="center"/>
    </xf>
    <xf numFmtId="176" fontId="19" fillId="3" borderId="1" xfId="1" applyNumberFormat="1" applyFont="1" applyFill="1" applyBorder="1" applyAlignment="1">
      <alignment vertical="center"/>
    </xf>
    <xf numFmtId="177" fontId="3" fillId="3" borderId="1" xfId="0" applyNumberFormat="1" applyFont="1" applyFill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19" fillId="3" borderId="4" xfId="0" applyFont="1" applyFill="1" applyBorder="1" applyAlignment="1">
      <alignment horizontal="center" vertical="center"/>
    </xf>
    <xf numFmtId="0" fontId="19" fillId="3" borderId="5" xfId="0" applyFont="1" applyFill="1" applyBorder="1" applyAlignment="1">
      <alignment horizontal="center" vertical="center"/>
    </xf>
    <xf numFmtId="0" fontId="19" fillId="7" borderId="4" xfId="0" applyFont="1" applyFill="1" applyBorder="1" applyAlignment="1">
      <alignment horizontal="center" vertical="center"/>
    </xf>
    <xf numFmtId="0" fontId="19" fillId="7" borderId="5" xfId="0" applyFont="1" applyFill="1" applyBorder="1" applyAlignment="1">
      <alignment horizontal="center" vertical="center"/>
    </xf>
  </cellXfs>
  <cellStyles count="6">
    <cellStyle name="一般" xfId="0" builtinId="0"/>
    <cellStyle name="一般 2" xfId="5" xr:uid="{00000000-0005-0000-0000-000001000000}"/>
    <cellStyle name="千分位" xfId="1" builtinId="3"/>
    <cellStyle name="千分位 2" xfId="4" xr:uid="{00000000-0005-0000-0000-000003000000}"/>
    <cellStyle name="百分比" xfId="2" builtinId="5"/>
    <cellStyle name="隨後的超連結" xfId="3" xr:uid="{00000000-0005-0000-0000-000005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F7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/>
  </sheetPr>
  <dimension ref="A1:G26"/>
  <sheetViews>
    <sheetView workbookViewId="0">
      <selection activeCell="H9" sqref="H9"/>
    </sheetView>
  </sheetViews>
  <sheetFormatPr defaultColWidth="9" defaultRowHeight="15.75"/>
  <cols>
    <col min="1" max="1" width="20.25" style="14" bestFit="1" customWidth="1"/>
    <col min="2" max="5" width="12.25" style="14" bestFit="1" customWidth="1"/>
    <col min="6" max="6" width="13.125" style="30" customWidth="1"/>
    <col min="7" max="7" width="12" style="30" customWidth="1"/>
    <col min="8" max="16384" width="9" style="14"/>
  </cols>
  <sheetData>
    <row r="1" spans="1:7" ht="36" customHeight="1">
      <c r="A1" s="59" t="s">
        <v>105</v>
      </c>
      <c r="B1" s="59"/>
      <c r="C1" s="59"/>
      <c r="D1" s="59"/>
      <c r="E1" s="59"/>
      <c r="F1" s="59"/>
      <c r="G1" s="59"/>
    </row>
    <row r="2" spans="1:7" ht="25.5" customHeight="1">
      <c r="A2" s="61" t="s">
        <v>30</v>
      </c>
      <c r="B2" s="60" t="s">
        <v>89</v>
      </c>
      <c r="C2" s="60"/>
      <c r="D2" s="60" t="s">
        <v>71</v>
      </c>
      <c r="E2" s="60"/>
      <c r="F2" s="58" t="s">
        <v>31</v>
      </c>
      <c r="G2" s="58"/>
    </row>
    <row r="3" spans="1:7" ht="25.15" customHeight="1">
      <c r="A3" s="62"/>
      <c r="B3" s="15" t="s">
        <v>56</v>
      </c>
      <c r="C3" s="15" t="s">
        <v>57</v>
      </c>
      <c r="D3" s="15" t="s">
        <v>56</v>
      </c>
      <c r="E3" s="15" t="s">
        <v>57</v>
      </c>
      <c r="F3" s="16" t="s">
        <v>36</v>
      </c>
      <c r="G3" s="16" t="s">
        <v>37</v>
      </c>
    </row>
    <row r="4" spans="1:7" ht="21.95" customHeight="1">
      <c r="A4" s="17" t="s">
        <v>38</v>
      </c>
      <c r="B4" s="18">
        <f>SUM(公式!B5)</f>
        <v>805183</v>
      </c>
      <c r="C4" s="18">
        <f>SUM(公式!C5)</f>
        <v>1300700</v>
      </c>
      <c r="D4" s="18">
        <v>330888</v>
      </c>
      <c r="E4" s="18">
        <v>709200</v>
      </c>
      <c r="F4" s="19">
        <f>SUM(B4/D4-1)</f>
        <v>1.4334004255216266</v>
      </c>
      <c r="G4" s="19">
        <f>SUM(C4/E4-1)</f>
        <v>0.83403835307388596</v>
      </c>
    </row>
    <row r="5" spans="1:7" ht="21.95" customHeight="1">
      <c r="A5" s="17" t="s">
        <v>39</v>
      </c>
      <c r="B5" s="20">
        <f>SUM(公式!B8)</f>
        <v>198364</v>
      </c>
      <c r="C5" s="20">
        <f>SUM(公式!C8)</f>
        <v>465400</v>
      </c>
      <c r="D5" s="20">
        <v>72214</v>
      </c>
      <c r="E5" s="20">
        <v>267800</v>
      </c>
      <c r="F5" s="19">
        <f t="shared" ref="F5:F23" si="0">SUM(B5/D5-1)</f>
        <v>1.7468911845348547</v>
      </c>
      <c r="G5" s="19">
        <f t="shared" ref="G5:G23" si="1">SUM(C5/E5-1)</f>
        <v>0.73786407766990281</v>
      </c>
    </row>
    <row r="6" spans="1:7" ht="21.95" customHeight="1">
      <c r="A6" s="17" t="s">
        <v>40</v>
      </c>
      <c r="B6" s="20">
        <f>SUM(公式!B10)</f>
        <v>15</v>
      </c>
      <c r="C6" s="20">
        <f>SUM(公式!C10)</f>
        <v>200</v>
      </c>
      <c r="D6" s="20">
        <v>7589</v>
      </c>
      <c r="E6" s="20">
        <v>90100</v>
      </c>
      <c r="F6" s="19">
        <f t="shared" ref="F6" si="2">SUM(B6/D6-1)</f>
        <v>-0.99802345500065881</v>
      </c>
      <c r="G6" s="19">
        <f t="shared" ref="G6" si="3">SUM(C6/E6-1)</f>
        <v>-0.99778024417314093</v>
      </c>
    </row>
    <row r="7" spans="1:7" ht="21.95" customHeight="1">
      <c r="A7" s="17" t="s">
        <v>41</v>
      </c>
      <c r="B7" s="21">
        <f>SUM(公式!B12)</f>
        <v>247520</v>
      </c>
      <c r="C7" s="21">
        <f>SUM(公式!C12)</f>
        <v>538200</v>
      </c>
      <c r="D7" s="21">
        <v>150454</v>
      </c>
      <c r="E7" s="21">
        <v>281100</v>
      </c>
      <c r="F7" s="19">
        <f t="shared" ref="F7:F21" si="4">SUM(B7/D7-1)</f>
        <v>0.64515400055831029</v>
      </c>
      <c r="G7" s="19">
        <f t="shared" ref="G7:G21" si="5">SUM(C7/E7-1)</f>
        <v>0.91462113127001077</v>
      </c>
    </row>
    <row r="8" spans="1:7" ht="21.95" customHeight="1">
      <c r="A8" s="17" t="s">
        <v>42</v>
      </c>
      <c r="B8" s="21">
        <f>SUM(公式!B14)</f>
        <v>16791</v>
      </c>
      <c r="C8" s="21">
        <f>SUM(公式!C14)</f>
        <v>39600</v>
      </c>
      <c r="D8" s="21">
        <v>20121</v>
      </c>
      <c r="E8" s="21">
        <v>65300</v>
      </c>
      <c r="F8" s="19">
        <f t="shared" si="4"/>
        <v>-0.16549873266736248</v>
      </c>
      <c r="G8" s="19">
        <f t="shared" si="5"/>
        <v>-0.39356814701378251</v>
      </c>
    </row>
    <row r="9" spans="1:7" ht="23.45" customHeight="1">
      <c r="A9" s="22" t="s">
        <v>43</v>
      </c>
      <c r="B9" s="23">
        <f>SUM(B4:B8)</f>
        <v>1267873</v>
      </c>
      <c r="C9" s="23">
        <f>SUM(C4:C8)</f>
        <v>2344100</v>
      </c>
      <c r="D9" s="23">
        <v>581266</v>
      </c>
      <c r="E9" s="23">
        <v>1413500</v>
      </c>
      <c r="F9" s="24">
        <f t="shared" si="4"/>
        <v>1.1812268393472181</v>
      </c>
      <c r="G9" s="24">
        <f t="shared" si="5"/>
        <v>0.65836575875486392</v>
      </c>
    </row>
    <row r="10" spans="1:7" ht="21.95" customHeight="1">
      <c r="A10" s="17" t="s">
        <v>44</v>
      </c>
      <c r="B10" s="21">
        <f>SUM(公式!B20)</f>
        <v>77656</v>
      </c>
      <c r="C10" s="21">
        <f>SUM(公式!C20)</f>
        <v>244000</v>
      </c>
      <c r="D10" s="21">
        <v>106557</v>
      </c>
      <c r="E10" s="21">
        <v>314500</v>
      </c>
      <c r="F10" s="19">
        <f t="shared" si="4"/>
        <v>-0.27122572895257935</v>
      </c>
      <c r="G10" s="19">
        <f t="shared" si="5"/>
        <v>-0.22416534181240066</v>
      </c>
    </row>
    <row r="11" spans="1:7" ht="21.95" customHeight="1">
      <c r="A11" s="17" t="s">
        <v>45</v>
      </c>
      <c r="B11" s="20">
        <f>SUM(公式!B23)</f>
        <v>565</v>
      </c>
      <c r="C11" s="20">
        <f>SUM(公式!C23)</f>
        <v>5900</v>
      </c>
      <c r="D11" s="20">
        <v>0</v>
      </c>
      <c r="E11" s="20">
        <v>0</v>
      </c>
      <c r="F11" s="20">
        <v>0</v>
      </c>
      <c r="G11" s="20">
        <v>0</v>
      </c>
    </row>
    <row r="12" spans="1:7" ht="21.95" customHeight="1">
      <c r="A12" s="17" t="s">
        <v>46</v>
      </c>
      <c r="B12" s="21">
        <f>SUM(公式!B25)</f>
        <v>0</v>
      </c>
      <c r="C12" s="21">
        <f>SUM(公式!C25)</f>
        <v>0</v>
      </c>
      <c r="D12" s="21">
        <v>27451</v>
      </c>
      <c r="E12" s="21">
        <v>131700</v>
      </c>
      <c r="F12" s="19">
        <f t="shared" ref="F12" si="6">SUM(B12/D12-1)</f>
        <v>-1</v>
      </c>
      <c r="G12" s="19">
        <f t="shared" ref="G12" si="7">SUM(C12/E12-1)</f>
        <v>-1</v>
      </c>
    </row>
    <row r="13" spans="1:7" ht="21.95" customHeight="1">
      <c r="A13" s="17" t="s">
        <v>47</v>
      </c>
      <c r="B13" s="21">
        <f>SUM(公式!B27)</f>
        <v>0</v>
      </c>
      <c r="C13" s="21">
        <f>SUM(公式!C27)</f>
        <v>0</v>
      </c>
      <c r="D13" s="21">
        <v>10003</v>
      </c>
      <c r="E13" s="21">
        <v>20500</v>
      </c>
      <c r="F13" s="19">
        <f t="shared" ref="F13" si="8">SUM(B13/D13-1)</f>
        <v>-1</v>
      </c>
      <c r="G13" s="19">
        <f t="shared" ref="G13" si="9">SUM(C13/E13-1)</f>
        <v>-1</v>
      </c>
    </row>
    <row r="14" spans="1:7" ht="21.95" customHeight="1">
      <c r="A14" s="22" t="s">
        <v>43</v>
      </c>
      <c r="B14" s="23">
        <f>SUM(B10:B13)</f>
        <v>78221</v>
      </c>
      <c r="C14" s="23">
        <f>SUM(C10:C13)</f>
        <v>249900</v>
      </c>
      <c r="D14" s="23">
        <v>144011</v>
      </c>
      <c r="E14" s="23">
        <v>466700</v>
      </c>
      <c r="F14" s="24">
        <f t="shared" si="4"/>
        <v>-0.45684010249217077</v>
      </c>
      <c r="G14" s="24">
        <f t="shared" si="5"/>
        <v>-0.46453824726805226</v>
      </c>
    </row>
    <row r="15" spans="1:7" ht="21.95" customHeight="1">
      <c r="A15" s="17" t="s">
        <v>48</v>
      </c>
      <c r="B15" s="21">
        <f>SUM(公式!B31)</f>
        <v>11023</v>
      </c>
      <c r="C15" s="21">
        <f>SUM(公式!C31)</f>
        <v>45800</v>
      </c>
      <c r="D15" s="21">
        <v>35824</v>
      </c>
      <c r="E15" s="21">
        <v>106600</v>
      </c>
      <c r="F15" s="19">
        <f t="shared" si="4"/>
        <v>-0.69230125055828495</v>
      </c>
      <c r="G15" s="19">
        <f t="shared" si="5"/>
        <v>-0.57035647279549717</v>
      </c>
    </row>
    <row r="16" spans="1:7" ht="21.95" customHeight="1">
      <c r="A16" s="17" t="s">
        <v>49</v>
      </c>
      <c r="B16" s="21">
        <f>SUM(公式!B34)</f>
        <v>55</v>
      </c>
      <c r="C16" s="21">
        <f>SUM(公式!C34)</f>
        <v>5100</v>
      </c>
      <c r="D16" s="21">
        <v>7757</v>
      </c>
      <c r="E16" s="21">
        <v>32300</v>
      </c>
      <c r="F16" s="19">
        <f t="shared" si="4"/>
        <v>-0.99290963001160237</v>
      </c>
      <c r="G16" s="19">
        <f t="shared" si="5"/>
        <v>-0.84210526315789469</v>
      </c>
    </row>
    <row r="17" spans="1:7" ht="21.95" customHeight="1">
      <c r="A17" s="17" t="s">
        <v>50</v>
      </c>
      <c r="B17" s="20">
        <f>SUM(公式!B38)</f>
        <v>859</v>
      </c>
      <c r="C17" s="20">
        <f>SUM(公式!C38)</f>
        <v>35900</v>
      </c>
      <c r="D17" s="20">
        <v>752</v>
      </c>
      <c r="E17" s="20">
        <v>30300</v>
      </c>
      <c r="F17" s="19">
        <f t="shared" ref="F17" si="10">SUM(B17/D17-1)</f>
        <v>0.14228723404255317</v>
      </c>
      <c r="G17" s="19">
        <f t="shared" ref="G17" si="11">SUM(C17/E17-1)</f>
        <v>0.18481848184818483</v>
      </c>
    </row>
    <row r="18" spans="1:7" ht="21.95" customHeight="1">
      <c r="A18" s="17" t="s">
        <v>51</v>
      </c>
      <c r="B18" s="21">
        <f>SUM(公式!B41)</f>
        <v>414</v>
      </c>
      <c r="C18" s="21">
        <f>SUM(公式!C41)</f>
        <v>8700</v>
      </c>
      <c r="D18" s="21">
        <v>1071</v>
      </c>
      <c r="E18" s="21">
        <v>16400</v>
      </c>
      <c r="F18" s="19">
        <f t="shared" si="4"/>
        <v>-0.61344537815126055</v>
      </c>
      <c r="G18" s="19">
        <f t="shared" si="5"/>
        <v>-0.46951219512195119</v>
      </c>
    </row>
    <row r="19" spans="1:7" ht="21.95" customHeight="1">
      <c r="A19" s="22" t="s">
        <v>43</v>
      </c>
      <c r="B19" s="23">
        <f>SUM(B15:B18)</f>
        <v>12351</v>
      </c>
      <c r="C19" s="23">
        <f>SUM(C15:C18)</f>
        <v>95500</v>
      </c>
      <c r="D19" s="23">
        <v>45404</v>
      </c>
      <c r="E19" s="23">
        <v>185600</v>
      </c>
      <c r="F19" s="24">
        <f t="shared" si="4"/>
        <v>-0.72797550876574757</v>
      </c>
      <c r="G19" s="24">
        <f t="shared" si="5"/>
        <v>-0.48545258620689657</v>
      </c>
    </row>
    <row r="20" spans="1:7" ht="21.95" customHeight="1">
      <c r="A20" s="17" t="s">
        <v>52</v>
      </c>
      <c r="B20" s="21">
        <f>SUM(公式!B46)</f>
        <v>92</v>
      </c>
      <c r="C20" s="21">
        <f>SUM(公式!C46)</f>
        <v>2400</v>
      </c>
      <c r="D20" s="21">
        <v>70</v>
      </c>
      <c r="E20" s="21">
        <v>1800</v>
      </c>
      <c r="F20" s="19">
        <f t="shared" si="4"/>
        <v>0.31428571428571428</v>
      </c>
      <c r="G20" s="19">
        <f t="shared" si="5"/>
        <v>0.33333333333333326</v>
      </c>
    </row>
    <row r="21" spans="1:7" ht="21.95" customHeight="1">
      <c r="A21" s="17" t="s">
        <v>53</v>
      </c>
      <c r="B21" s="21">
        <f>SUM(公式!B50)</f>
        <v>22940</v>
      </c>
      <c r="C21" s="21">
        <f>SUM(公式!C50)</f>
        <v>163000</v>
      </c>
      <c r="D21" s="21">
        <v>39871</v>
      </c>
      <c r="E21" s="21">
        <v>382200</v>
      </c>
      <c r="F21" s="19">
        <f t="shared" si="4"/>
        <v>-0.42464447844297859</v>
      </c>
      <c r="G21" s="19">
        <f t="shared" si="5"/>
        <v>-0.57352171637885929</v>
      </c>
    </row>
    <row r="22" spans="1:7" ht="21.95" customHeight="1">
      <c r="A22" s="17" t="s">
        <v>54</v>
      </c>
      <c r="B22" s="21">
        <f>SUM(公式!B55)</f>
        <v>0</v>
      </c>
      <c r="C22" s="21">
        <f>SUM(公式!C55)</f>
        <v>0</v>
      </c>
      <c r="D22" s="21">
        <v>228</v>
      </c>
      <c r="E22" s="21">
        <v>1800</v>
      </c>
      <c r="F22" s="19">
        <f t="shared" si="0"/>
        <v>-1</v>
      </c>
      <c r="G22" s="19">
        <f t="shared" si="1"/>
        <v>-1</v>
      </c>
    </row>
    <row r="23" spans="1:7" ht="21.95" customHeight="1">
      <c r="A23" s="22" t="s">
        <v>43</v>
      </c>
      <c r="B23" s="23">
        <f>SUM(B20:B22)</f>
        <v>23032</v>
      </c>
      <c r="C23" s="23">
        <f>SUM(C20:C22)</f>
        <v>165400</v>
      </c>
      <c r="D23" s="23">
        <v>40169</v>
      </c>
      <c r="E23" s="23">
        <v>385800</v>
      </c>
      <c r="F23" s="24">
        <f t="shared" si="0"/>
        <v>-0.42662251985361843</v>
      </c>
      <c r="G23" s="24">
        <f t="shared" si="1"/>
        <v>-0.57128045619491963</v>
      </c>
    </row>
    <row r="24" spans="1:7" ht="27.75" customHeight="1">
      <c r="A24" s="26" t="s">
        <v>61</v>
      </c>
      <c r="B24" s="27">
        <f>SUM(B9+B14+B19+B23)</f>
        <v>1381477</v>
      </c>
      <c r="C24" s="27">
        <f>SUM(C9+C14+C19+C23)</f>
        <v>2854900</v>
      </c>
      <c r="D24" s="27">
        <v>810850</v>
      </c>
      <c r="E24" s="27">
        <v>2451600</v>
      </c>
      <c r="F24" s="28">
        <f>SUM(B24/D24-1)</f>
        <v>0.70373928593451307</v>
      </c>
      <c r="G24" s="28">
        <f>SUM(C24/E24-1)</f>
        <v>0.16450481318322718</v>
      </c>
    </row>
    <row r="25" spans="1:7">
      <c r="B25" s="29"/>
      <c r="C25" s="29"/>
      <c r="D25" s="29"/>
      <c r="E25" s="29"/>
    </row>
    <row r="26" spans="1:7">
      <c r="C26" s="31"/>
      <c r="E26" s="31"/>
    </row>
  </sheetData>
  <mergeCells count="5">
    <mergeCell ref="F2:G2"/>
    <mergeCell ref="A1:G1"/>
    <mergeCell ref="B2:C2"/>
    <mergeCell ref="D2:E2"/>
    <mergeCell ref="A2:A3"/>
  </mergeCells>
  <phoneticPr fontId="2" type="noConversion"/>
  <printOptions horizontalCentered="1"/>
  <pageMargins left="0.74803149606299213" right="0.74803149606299213" top="0.59055118110236227" bottom="0.39370078740157483" header="0.51181102362204722" footer="0.51181102362204722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9" tint="-0.249977111117893"/>
  </sheetPr>
  <dimension ref="A1:G27"/>
  <sheetViews>
    <sheetView workbookViewId="0">
      <selection activeCell="H14" sqref="H14"/>
    </sheetView>
  </sheetViews>
  <sheetFormatPr defaultColWidth="9" defaultRowHeight="15.75"/>
  <cols>
    <col min="1" max="1" width="20.25" style="14" bestFit="1" customWidth="1"/>
    <col min="2" max="5" width="13.5" style="14" bestFit="1" customWidth="1"/>
    <col min="6" max="7" width="11.375" style="30" bestFit="1" customWidth="1"/>
    <col min="8" max="16384" width="9" style="14"/>
  </cols>
  <sheetData>
    <row r="1" spans="1:7" ht="36" customHeight="1">
      <c r="A1" s="59" t="s">
        <v>85</v>
      </c>
      <c r="B1" s="59"/>
      <c r="C1" s="59"/>
      <c r="D1" s="59"/>
      <c r="E1" s="59"/>
      <c r="F1" s="59"/>
      <c r="G1" s="59"/>
    </row>
    <row r="2" spans="1:7" ht="25.5" customHeight="1">
      <c r="A2" s="61" t="s">
        <v>30</v>
      </c>
      <c r="B2" s="60" t="s">
        <v>86</v>
      </c>
      <c r="C2" s="60"/>
      <c r="D2" s="63" t="s">
        <v>62</v>
      </c>
      <c r="E2" s="64"/>
      <c r="F2" s="58" t="s">
        <v>31</v>
      </c>
      <c r="G2" s="58"/>
    </row>
    <row r="3" spans="1:7" ht="25.15" customHeight="1">
      <c r="A3" s="62"/>
      <c r="B3" s="15" t="s">
        <v>56</v>
      </c>
      <c r="C3" s="15" t="s">
        <v>57</v>
      </c>
      <c r="D3" s="15" t="s">
        <v>56</v>
      </c>
      <c r="E3" s="15" t="s">
        <v>57</v>
      </c>
      <c r="F3" s="16" t="s">
        <v>36</v>
      </c>
      <c r="G3" s="16" t="s">
        <v>37</v>
      </c>
    </row>
    <row r="4" spans="1:7" ht="21.95" customHeight="1">
      <c r="A4" s="17" t="s">
        <v>38</v>
      </c>
      <c r="B4" s="18">
        <f>SUM(公式!T5)</f>
        <v>3639539</v>
      </c>
      <c r="C4" s="18">
        <f>SUM(公式!U5)</f>
        <v>6708600</v>
      </c>
      <c r="D4" s="18">
        <v>3168653</v>
      </c>
      <c r="E4" s="18">
        <v>6608600</v>
      </c>
      <c r="F4" s="19">
        <f t="shared" ref="F4:G4" si="0">SUM(B4/D4-1)</f>
        <v>0.14860762601648081</v>
      </c>
      <c r="G4" s="19">
        <f t="shared" si="0"/>
        <v>1.5131797960233673E-2</v>
      </c>
    </row>
    <row r="5" spans="1:7" ht="21.95" customHeight="1">
      <c r="A5" s="17" t="s">
        <v>39</v>
      </c>
      <c r="B5" s="20">
        <f>SUM(公式!T8)</f>
        <v>1400758</v>
      </c>
      <c r="C5" s="20">
        <f>SUM(公式!U8)</f>
        <v>4477300</v>
      </c>
      <c r="D5" s="20">
        <v>1062289</v>
      </c>
      <c r="E5" s="20">
        <v>3863900</v>
      </c>
      <c r="F5" s="19">
        <f t="shared" ref="F5:F14" si="1">SUM(B5/D5-1)</f>
        <v>0.31862233347045854</v>
      </c>
      <c r="G5" s="19">
        <f t="shared" ref="G5:G14" si="2">SUM(C5/E5-1)</f>
        <v>0.15875152048448449</v>
      </c>
    </row>
    <row r="6" spans="1:7" ht="21.95" customHeight="1">
      <c r="A6" s="17" t="s">
        <v>40</v>
      </c>
      <c r="B6" s="20">
        <f>SUM(公式!T10)</f>
        <v>29528</v>
      </c>
      <c r="C6" s="20">
        <f>SUM(公式!U10)</f>
        <v>332600</v>
      </c>
      <c r="D6" s="20">
        <v>16729</v>
      </c>
      <c r="E6" s="20">
        <v>215300</v>
      </c>
      <c r="F6" s="19">
        <f t="shared" si="1"/>
        <v>0.76507860601350952</v>
      </c>
      <c r="G6" s="19">
        <f t="shared" si="2"/>
        <v>0.54482117974918709</v>
      </c>
    </row>
    <row r="7" spans="1:7" ht="21.95" customHeight="1">
      <c r="A7" s="17" t="s">
        <v>41</v>
      </c>
      <c r="B7" s="21">
        <f>SUM(公式!T12)</f>
        <v>1741622</v>
      </c>
      <c r="C7" s="21">
        <f>SUM(公式!U12)</f>
        <v>3320400</v>
      </c>
      <c r="D7" s="21">
        <v>2422789</v>
      </c>
      <c r="E7" s="21">
        <v>5035900</v>
      </c>
      <c r="F7" s="19">
        <f t="shared" si="1"/>
        <v>-0.28114994743661126</v>
      </c>
      <c r="G7" s="19">
        <f t="shared" si="2"/>
        <v>-0.34065410353660719</v>
      </c>
    </row>
    <row r="8" spans="1:7" ht="21.95" customHeight="1">
      <c r="A8" s="17" t="s">
        <v>42</v>
      </c>
      <c r="B8" s="21">
        <f>SUM(公式!T14)</f>
        <v>175320</v>
      </c>
      <c r="C8" s="21">
        <f>SUM(公式!U14)</f>
        <v>461600</v>
      </c>
      <c r="D8" s="21">
        <v>175864</v>
      </c>
      <c r="E8" s="21">
        <v>503100</v>
      </c>
      <c r="F8" s="19">
        <f t="shared" si="1"/>
        <v>-3.093299367693203E-3</v>
      </c>
      <c r="G8" s="19">
        <f t="shared" si="2"/>
        <v>-8.2488570860663857E-2</v>
      </c>
    </row>
    <row r="9" spans="1:7" ht="23.45" customHeight="1">
      <c r="A9" s="22" t="s">
        <v>43</v>
      </c>
      <c r="B9" s="23">
        <f>SUM(B4:B8)</f>
        <v>6986767</v>
      </c>
      <c r="C9" s="23">
        <f>SUM(C4:C8)</f>
        <v>15300500</v>
      </c>
      <c r="D9" s="23">
        <v>6846324</v>
      </c>
      <c r="E9" s="23">
        <v>16226800</v>
      </c>
      <c r="F9" s="19">
        <f t="shared" si="1"/>
        <v>2.0513636222883935E-2</v>
      </c>
      <c r="G9" s="19">
        <f t="shared" si="2"/>
        <v>-5.7084576133310305E-2</v>
      </c>
    </row>
    <row r="10" spans="1:7" ht="21.95" customHeight="1">
      <c r="A10" s="17" t="s">
        <v>44</v>
      </c>
      <c r="B10" s="21">
        <f>SUM(公式!T20)</f>
        <v>528109</v>
      </c>
      <c r="C10" s="21">
        <f>SUM(公式!U20)</f>
        <v>1479000</v>
      </c>
      <c r="D10" s="21">
        <v>627016</v>
      </c>
      <c r="E10" s="21">
        <v>2141900</v>
      </c>
      <c r="F10" s="19">
        <f t="shared" si="1"/>
        <v>-0.15774238615920488</v>
      </c>
      <c r="G10" s="19">
        <f t="shared" si="2"/>
        <v>-0.30949157290256313</v>
      </c>
    </row>
    <row r="11" spans="1:7" ht="21.95" customHeight="1">
      <c r="A11" s="17" t="s">
        <v>45</v>
      </c>
      <c r="B11" s="20">
        <f>SUM(公式!T23)</f>
        <v>1040</v>
      </c>
      <c r="C11" s="20">
        <f>SUM(公式!U23)</f>
        <v>11000</v>
      </c>
      <c r="D11" s="20">
        <v>39</v>
      </c>
      <c r="E11" s="20">
        <v>4100</v>
      </c>
      <c r="F11" s="19">
        <f t="shared" si="1"/>
        <v>25.666666666666668</v>
      </c>
      <c r="G11" s="19">
        <f t="shared" si="2"/>
        <v>1.6829268292682928</v>
      </c>
    </row>
    <row r="12" spans="1:7" ht="21.95" customHeight="1">
      <c r="A12" s="17" t="s">
        <v>46</v>
      </c>
      <c r="B12" s="21">
        <f>SUM(公式!T25)</f>
        <v>80634</v>
      </c>
      <c r="C12" s="21">
        <f>SUM(公式!U25)</f>
        <v>196900</v>
      </c>
      <c r="D12" s="21">
        <v>16854</v>
      </c>
      <c r="E12" s="21">
        <v>158200</v>
      </c>
      <c r="F12" s="19">
        <f t="shared" si="1"/>
        <v>3.7842648629405486</v>
      </c>
      <c r="G12" s="19">
        <f t="shared" si="2"/>
        <v>0.24462705436156762</v>
      </c>
    </row>
    <row r="13" spans="1:7" ht="21.95" customHeight="1">
      <c r="A13" s="17" t="s">
        <v>47</v>
      </c>
      <c r="B13" s="21">
        <f>SUM(公式!T27)</f>
        <v>66361</v>
      </c>
      <c r="C13" s="21">
        <f>SUM(公式!U27)</f>
        <v>216500</v>
      </c>
      <c r="D13" s="21">
        <v>116659</v>
      </c>
      <c r="E13" s="21">
        <v>415400</v>
      </c>
      <c r="F13" s="19">
        <f t="shared" si="1"/>
        <v>-0.43115404726596318</v>
      </c>
      <c r="G13" s="19">
        <f t="shared" si="2"/>
        <v>-0.47881559942224361</v>
      </c>
    </row>
    <row r="14" spans="1:7" ht="21.95" customHeight="1">
      <c r="A14" s="22" t="s">
        <v>43</v>
      </c>
      <c r="B14" s="23">
        <f>SUM(B10:B13)</f>
        <v>676144</v>
      </c>
      <c r="C14" s="23">
        <f>SUM(C10:C13)</f>
        <v>1903400</v>
      </c>
      <c r="D14" s="23">
        <v>760568</v>
      </c>
      <c r="E14" s="23">
        <v>2719600</v>
      </c>
      <c r="F14" s="19">
        <f t="shared" si="1"/>
        <v>-0.11100125169610076</v>
      </c>
      <c r="G14" s="19">
        <f t="shared" si="2"/>
        <v>-0.30011766436240628</v>
      </c>
    </row>
    <row r="15" spans="1:7" ht="21.95" customHeight="1">
      <c r="A15" s="17" t="s">
        <v>48</v>
      </c>
      <c r="B15" s="21">
        <f>SUM(公式!T31)</f>
        <v>742155</v>
      </c>
      <c r="C15" s="21">
        <f>SUM(公式!U31)</f>
        <v>2362200</v>
      </c>
      <c r="D15" s="21">
        <v>755354</v>
      </c>
      <c r="E15" s="21">
        <v>2103800</v>
      </c>
      <c r="F15" s="25">
        <f t="shared" ref="F15:F23" si="3">SUM(B15/D15-1)</f>
        <v>-1.7473926132647755E-2</v>
      </c>
      <c r="G15" s="25">
        <f t="shared" ref="G15:G23" si="4">SUM(C15/E15-1)</f>
        <v>0.12282536362772123</v>
      </c>
    </row>
    <row r="16" spans="1:7" ht="21.95" customHeight="1">
      <c r="A16" s="17" t="s">
        <v>49</v>
      </c>
      <c r="B16" s="21">
        <f>SUM(公式!T34)</f>
        <v>52653</v>
      </c>
      <c r="C16" s="21">
        <f>SUM(公式!U34)</f>
        <v>189400</v>
      </c>
      <c r="D16" s="21">
        <v>85512</v>
      </c>
      <c r="E16" s="21">
        <v>290600</v>
      </c>
      <c r="F16" s="25">
        <f t="shared" si="3"/>
        <v>-0.38426185798484425</v>
      </c>
      <c r="G16" s="25">
        <f t="shared" si="4"/>
        <v>-0.34824501032346866</v>
      </c>
    </row>
    <row r="17" spans="1:7" ht="21.95" customHeight="1">
      <c r="A17" s="17" t="s">
        <v>50</v>
      </c>
      <c r="B17" s="20">
        <f>SUM(公式!T38)</f>
        <v>8489</v>
      </c>
      <c r="C17" s="20">
        <f>SUM(公式!U38)</f>
        <v>325800</v>
      </c>
      <c r="D17" s="20">
        <v>4290</v>
      </c>
      <c r="E17" s="20">
        <v>74300</v>
      </c>
      <c r="F17" s="25">
        <f t="shared" si="3"/>
        <v>0.97878787878787876</v>
      </c>
      <c r="G17" s="25">
        <f t="shared" si="4"/>
        <v>3.3849259757738892</v>
      </c>
    </row>
    <row r="18" spans="1:7" ht="21.95" customHeight="1">
      <c r="A18" s="17" t="s">
        <v>51</v>
      </c>
      <c r="B18" s="21">
        <f>SUM(公式!T41)</f>
        <v>11013</v>
      </c>
      <c r="C18" s="21">
        <f>SUM(公式!U41)</f>
        <v>149000</v>
      </c>
      <c r="D18" s="21">
        <v>13507</v>
      </c>
      <c r="E18" s="21">
        <v>233400</v>
      </c>
      <c r="F18" s="25">
        <f t="shared" si="3"/>
        <v>-0.18464499888946473</v>
      </c>
      <c r="G18" s="25">
        <f t="shared" si="4"/>
        <v>-0.36161096829477291</v>
      </c>
    </row>
    <row r="19" spans="1:7" ht="21.95" customHeight="1">
      <c r="A19" s="22" t="s">
        <v>43</v>
      </c>
      <c r="B19" s="23">
        <f>SUM(B15:B18)</f>
        <v>814310</v>
      </c>
      <c r="C19" s="23">
        <f>SUM(C15:C18)</f>
        <v>3026400</v>
      </c>
      <c r="D19" s="23">
        <v>858663</v>
      </c>
      <c r="E19" s="23">
        <v>2702100</v>
      </c>
      <c r="F19" s="25">
        <f t="shared" si="3"/>
        <v>-5.1653559079638978E-2</v>
      </c>
      <c r="G19" s="25">
        <f t="shared" si="4"/>
        <v>0.12001776396136332</v>
      </c>
    </row>
    <row r="20" spans="1:7" ht="21.95" customHeight="1">
      <c r="A20" s="17" t="s">
        <v>52</v>
      </c>
      <c r="B20" s="21">
        <f>SUM(公式!T46)</f>
        <v>14938</v>
      </c>
      <c r="C20" s="21">
        <f>SUM(公式!U46)</f>
        <v>240100</v>
      </c>
      <c r="D20" s="21">
        <v>3209</v>
      </c>
      <c r="E20" s="21">
        <v>78900</v>
      </c>
      <c r="F20" s="25">
        <f t="shared" si="3"/>
        <v>3.6550327204736677</v>
      </c>
      <c r="G20" s="25">
        <f t="shared" si="4"/>
        <v>2.0430925221799745</v>
      </c>
    </row>
    <row r="21" spans="1:7" ht="21.95" customHeight="1">
      <c r="A21" s="17" t="s">
        <v>53</v>
      </c>
      <c r="B21" s="21">
        <f>SUM(公式!T50)</f>
        <v>176483</v>
      </c>
      <c r="C21" s="21">
        <f>SUM(公式!U50)</f>
        <v>2675700</v>
      </c>
      <c r="D21" s="21">
        <v>338100</v>
      </c>
      <c r="E21" s="21">
        <v>3154100</v>
      </c>
      <c r="F21" s="25">
        <f t="shared" si="3"/>
        <v>-0.4780153800650695</v>
      </c>
      <c r="G21" s="25">
        <f t="shared" si="4"/>
        <v>-0.15167559684220533</v>
      </c>
    </row>
    <row r="22" spans="1:7" ht="21.95" customHeight="1">
      <c r="A22" s="17" t="s">
        <v>54</v>
      </c>
      <c r="B22" s="21">
        <f>SUM(公式!T55)</f>
        <v>7623</v>
      </c>
      <c r="C22" s="21">
        <f>SUM(公式!U55)</f>
        <v>45900</v>
      </c>
      <c r="D22" s="21">
        <v>37432</v>
      </c>
      <c r="E22" s="21">
        <v>248200</v>
      </c>
      <c r="F22" s="25">
        <f t="shared" si="3"/>
        <v>-0.79635071596494977</v>
      </c>
      <c r="G22" s="25">
        <f t="shared" si="4"/>
        <v>-0.81506849315068497</v>
      </c>
    </row>
    <row r="23" spans="1:7" ht="21.95" customHeight="1">
      <c r="A23" s="22" t="s">
        <v>43</v>
      </c>
      <c r="B23" s="23">
        <f>SUM(B20:B22)</f>
        <v>199044</v>
      </c>
      <c r="C23" s="23">
        <f>SUM(C20:C22)</f>
        <v>2961700</v>
      </c>
      <c r="D23" s="23">
        <v>378741</v>
      </c>
      <c r="E23" s="23">
        <v>3481200</v>
      </c>
      <c r="F23" s="25">
        <f t="shared" si="3"/>
        <v>-0.47445879902096688</v>
      </c>
      <c r="G23" s="25">
        <f t="shared" si="4"/>
        <v>-0.14923015052280819</v>
      </c>
    </row>
    <row r="24" spans="1:7" ht="27.75" customHeight="1">
      <c r="A24" s="26" t="s">
        <v>55</v>
      </c>
      <c r="B24" s="27">
        <f>SUM(B9+B14+B19+B23)</f>
        <v>8676265</v>
      </c>
      <c r="C24" s="27">
        <f>SUM(C9+C14+C19+C23)</f>
        <v>23192000</v>
      </c>
      <c r="D24" s="27">
        <v>8844296</v>
      </c>
      <c r="E24" s="27">
        <v>25129700</v>
      </c>
      <c r="F24" s="25">
        <f t="shared" ref="F24" si="5">SUM(B24/D24-1)</f>
        <v>-1.8998798773808612E-2</v>
      </c>
      <c r="G24" s="25">
        <f t="shared" ref="G24" si="6">SUM(C24/E24-1)</f>
        <v>-7.7107963883373043E-2</v>
      </c>
    </row>
    <row r="25" spans="1:7">
      <c r="B25" s="29"/>
      <c r="C25" s="29"/>
      <c r="D25" s="29"/>
      <c r="E25" s="29"/>
    </row>
    <row r="27" spans="1:7">
      <c r="C27" s="31"/>
      <c r="E27" s="31"/>
    </row>
  </sheetData>
  <mergeCells count="5">
    <mergeCell ref="A1:G1"/>
    <mergeCell ref="F2:G2"/>
    <mergeCell ref="D2:E2"/>
    <mergeCell ref="A2:A3"/>
    <mergeCell ref="B2:C2"/>
  </mergeCells>
  <phoneticPr fontId="2" type="noConversion"/>
  <pageMargins left="0.75" right="0.75" top="1" bottom="1" header="0.5" footer="0.5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9" tint="-0.249977111117893"/>
  </sheetPr>
  <dimension ref="A1:G26"/>
  <sheetViews>
    <sheetView workbookViewId="0">
      <selection activeCell="J11" sqref="J11"/>
    </sheetView>
  </sheetViews>
  <sheetFormatPr defaultColWidth="9" defaultRowHeight="15.75"/>
  <cols>
    <col min="1" max="1" width="20.25" style="14" bestFit="1" customWidth="1"/>
    <col min="2" max="5" width="13.5" style="14" bestFit="1" customWidth="1"/>
    <col min="6" max="7" width="11.375" style="30" bestFit="1" customWidth="1"/>
    <col min="8" max="16384" width="9" style="14"/>
  </cols>
  <sheetData>
    <row r="1" spans="1:7" ht="36" customHeight="1">
      <c r="A1" s="59" t="s">
        <v>87</v>
      </c>
      <c r="B1" s="59"/>
      <c r="C1" s="59"/>
      <c r="D1" s="59"/>
      <c r="E1" s="59"/>
      <c r="F1" s="59"/>
      <c r="G1" s="59"/>
    </row>
    <row r="2" spans="1:7" ht="25.5" customHeight="1">
      <c r="A2" s="61" t="s">
        <v>30</v>
      </c>
      <c r="B2" s="60" t="s">
        <v>88</v>
      </c>
      <c r="C2" s="60"/>
      <c r="D2" s="60" t="s">
        <v>63</v>
      </c>
      <c r="E2" s="60"/>
      <c r="F2" s="58" t="s">
        <v>31</v>
      </c>
      <c r="G2" s="58"/>
    </row>
    <row r="3" spans="1:7" ht="25.15" customHeight="1">
      <c r="A3" s="62"/>
      <c r="B3" s="15" t="s">
        <v>32</v>
      </c>
      <c r="C3" s="15" t="s">
        <v>33</v>
      </c>
      <c r="D3" s="15" t="s">
        <v>34</v>
      </c>
      <c r="E3" s="15" t="s">
        <v>35</v>
      </c>
      <c r="F3" s="16" t="s">
        <v>36</v>
      </c>
      <c r="G3" s="16" t="s">
        <v>37</v>
      </c>
    </row>
    <row r="4" spans="1:7" ht="21.95" customHeight="1">
      <c r="A4" s="17" t="s">
        <v>38</v>
      </c>
      <c r="B4" s="18">
        <f>SUM(公式!V5)</f>
        <v>4236468</v>
      </c>
      <c r="C4" s="18">
        <f>SUM(公式!W5)</f>
        <v>7712300</v>
      </c>
      <c r="D4" s="18">
        <v>3356586</v>
      </c>
      <c r="E4" s="18">
        <v>6608952</v>
      </c>
      <c r="F4" s="19">
        <f t="shared" ref="F4:G9" si="0">SUM(B4/D4-1)</f>
        <v>0.2621359917487589</v>
      </c>
      <c r="G4" s="19">
        <f t="shared" si="0"/>
        <v>0.16694749787863494</v>
      </c>
    </row>
    <row r="5" spans="1:7" ht="21.95" customHeight="1">
      <c r="A5" s="17" t="s">
        <v>39</v>
      </c>
      <c r="B5" s="20">
        <f>SUM(公式!V8)</f>
        <v>1543116</v>
      </c>
      <c r="C5" s="20">
        <f>SUM(公式!W8)</f>
        <v>4947900</v>
      </c>
      <c r="D5" s="20">
        <v>1176917</v>
      </c>
      <c r="E5" s="20">
        <v>3864385</v>
      </c>
      <c r="F5" s="19">
        <f t="shared" si="0"/>
        <v>0.31115108372128186</v>
      </c>
      <c r="G5" s="19">
        <f t="shared" si="0"/>
        <v>0.28038484778302375</v>
      </c>
    </row>
    <row r="6" spans="1:7" ht="21.95" customHeight="1">
      <c r="A6" s="17" t="s">
        <v>40</v>
      </c>
      <c r="B6" s="20">
        <f>SUM(公式!V10)</f>
        <v>41151</v>
      </c>
      <c r="C6" s="20">
        <f>SUM(公式!W10)</f>
        <v>471600</v>
      </c>
      <c r="D6" s="20">
        <v>20876</v>
      </c>
      <c r="E6" s="20">
        <v>215337</v>
      </c>
      <c r="F6" s="19">
        <f t="shared" si="0"/>
        <v>0.97121095995401419</v>
      </c>
      <c r="G6" s="19">
        <f t="shared" si="0"/>
        <v>1.1900555872887613</v>
      </c>
    </row>
    <row r="7" spans="1:7" ht="21.95" customHeight="1">
      <c r="A7" s="17" t="s">
        <v>41</v>
      </c>
      <c r="B7" s="21">
        <f>SUM(公式!V12)</f>
        <v>1907413</v>
      </c>
      <c r="C7" s="21">
        <f>SUM(公式!W12)</f>
        <v>3566800</v>
      </c>
      <c r="D7" s="21">
        <v>2648629</v>
      </c>
      <c r="E7" s="21">
        <v>5036394</v>
      </c>
      <c r="F7" s="19">
        <f t="shared" si="0"/>
        <v>-0.279848933165045</v>
      </c>
      <c r="G7" s="19">
        <f t="shared" si="0"/>
        <v>-0.29179488340268855</v>
      </c>
    </row>
    <row r="8" spans="1:7" ht="21.95" customHeight="1">
      <c r="A8" s="17" t="s">
        <v>42</v>
      </c>
      <c r="B8" s="21">
        <f>SUM(公式!V14)</f>
        <v>226576</v>
      </c>
      <c r="C8" s="21">
        <f>SUM(公式!W14)</f>
        <v>552500</v>
      </c>
      <c r="D8" s="21">
        <v>204460</v>
      </c>
      <c r="E8" s="21">
        <v>503162</v>
      </c>
      <c r="F8" s="19">
        <f t="shared" si="0"/>
        <v>0.10816785679350494</v>
      </c>
      <c r="G8" s="19">
        <f t="shared" si="0"/>
        <v>9.8055894523036313E-2</v>
      </c>
    </row>
    <row r="9" spans="1:7" ht="23.45" customHeight="1">
      <c r="A9" s="22" t="s">
        <v>43</v>
      </c>
      <c r="B9" s="23">
        <f>SUM(B4:B8)</f>
        <v>7954724</v>
      </c>
      <c r="C9" s="23">
        <f>SUM(C4:C8)</f>
        <v>17251100</v>
      </c>
      <c r="D9" s="23">
        <v>7407468</v>
      </c>
      <c r="E9" s="23">
        <v>16228230</v>
      </c>
      <c r="F9" s="24">
        <f t="shared" si="0"/>
        <v>7.3878955670142687E-2</v>
      </c>
      <c r="G9" s="24">
        <f t="shared" si="0"/>
        <v>6.303028734495375E-2</v>
      </c>
    </row>
    <row r="10" spans="1:7" ht="21.95" customHeight="1">
      <c r="A10" s="17" t="s">
        <v>44</v>
      </c>
      <c r="B10" s="21">
        <f>SUM(公式!V20)</f>
        <v>589300</v>
      </c>
      <c r="C10" s="21">
        <f>SUM(公式!W20)</f>
        <v>1683200</v>
      </c>
      <c r="D10" s="21">
        <v>656203</v>
      </c>
      <c r="E10" s="21">
        <v>2141997</v>
      </c>
      <c r="F10" s="19">
        <f t="shared" ref="F10:G14" si="1">SUM(B10/D10-1)</f>
        <v>-0.10195473047212522</v>
      </c>
      <c r="G10" s="19">
        <f t="shared" si="1"/>
        <v>-0.21419124303161952</v>
      </c>
    </row>
    <row r="11" spans="1:7" ht="21.95" customHeight="1">
      <c r="A11" s="17" t="s">
        <v>45</v>
      </c>
      <c r="B11" s="20">
        <f>SUM(公式!V23)</f>
        <v>1040</v>
      </c>
      <c r="C11" s="20">
        <f>SUM(公式!W23)</f>
        <v>11000</v>
      </c>
      <c r="D11" s="20">
        <v>39</v>
      </c>
      <c r="E11" s="20">
        <v>4100</v>
      </c>
      <c r="F11" s="25">
        <f t="shared" si="1"/>
        <v>25.666666666666668</v>
      </c>
      <c r="G11" s="25">
        <f t="shared" si="1"/>
        <v>1.6829268292682928</v>
      </c>
    </row>
    <row r="12" spans="1:7" ht="21.95" customHeight="1">
      <c r="A12" s="17" t="s">
        <v>46</v>
      </c>
      <c r="B12" s="21">
        <f>SUM(公式!V25)</f>
        <v>80634</v>
      </c>
      <c r="C12" s="21">
        <f>SUM(公式!W25)</f>
        <v>196900</v>
      </c>
      <c r="D12" s="20">
        <v>16854</v>
      </c>
      <c r="E12" s="20">
        <v>158200</v>
      </c>
      <c r="F12" s="25">
        <v>0</v>
      </c>
      <c r="G12" s="25">
        <v>0</v>
      </c>
    </row>
    <row r="13" spans="1:7" ht="21.95" customHeight="1">
      <c r="A13" s="17" t="s">
        <v>47</v>
      </c>
      <c r="B13" s="21">
        <f>SUM(公式!V27)</f>
        <v>85398</v>
      </c>
      <c r="C13" s="21">
        <f>SUM(公式!W27)</f>
        <v>259400</v>
      </c>
      <c r="D13" s="21">
        <v>127748</v>
      </c>
      <c r="E13" s="21">
        <v>415443</v>
      </c>
      <c r="F13" s="19">
        <f t="shared" si="1"/>
        <v>-0.3315120393274259</v>
      </c>
      <c r="G13" s="19">
        <f t="shared" si="1"/>
        <v>-0.37560628052464473</v>
      </c>
    </row>
    <row r="14" spans="1:7" ht="21.95" customHeight="1">
      <c r="A14" s="22" t="s">
        <v>43</v>
      </c>
      <c r="B14" s="23">
        <f>SUM(B10:B13)</f>
        <v>756372</v>
      </c>
      <c r="C14" s="23">
        <f>SUM(C10:C13)</f>
        <v>2150500</v>
      </c>
      <c r="D14" s="23">
        <v>800844</v>
      </c>
      <c r="E14" s="23">
        <v>2719740</v>
      </c>
      <c r="F14" s="24">
        <f t="shared" si="1"/>
        <v>-5.5531414357852471E-2</v>
      </c>
      <c r="G14" s="24">
        <f t="shared" si="1"/>
        <v>-0.20929941832675181</v>
      </c>
    </row>
    <row r="15" spans="1:7" ht="21.95" customHeight="1">
      <c r="A15" s="17" t="s">
        <v>48</v>
      </c>
      <c r="B15" s="21">
        <f>SUM(公式!V31)</f>
        <v>794453</v>
      </c>
      <c r="C15" s="21">
        <f>SUM(公式!W31)</f>
        <v>2494600</v>
      </c>
      <c r="D15" s="21">
        <v>874731</v>
      </c>
      <c r="E15" s="21">
        <v>2104138</v>
      </c>
      <c r="F15" s="19">
        <f t="shared" ref="F15:G19" si="2">SUM(B15/D15-1)</f>
        <v>-9.1774499817658284E-2</v>
      </c>
      <c r="G15" s="19">
        <f t="shared" si="2"/>
        <v>0.18556862715278188</v>
      </c>
    </row>
    <row r="16" spans="1:7" ht="21.95" customHeight="1">
      <c r="A16" s="17" t="s">
        <v>49</v>
      </c>
      <c r="B16" s="21">
        <f>SUM(公式!V34)</f>
        <v>52653</v>
      </c>
      <c r="C16" s="21">
        <f>SUM(公式!W34)</f>
        <v>189400</v>
      </c>
      <c r="D16" s="21">
        <v>85512</v>
      </c>
      <c r="E16" s="21">
        <v>290600</v>
      </c>
      <c r="F16" s="19">
        <f t="shared" si="2"/>
        <v>-0.38426185798484425</v>
      </c>
      <c r="G16" s="19">
        <f t="shared" si="2"/>
        <v>-0.34824501032346866</v>
      </c>
    </row>
    <row r="17" spans="1:7" ht="21.95" customHeight="1">
      <c r="A17" s="17" t="s">
        <v>50</v>
      </c>
      <c r="B17" s="20">
        <f>SUM(公式!V38)</f>
        <v>9860</v>
      </c>
      <c r="C17" s="20">
        <f>SUM(公式!W38)</f>
        <v>381500</v>
      </c>
      <c r="D17" s="20">
        <v>4290</v>
      </c>
      <c r="E17" s="20">
        <v>74300</v>
      </c>
      <c r="F17" s="25">
        <f t="shared" si="2"/>
        <v>1.2983682983682985</v>
      </c>
      <c r="G17" s="25">
        <f t="shared" si="2"/>
        <v>4.1345895020188426</v>
      </c>
    </row>
    <row r="18" spans="1:7" ht="21.95" customHeight="1">
      <c r="A18" s="17" t="s">
        <v>51</v>
      </c>
      <c r="B18" s="21">
        <f>SUM(公式!V41)</f>
        <v>11300</v>
      </c>
      <c r="C18" s="21">
        <f>SUM(公式!W41)</f>
        <v>153800</v>
      </c>
      <c r="D18" s="21">
        <v>16122</v>
      </c>
      <c r="E18" s="21">
        <v>233444</v>
      </c>
      <c r="F18" s="19">
        <f t="shared" si="2"/>
        <v>-0.29909440516065</v>
      </c>
      <c r="G18" s="19">
        <f t="shared" si="2"/>
        <v>-0.34116961669608126</v>
      </c>
    </row>
    <row r="19" spans="1:7" ht="21.95" customHeight="1">
      <c r="A19" s="22" t="s">
        <v>43</v>
      </c>
      <c r="B19" s="23">
        <f>SUM(B15:B18)</f>
        <v>868266</v>
      </c>
      <c r="C19" s="23">
        <f>SUM(C15:C18)</f>
        <v>3219300</v>
      </c>
      <c r="D19" s="23">
        <v>980655</v>
      </c>
      <c r="E19" s="23">
        <v>2702482</v>
      </c>
      <c r="F19" s="24">
        <f t="shared" si="2"/>
        <v>-0.11460605411689129</v>
      </c>
      <c r="G19" s="24">
        <f t="shared" si="2"/>
        <v>0.19123827651766034</v>
      </c>
    </row>
    <row r="20" spans="1:7" ht="21.95" customHeight="1">
      <c r="A20" s="17" t="s">
        <v>52</v>
      </c>
      <c r="B20" s="21">
        <f>SUM(公式!V46)</f>
        <v>15739</v>
      </c>
      <c r="C20" s="21">
        <f>SUM(公式!W46)</f>
        <v>253600</v>
      </c>
      <c r="D20" s="21">
        <v>3302</v>
      </c>
      <c r="E20" s="21">
        <v>78902</v>
      </c>
      <c r="F20" s="19">
        <f t="shared" ref="F20:G23" si="3">SUM(B20/D20-1)</f>
        <v>3.7665051483949119</v>
      </c>
      <c r="G20" s="19">
        <f t="shared" si="3"/>
        <v>2.21411371067907</v>
      </c>
    </row>
    <row r="21" spans="1:7" ht="21.95" customHeight="1">
      <c r="A21" s="17" t="s">
        <v>53</v>
      </c>
      <c r="B21" s="21">
        <f>SUM(公式!V50)</f>
        <v>203361</v>
      </c>
      <c r="C21" s="21">
        <f>SUM(公式!W50)</f>
        <v>2864400</v>
      </c>
      <c r="D21" s="21">
        <v>353281</v>
      </c>
      <c r="E21" s="21">
        <v>3154322</v>
      </c>
      <c r="F21" s="19">
        <f t="shared" si="3"/>
        <v>-0.42436474081538489</v>
      </c>
      <c r="G21" s="19">
        <f t="shared" si="3"/>
        <v>-9.1912620208082774E-2</v>
      </c>
    </row>
    <row r="22" spans="1:7" ht="21.95" customHeight="1">
      <c r="A22" s="17" t="s">
        <v>54</v>
      </c>
      <c r="B22" s="21">
        <f>SUM(公式!V55)</f>
        <v>9416</v>
      </c>
      <c r="C22" s="21">
        <f>SUM(公式!W55)</f>
        <v>93500</v>
      </c>
      <c r="D22" s="21">
        <v>37770</v>
      </c>
      <c r="E22" s="21">
        <v>248204</v>
      </c>
      <c r="F22" s="19">
        <f t="shared" si="3"/>
        <v>-0.75070161503839028</v>
      </c>
      <c r="G22" s="19">
        <f t="shared" si="3"/>
        <v>-0.62329374224428291</v>
      </c>
    </row>
    <row r="23" spans="1:7" ht="21.95" customHeight="1">
      <c r="A23" s="22" t="s">
        <v>43</v>
      </c>
      <c r="B23" s="23">
        <f>SUM(B20:B22)</f>
        <v>228516</v>
      </c>
      <c r="C23" s="23">
        <f>SUM(C20:C22)</f>
        <v>3211500</v>
      </c>
      <c r="D23" s="23">
        <v>394353</v>
      </c>
      <c r="E23" s="23">
        <v>3481428</v>
      </c>
      <c r="F23" s="24">
        <f t="shared" si="3"/>
        <v>-0.42052932271340648</v>
      </c>
      <c r="G23" s="24">
        <f t="shared" si="3"/>
        <v>-7.7533701687928058E-2</v>
      </c>
    </row>
    <row r="24" spans="1:7" ht="27.75" customHeight="1">
      <c r="A24" s="26" t="s">
        <v>55</v>
      </c>
      <c r="B24" s="27">
        <f>SUM(B9+B14+B19+B23)</f>
        <v>9807878</v>
      </c>
      <c r="C24" s="27">
        <f>SUM(C9+C14+C19+C23)</f>
        <v>25832400</v>
      </c>
      <c r="D24" s="27">
        <v>9583320</v>
      </c>
      <c r="E24" s="27">
        <v>25131880</v>
      </c>
      <c r="F24" s="28">
        <f>SUM(B24/D24-1)</f>
        <v>2.3432171731717188E-2</v>
      </c>
      <c r="G24" s="28">
        <f>SUM(C24/E24-1)</f>
        <v>2.787376033945721E-2</v>
      </c>
    </row>
    <row r="25" spans="1:7">
      <c r="B25" s="29"/>
      <c r="C25" s="29"/>
      <c r="D25" s="29"/>
      <c r="E25" s="29"/>
    </row>
    <row r="26" spans="1:7">
      <c r="C26" s="31"/>
      <c r="E26" s="31"/>
    </row>
  </sheetData>
  <mergeCells count="5">
    <mergeCell ref="A1:G1"/>
    <mergeCell ref="F2:G2"/>
    <mergeCell ref="D2:E2"/>
    <mergeCell ref="A2:A3"/>
    <mergeCell ref="B2:C2"/>
  </mergeCells>
  <phoneticPr fontId="2" type="noConversion"/>
  <pageMargins left="0.75" right="0.75" top="1" bottom="1" header="0.5" footer="0.5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9" tint="-0.249977111117893"/>
  </sheetPr>
  <dimension ref="A1:G26"/>
  <sheetViews>
    <sheetView zoomScaleNormal="100" workbookViewId="0">
      <selection activeCell="I16" sqref="I16"/>
    </sheetView>
  </sheetViews>
  <sheetFormatPr defaultColWidth="9" defaultRowHeight="15.75"/>
  <cols>
    <col min="1" max="1" width="18.625" style="10" bestFit="1" customWidth="1"/>
    <col min="2" max="3" width="15.125" style="10" customWidth="1"/>
    <col min="4" max="4" width="14.625" style="10" customWidth="1"/>
    <col min="5" max="5" width="15.625" style="10" customWidth="1"/>
    <col min="6" max="6" width="11.375" style="13" bestFit="1" customWidth="1"/>
    <col min="7" max="7" width="11.25" style="13" bestFit="1" customWidth="1"/>
    <col min="8" max="16384" width="9" style="10"/>
  </cols>
  <sheetData>
    <row r="1" spans="1:7" ht="36" customHeight="1">
      <c r="A1" s="59" t="s">
        <v>83</v>
      </c>
      <c r="B1" s="59"/>
      <c r="C1" s="59"/>
      <c r="D1" s="59"/>
      <c r="E1" s="59"/>
      <c r="F1" s="59"/>
      <c r="G1" s="59"/>
    </row>
    <row r="2" spans="1:7" ht="25.5" customHeight="1">
      <c r="A2" s="61" t="s">
        <v>30</v>
      </c>
      <c r="B2" s="60" t="s">
        <v>84</v>
      </c>
      <c r="C2" s="60"/>
      <c r="D2" s="60" t="s">
        <v>64</v>
      </c>
      <c r="E2" s="60"/>
      <c r="F2" s="58" t="s">
        <v>31</v>
      </c>
      <c r="G2" s="58"/>
    </row>
    <row r="3" spans="1:7" ht="25.15" customHeight="1">
      <c r="A3" s="62"/>
      <c r="B3" s="15" t="s">
        <v>32</v>
      </c>
      <c r="C3" s="15" t="s">
        <v>33</v>
      </c>
      <c r="D3" s="15" t="s">
        <v>34</v>
      </c>
      <c r="E3" s="15" t="s">
        <v>35</v>
      </c>
      <c r="F3" s="16" t="s">
        <v>36</v>
      </c>
      <c r="G3" s="16" t="s">
        <v>37</v>
      </c>
    </row>
    <row r="4" spans="1:7" ht="21.95" customHeight="1">
      <c r="A4" s="17" t="s">
        <v>38</v>
      </c>
      <c r="B4" s="18">
        <f>SUM(公式!X5)</f>
        <v>4732426</v>
      </c>
      <c r="C4" s="18">
        <f>SUM(公式!Y5)</f>
        <v>8504100</v>
      </c>
      <c r="D4" s="18">
        <v>3725136</v>
      </c>
      <c r="E4" s="18">
        <v>6609604</v>
      </c>
      <c r="F4" s="19">
        <f t="shared" ref="F4:G9" si="0">SUM(B4/D4-1)</f>
        <v>0.27040355036702013</v>
      </c>
      <c r="G4" s="19">
        <f t="shared" si="0"/>
        <v>0.28662776166317983</v>
      </c>
    </row>
    <row r="5" spans="1:7" ht="21.95" customHeight="1">
      <c r="A5" s="17" t="s">
        <v>39</v>
      </c>
      <c r="B5" s="20">
        <f>SUM(公式!X8)</f>
        <v>1639176</v>
      </c>
      <c r="C5" s="20">
        <f>SUM(公式!Y8)</f>
        <v>5287000</v>
      </c>
      <c r="D5" s="20">
        <v>1227498</v>
      </c>
      <c r="E5" s="20">
        <v>3864645</v>
      </c>
      <c r="F5" s="19">
        <f t="shared" si="0"/>
        <v>0.33537977251286755</v>
      </c>
      <c r="G5" s="19">
        <f t="shared" si="0"/>
        <v>0.36804286034034184</v>
      </c>
    </row>
    <row r="6" spans="1:7" ht="21.95" customHeight="1">
      <c r="A6" s="17" t="s">
        <v>40</v>
      </c>
      <c r="B6" s="20">
        <f>SUM(公式!X10)</f>
        <v>51395</v>
      </c>
      <c r="C6" s="20">
        <f>SUM(公式!Y10)</f>
        <v>569300</v>
      </c>
      <c r="D6" s="20">
        <v>21104</v>
      </c>
      <c r="E6" s="20">
        <v>215343</v>
      </c>
      <c r="F6" s="19">
        <f t="shared" si="0"/>
        <v>1.4353203184230479</v>
      </c>
      <c r="G6" s="19">
        <f t="shared" si="0"/>
        <v>1.6436893699818431</v>
      </c>
    </row>
    <row r="7" spans="1:7" ht="21.95" customHeight="1">
      <c r="A7" s="17" t="s">
        <v>41</v>
      </c>
      <c r="B7" s="21">
        <f>SUM(公式!X12)</f>
        <v>2146774</v>
      </c>
      <c r="C7" s="21">
        <f>SUM(公式!Y12)</f>
        <v>3995500</v>
      </c>
      <c r="D7" s="21">
        <v>2948840</v>
      </c>
      <c r="E7" s="21">
        <v>5036921</v>
      </c>
      <c r="F7" s="19">
        <f t="shared" si="0"/>
        <v>-0.27199373312895914</v>
      </c>
      <c r="G7" s="19">
        <f t="shared" si="0"/>
        <v>-0.20675746155240471</v>
      </c>
    </row>
    <row r="8" spans="1:7" ht="21.95" customHeight="1">
      <c r="A8" s="17" t="s">
        <v>42</v>
      </c>
      <c r="B8" s="21">
        <f>SUM(公式!X14)</f>
        <v>289219</v>
      </c>
      <c r="C8" s="21">
        <f>SUM(公式!Y14)</f>
        <v>645600</v>
      </c>
      <c r="D8" s="21">
        <v>209528</v>
      </c>
      <c r="E8" s="21">
        <v>503162</v>
      </c>
      <c r="F8" s="19">
        <f t="shared" si="0"/>
        <v>0.38033580237486153</v>
      </c>
      <c r="G8" s="19">
        <f t="shared" si="0"/>
        <v>0.2830857656182304</v>
      </c>
    </row>
    <row r="9" spans="1:7" ht="23.45" customHeight="1">
      <c r="A9" s="22" t="s">
        <v>43</v>
      </c>
      <c r="B9" s="23">
        <f>SUM(B4:B8)</f>
        <v>8858990</v>
      </c>
      <c r="C9" s="23">
        <f>SUM(C4:C8)</f>
        <v>19001500</v>
      </c>
      <c r="D9" s="23">
        <v>8132106</v>
      </c>
      <c r="E9" s="23">
        <v>16229675</v>
      </c>
      <c r="F9" s="24">
        <f t="shared" si="0"/>
        <v>8.93844718698944E-2</v>
      </c>
      <c r="G9" s="24">
        <f t="shared" si="0"/>
        <v>0.17078746185613691</v>
      </c>
    </row>
    <row r="10" spans="1:7" ht="21.95" customHeight="1">
      <c r="A10" s="17" t="s">
        <v>44</v>
      </c>
      <c r="B10" s="21">
        <f>SUM(公式!X20)</f>
        <v>658531</v>
      </c>
      <c r="C10" s="21">
        <f>SUM(公式!Y20)</f>
        <v>1922000</v>
      </c>
      <c r="D10" s="21">
        <v>723900</v>
      </c>
      <c r="E10" s="21">
        <v>2142179</v>
      </c>
      <c r="F10" s="19">
        <f t="shared" ref="F10:G14" si="1">SUM(B10/D10-1)</f>
        <v>-9.0301146567205448E-2</v>
      </c>
      <c r="G10" s="19">
        <f t="shared" si="1"/>
        <v>-0.10278272730710181</v>
      </c>
    </row>
    <row r="11" spans="1:7" ht="21.95" customHeight="1">
      <c r="A11" s="17" t="s">
        <v>45</v>
      </c>
      <c r="B11" s="20">
        <f>SUM(公式!X23)</f>
        <v>1040</v>
      </c>
      <c r="C11" s="20">
        <f>SUM(公式!Y23)</f>
        <v>11000</v>
      </c>
      <c r="D11" s="20">
        <v>39</v>
      </c>
      <c r="E11" s="20">
        <v>4100</v>
      </c>
      <c r="F11" s="25">
        <f t="shared" si="1"/>
        <v>25.666666666666668</v>
      </c>
      <c r="G11" s="25">
        <f t="shared" si="1"/>
        <v>1.6829268292682928</v>
      </c>
    </row>
    <row r="12" spans="1:7" ht="21.95" customHeight="1">
      <c r="A12" s="17" t="s">
        <v>46</v>
      </c>
      <c r="B12" s="21">
        <f>SUM(公式!X25)</f>
        <v>80634</v>
      </c>
      <c r="C12" s="21">
        <f>SUM(公式!Y25)</f>
        <v>196900</v>
      </c>
      <c r="D12" s="20">
        <v>16854</v>
      </c>
      <c r="E12" s="20">
        <v>158200</v>
      </c>
      <c r="F12" s="25">
        <f t="shared" ref="F12" si="2">SUM(B12/D12-1)</f>
        <v>3.7842648629405486</v>
      </c>
      <c r="G12" s="25">
        <f t="shared" ref="G12" si="3">SUM(C12/E12-1)</f>
        <v>0.24462705436156762</v>
      </c>
    </row>
    <row r="13" spans="1:7" ht="21.95" customHeight="1">
      <c r="A13" s="17" t="s">
        <v>47</v>
      </c>
      <c r="B13" s="21">
        <f>SUM(公式!X27)</f>
        <v>95589</v>
      </c>
      <c r="C13" s="21">
        <f>SUM(公式!Y27)</f>
        <v>279400</v>
      </c>
      <c r="D13" s="21">
        <v>136467</v>
      </c>
      <c r="E13" s="21">
        <v>415471</v>
      </c>
      <c r="F13" s="19">
        <f t="shared" si="1"/>
        <v>-0.29954494493174177</v>
      </c>
      <c r="G13" s="19">
        <f t="shared" si="1"/>
        <v>-0.32751022333688751</v>
      </c>
    </row>
    <row r="14" spans="1:7" ht="21.95" customHeight="1">
      <c r="A14" s="22" t="s">
        <v>43</v>
      </c>
      <c r="B14" s="23">
        <f>SUM(B10:B13)</f>
        <v>835794</v>
      </c>
      <c r="C14" s="23">
        <f>SUM(C10:C13)</f>
        <v>2409300</v>
      </c>
      <c r="D14" s="23">
        <v>877260</v>
      </c>
      <c r="E14" s="23">
        <v>2719950</v>
      </c>
      <c r="F14" s="24">
        <f t="shared" si="1"/>
        <v>-4.726762875316326E-2</v>
      </c>
      <c r="G14" s="24">
        <f t="shared" si="1"/>
        <v>-0.11421165830254232</v>
      </c>
    </row>
    <row r="15" spans="1:7" ht="21.95" customHeight="1">
      <c r="A15" s="17" t="s">
        <v>48</v>
      </c>
      <c r="B15" s="21">
        <f>SUM(公式!X31)</f>
        <v>824365</v>
      </c>
      <c r="C15" s="21">
        <f>SUM(公式!Y31)</f>
        <v>2628600</v>
      </c>
      <c r="D15" s="21">
        <v>979212</v>
      </c>
      <c r="E15" s="21">
        <v>2104478</v>
      </c>
      <c r="F15" s="19">
        <f t="shared" ref="F15:G19" si="4">SUM(B15/D15-1)</f>
        <v>-0.15813429573983984</v>
      </c>
      <c r="G15" s="19">
        <f t="shared" si="4"/>
        <v>0.24905083350835699</v>
      </c>
    </row>
    <row r="16" spans="1:7" ht="21.95" customHeight="1">
      <c r="A16" s="17" t="s">
        <v>49</v>
      </c>
      <c r="B16" s="21">
        <f>SUM(公式!X34)</f>
        <v>59208</v>
      </c>
      <c r="C16" s="21">
        <f>SUM(公式!Y34)</f>
        <v>221600</v>
      </c>
      <c r="D16" s="21">
        <v>86736</v>
      </c>
      <c r="E16" s="21">
        <v>290605</v>
      </c>
      <c r="F16" s="19">
        <f t="shared" si="4"/>
        <v>-0.31737686773657992</v>
      </c>
      <c r="G16" s="19">
        <f t="shared" si="4"/>
        <v>-0.23745289998451502</v>
      </c>
    </row>
    <row r="17" spans="1:7" ht="21.95" customHeight="1">
      <c r="A17" s="17" t="s">
        <v>50</v>
      </c>
      <c r="B17" s="20">
        <f>SUM(公式!X38)</f>
        <v>12852</v>
      </c>
      <c r="C17" s="20">
        <f>SUM(公式!Y38)</f>
        <v>451300</v>
      </c>
      <c r="D17" s="20">
        <v>5110</v>
      </c>
      <c r="E17" s="20">
        <v>74300</v>
      </c>
      <c r="F17" s="25">
        <f t="shared" si="4"/>
        <v>1.515068493150685</v>
      </c>
      <c r="G17" s="25">
        <f t="shared" si="4"/>
        <v>5.074024226110363</v>
      </c>
    </row>
    <row r="18" spans="1:7" ht="21.95" customHeight="1">
      <c r="A18" s="17" t="s">
        <v>51</v>
      </c>
      <c r="B18" s="21">
        <f>SUM(公式!X41)</f>
        <v>12667</v>
      </c>
      <c r="C18" s="21">
        <f>SUM(公式!Y41)</f>
        <v>171900</v>
      </c>
      <c r="D18" s="21">
        <v>17030</v>
      </c>
      <c r="E18" s="21">
        <v>233453</v>
      </c>
      <c r="F18" s="19">
        <f t="shared" si="4"/>
        <v>-0.25619495008807991</v>
      </c>
      <c r="G18" s="19">
        <f t="shared" si="4"/>
        <v>-0.26366334979631878</v>
      </c>
    </row>
    <row r="19" spans="1:7" ht="21.95" customHeight="1">
      <c r="A19" s="22" t="s">
        <v>43</v>
      </c>
      <c r="B19" s="23">
        <f>SUM(B15:B18)</f>
        <v>909092</v>
      </c>
      <c r="C19" s="23">
        <f>SUM(C15:C18)</f>
        <v>3473400</v>
      </c>
      <c r="D19" s="23">
        <v>1088088</v>
      </c>
      <c r="E19" s="23">
        <v>2702836</v>
      </c>
      <c r="F19" s="24">
        <f t="shared" si="4"/>
        <v>-0.16450507679525916</v>
      </c>
      <c r="G19" s="24">
        <f t="shared" si="4"/>
        <v>0.2850946191333843</v>
      </c>
    </row>
    <row r="20" spans="1:7" ht="21.95" customHeight="1">
      <c r="A20" s="17" t="s">
        <v>52</v>
      </c>
      <c r="B20" s="21">
        <f>SUM(公式!X46)</f>
        <v>16039</v>
      </c>
      <c r="C20" s="21">
        <f>SUM(公式!Y46)</f>
        <v>262200</v>
      </c>
      <c r="D20" s="21">
        <v>4476</v>
      </c>
      <c r="E20" s="21">
        <v>78924</v>
      </c>
      <c r="F20" s="19">
        <f t="shared" ref="F20:G23" si="5">SUM(B20/D20-1)</f>
        <v>2.5833333333333335</v>
      </c>
      <c r="G20" s="19">
        <f t="shared" si="5"/>
        <v>2.322183366276418</v>
      </c>
    </row>
    <row r="21" spans="1:7" ht="21.95" customHeight="1">
      <c r="A21" s="17" t="s">
        <v>53</v>
      </c>
      <c r="B21" s="21">
        <f>SUM(公式!X50)</f>
        <v>216538</v>
      </c>
      <c r="C21" s="21">
        <f>SUM(公式!Y50)</f>
        <v>3114500</v>
      </c>
      <c r="D21" s="21">
        <v>360693</v>
      </c>
      <c r="E21" s="21">
        <v>3154456</v>
      </c>
      <c r="F21" s="19">
        <f t="shared" si="5"/>
        <v>-0.39966120773067404</v>
      </c>
      <c r="G21" s="19">
        <f t="shared" si="5"/>
        <v>-1.2666526336078232E-2</v>
      </c>
    </row>
    <row r="22" spans="1:7" ht="21.95" customHeight="1">
      <c r="A22" s="17" t="s">
        <v>54</v>
      </c>
      <c r="B22" s="21">
        <f>SUM(公式!X55)</f>
        <v>9440</v>
      </c>
      <c r="C22" s="21">
        <f>SUM(公式!Y55)</f>
        <v>94800</v>
      </c>
      <c r="D22" s="21">
        <v>37770</v>
      </c>
      <c r="E22" s="21">
        <v>248204</v>
      </c>
      <c r="F22" s="19">
        <f t="shared" si="5"/>
        <v>-0.75006619009796138</v>
      </c>
      <c r="G22" s="19">
        <f t="shared" si="5"/>
        <v>-0.61805611513110181</v>
      </c>
    </row>
    <row r="23" spans="1:7" ht="21.95" customHeight="1">
      <c r="A23" s="22" t="s">
        <v>43</v>
      </c>
      <c r="B23" s="23">
        <f>SUM(B20:B22)</f>
        <v>242017</v>
      </c>
      <c r="C23" s="23">
        <f>SUM(C20:C22)</f>
        <v>3471500</v>
      </c>
      <c r="D23" s="23">
        <v>402939</v>
      </c>
      <c r="E23" s="23">
        <v>3481584</v>
      </c>
      <c r="F23" s="24">
        <f t="shared" si="5"/>
        <v>-0.39937062433767889</v>
      </c>
      <c r="G23" s="24">
        <f t="shared" si="5"/>
        <v>-2.896382795876784E-3</v>
      </c>
    </row>
    <row r="24" spans="1:7" ht="27.75" customHeight="1">
      <c r="A24" s="26" t="s">
        <v>55</v>
      </c>
      <c r="B24" s="27">
        <f>SUM(B9+B14+B19+B23)</f>
        <v>10845893</v>
      </c>
      <c r="C24" s="27">
        <f>SUM(C9+C14+C19+C23)</f>
        <v>28355700</v>
      </c>
      <c r="D24" s="27">
        <v>10500393</v>
      </c>
      <c r="E24" s="27">
        <v>25134045</v>
      </c>
      <c r="F24" s="28">
        <f>SUM(B24/D24-1)</f>
        <v>3.2903530372625056E-2</v>
      </c>
      <c r="G24" s="28">
        <f>SUM(C24/E24-1)</f>
        <v>0.12817893021198934</v>
      </c>
    </row>
    <row r="25" spans="1:7">
      <c r="B25" s="12"/>
      <c r="C25" s="12"/>
      <c r="D25" s="12"/>
      <c r="E25" s="12"/>
    </row>
    <row r="26" spans="1:7">
      <c r="C26" s="11"/>
      <c r="E26" s="11"/>
    </row>
  </sheetData>
  <mergeCells count="5">
    <mergeCell ref="F2:G2"/>
    <mergeCell ref="A1:G1"/>
    <mergeCell ref="A2:A3"/>
    <mergeCell ref="B2:C2"/>
    <mergeCell ref="D2:E2"/>
  </mergeCells>
  <phoneticPr fontId="2" type="noConversion"/>
  <printOptions horizontalCentered="1"/>
  <pageMargins left="0.35433070866141736" right="0.35433070866141736" top="0.59055118110236227" bottom="0.39370078740157483" header="0.51181102362204722" footer="0.51181102362204722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9" tint="-0.249977111117893"/>
  </sheetPr>
  <dimension ref="A1:Y62"/>
  <sheetViews>
    <sheetView zoomScale="106" zoomScaleNormal="106" workbookViewId="0">
      <pane xSplit="1" topLeftCell="L1" activePane="topRight" state="frozen"/>
      <selection pane="topRight" activeCell="O10" sqref="O10"/>
    </sheetView>
  </sheetViews>
  <sheetFormatPr defaultColWidth="15.625" defaultRowHeight="15.75"/>
  <cols>
    <col min="1" max="1" width="30.125" style="36" customWidth="1"/>
    <col min="2" max="2" width="13.875" style="36" bestFit="1" customWidth="1"/>
    <col min="3" max="3" width="13.875" style="37" bestFit="1" customWidth="1"/>
    <col min="4" max="4" width="13.875" style="36" bestFit="1" customWidth="1"/>
    <col min="5" max="5" width="13.875" style="37" bestFit="1" customWidth="1"/>
    <col min="6" max="6" width="14.5" style="36" bestFit="1" customWidth="1"/>
    <col min="7" max="7" width="15.125" style="37" bestFit="1" customWidth="1"/>
    <col min="8" max="8" width="13.875" style="36" bestFit="1" customWidth="1"/>
    <col min="9" max="9" width="13.875" style="37" bestFit="1" customWidth="1"/>
    <col min="10" max="10" width="13.875" style="36" bestFit="1" customWidth="1"/>
    <col min="11" max="11" width="13.875" style="37" bestFit="1" customWidth="1"/>
    <col min="12" max="12" width="13.875" style="36" bestFit="1" customWidth="1"/>
    <col min="13" max="13" width="13.875" style="37" bestFit="1" customWidth="1"/>
    <col min="14" max="15" width="13.875" style="36" bestFit="1" customWidth="1"/>
    <col min="16" max="17" width="13.875" style="38" bestFit="1" customWidth="1"/>
    <col min="18" max="19" width="13.875" style="40" bestFit="1" customWidth="1"/>
    <col min="20" max="25" width="13.875" style="36" bestFit="1" customWidth="1"/>
    <col min="26" max="16384" width="15.625" style="36"/>
  </cols>
  <sheetData>
    <row r="1" spans="1:25" ht="25.5" customHeight="1">
      <c r="A1" s="65" t="s">
        <v>68</v>
      </c>
      <c r="B1" s="65"/>
      <c r="C1" s="65"/>
      <c r="D1" s="32"/>
      <c r="E1" s="33"/>
      <c r="F1" s="32"/>
      <c r="G1" s="33"/>
      <c r="H1" s="32"/>
      <c r="I1" s="33"/>
      <c r="J1" s="34"/>
      <c r="K1" s="35"/>
      <c r="L1" s="34"/>
      <c r="M1" s="35"/>
      <c r="N1" s="34"/>
      <c r="O1" s="34"/>
      <c r="R1" s="39"/>
      <c r="S1" s="39"/>
      <c r="T1" s="34"/>
      <c r="U1" s="34"/>
      <c r="V1" s="34"/>
      <c r="W1" s="34"/>
      <c r="X1" s="34"/>
      <c r="Y1" s="34"/>
    </row>
    <row r="3" spans="1:25" s="14" customFormat="1" ht="21.95" customHeight="1">
      <c r="A3" s="41"/>
      <c r="B3" s="68" t="s">
        <v>92</v>
      </c>
      <c r="C3" s="69"/>
      <c r="D3" s="68" t="s">
        <v>93</v>
      </c>
      <c r="E3" s="69"/>
      <c r="F3" s="68" t="s">
        <v>94</v>
      </c>
      <c r="G3" s="69"/>
      <c r="H3" s="68" t="s">
        <v>115</v>
      </c>
      <c r="I3" s="69"/>
      <c r="J3" s="68" t="s">
        <v>116</v>
      </c>
      <c r="K3" s="69"/>
      <c r="L3" s="68" t="s">
        <v>117</v>
      </c>
      <c r="M3" s="69"/>
      <c r="N3" s="66" t="s">
        <v>95</v>
      </c>
      <c r="O3" s="67"/>
      <c r="P3" s="66" t="s">
        <v>96</v>
      </c>
      <c r="Q3" s="67"/>
      <c r="R3" s="66" t="s">
        <v>97</v>
      </c>
      <c r="S3" s="67"/>
      <c r="T3" s="66" t="s">
        <v>98</v>
      </c>
      <c r="U3" s="67"/>
      <c r="V3" s="66" t="s">
        <v>99</v>
      </c>
      <c r="W3" s="67"/>
      <c r="X3" s="66" t="s">
        <v>100</v>
      </c>
      <c r="Y3" s="67"/>
    </row>
    <row r="4" spans="1:25" s="14" customFormat="1" ht="29.45" customHeight="1">
      <c r="A4" s="42" t="s">
        <v>30</v>
      </c>
      <c r="B4" s="54" t="s">
        <v>101</v>
      </c>
      <c r="C4" s="54" t="s">
        <v>102</v>
      </c>
      <c r="D4" s="54" t="s">
        <v>101</v>
      </c>
      <c r="E4" s="54" t="s">
        <v>102</v>
      </c>
      <c r="F4" s="55" t="s">
        <v>103</v>
      </c>
      <c r="G4" s="55" t="s">
        <v>104</v>
      </c>
      <c r="H4" s="54" t="s">
        <v>101</v>
      </c>
      <c r="I4" s="54" t="s">
        <v>102</v>
      </c>
      <c r="J4" s="54" t="s">
        <v>101</v>
      </c>
      <c r="K4" s="54" t="s">
        <v>102</v>
      </c>
      <c r="L4" s="54" t="s">
        <v>101</v>
      </c>
      <c r="M4" s="54" t="s">
        <v>102</v>
      </c>
      <c r="N4" s="56" t="s">
        <v>101</v>
      </c>
      <c r="O4" s="56" t="s">
        <v>102</v>
      </c>
      <c r="P4" s="56" t="s">
        <v>101</v>
      </c>
      <c r="Q4" s="56" t="s">
        <v>102</v>
      </c>
      <c r="R4" s="56" t="s">
        <v>101</v>
      </c>
      <c r="S4" s="56" t="s">
        <v>102</v>
      </c>
      <c r="T4" s="56" t="s">
        <v>101</v>
      </c>
      <c r="U4" s="56" t="s">
        <v>102</v>
      </c>
      <c r="V4" s="56" t="s">
        <v>101</v>
      </c>
      <c r="W4" s="56" t="s">
        <v>102</v>
      </c>
      <c r="X4" s="56" t="s">
        <v>101</v>
      </c>
      <c r="Y4" s="56" t="s">
        <v>102</v>
      </c>
    </row>
    <row r="5" spans="1:25" ht="21.95" customHeight="1">
      <c r="A5" s="43" t="s">
        <v>38</v>
      </c>
      <c r="B5" s="55">
        <f t="shared" ref="B5:I5" si="0">SUM(B6:B7)</f>
        <v>805183</v>
      </c>
      <c r="C5" s="55">
        <f t="shared" si="0"/>
        <v>1300700</v>
      </c>
      <c r="D5" s="55">
        <f t="shared" si="0"/>
        <v>1492220</v>
      </c>
      <c r="E5" s="55">
        <f t="shared" si="0"/>
        <v>2441400</v>
      </c>
      <c r="F5" s="55">
        <f t="shared" si="0"/>
        <v>2126925</v>
      </c>
      <c r="G5" s="55">
        <f t="shared" si="0"/>
        <v>3487600</v>
      </c>
      <c r="H5" s="55">
        <f t="shared" si="0"/>
        <v>2600926</v>
      </c>
      <c r="I5" s="55">
        <f t="shared" si="0"/>
        <v>4405100</v>
      </c>
      <c r="J5" s="55">
        <f>SUM(J6:J7)</f>
        <v>2965937</v>
      </c>
      <c r="K5" s="55">
        <f>SUM(K6:K7)</f>
        <v>5055600</v>
      </c>
      <c r="L5" s="55">
        <f t="shared" ref="L5:Q5" si="1">SUM(L6:L7)</f>
        <v>3464243</v>
      </c>
      <c r="M5" s="55">
        <f t="shared" si="1"/>
        <v>5996200</v>
      </c>
      <c r="N5" s="57">
        <f t="shared" si="1"/>
        <v>2339066</v>
      </c>
      <c r="O5" s="57">
        <f t="shared" si="1"/>
        <v>4352900</v>
      </c>
      <c r="P5" s="57">
        <f t="shared" si="1"/>
        <v>2890471</v>
      </c>
      <c r="Q5" s="57">
        <f t="shared" si="1"/>
        <v>5440000</v>
      </c>
      <c r="R5" s="57">
        <f t="shared" ref="R5:W5" si="2">SUM(R6:R7)</f>
        <v>3258434</v>
      </c>
      <c r="S5" s="57">
        <f t="shared" si="2"/>
        <v>6033400</v>
      </c>
      <c r="T5" s="57">
        <f>SUM(T6:T7)</f>
        <v>3639539</v>
      </c>
      <c r="U5" s="57">
        <f>SUM(U6:U7)</f>
        <v>6708600</v>
      </c>
      <c r="V5" s="57">
        <f t="shared" si="2"/>
        <v>4236468</v>
      </c>
      <c r="W5" s="57">
        <f t="shared" si="2"/>
        <v>7712300</v>
      </c>
      <c r="X5" s="57">
        <f>SUM(X6:X7)</f>
        <v>4732426</v>
      </c>
      <c r="Y5" s="57">
        <f>SUM(Y6:Y7)</f>
        <v>8504100</v>
      </c>
    </row>
    <row r="6" spans="1:25" ht="21.95" customHeight="1">
      <c r="A6" s="43">
        <v>55092100001</v>
      </c>
      <c r="B6" s="55">
        <v>704138</v>
      </c>
      <c r="C6" s="55">
        <v>1089800</v>
      </c>
      <c r="D6" s="55">
        <v>1327339</v>
      </c>
      <c r="E6" s="55">
        <v>2082100</v>
      </c>
      <c r="F6" s="55">
        <v>1848143</v>
      </c>
      <c r="G6" s="55">
        <v>2889500</v>
      </c>
      <c r="H6" s="55">
        <v>2202846</v>
      </c>
      <c r="I6" s="55">
        <v>3565700</v>
      </c>
      <c r="J6" s="55">
        <v>2498495</v>
      </c>
      <c r="K6" s="55">
        <v>4081000</v>
      </c>
      <c r="L6" s="55">
        <v>2882434</v>
      </c>
      <c r="M6" s="55">
        <v>4800900</v>
      </c>
      <c r="N6" s="57">
        <v>1862380</v>
      </c>
      <c r="O6" s="57">
        <v>3338700</v>
      </c>
      <c r="P6" s="57">
        <v>2235369</v>
      </c>
      <c r="Q6" s="57">
        <v>4059300</v>
      </c>
      <c r="R6" s="57">
        <v>2583360</v>
      </c>
      <c r="S6" s="57">
        <v>4609000</v>
      </c>
      <c r="T6" s="57">
        <v>2915638</v>
      </c>
      <c r="U6" s="57">
        <v>5186700</v>
      </c>
      <c r="V6" s="57">
        <v>3424797</v>
      </c>
      <c r="W6" s="57">
        <v>6011100</v>
      </c>
      <c r="X6" s="57">
        <v>3851560</v>
      </c>
      <c r="Y6" s="57">
        <v>6660600</v>
      </c>
    </row>
    <row r="7" spans="1:25" ht="21.95" customHeight="1">
      <c r="A7" s="43">
        <v>55092200000</v>
      </c>
      <c r="B7" s="55">
        <v>101045</v>
      </c>
      <c r="C7" s="55">
        <v>210900</v>
      </c>
      <c r="D7" s="55">
        <v>164881</v>
      </c>
      <c r="E7" s="55">
        <v>359300</v>
      </c>
      <c r="F7" s="55">
        <v>278782</v>
      </c>
      <c r="G7" s="55">
        <v>598100</v>
      </c>
      <c r="H7" s="55">
        <v>398080</v>
      </c>
      <c r="I7" s="55">
        <v>839400</v>
      </c>
      <c r="J7" s="55">
        <v>467442</v>
      </c>
      <c r="K7" s="55">
        <v>974600</v>
      </c>
      <c r="L7" s="55">
        <v>581809</v>
      </c>
      <c r="M7" s="55">
        <v>1195300</v>
      </c>
      <c r="N7" s="57">
        <v>476686</v>
      </c>
      <c r="O7" s="57">
        <v>1014200</v>
      </c>
      <c r="P7" s="57">
        <v>655102</v>
      </c>
      <c r="Q7" s="57">
        <v>1380700</v>
      </c>
      <c r="R7" s="57">
        <v>675074</v>
      </c>
      <c r="S7" s="57">
        <v>1424400</v>
      </c>
      <c r="T7" s="57">
        <v>723901</v>
      </c>
      <c r="U7" s="57">
        <v>1521900</v>
      </c>
      <c r="V7" s="57">
        <v>811671</v>
      </c>
      <c r="W7" s="57">
        <v>1701200</v>
      </c>
      <c r="X7" s="57">
        <v>880866</v>
      </c>
      <c r="Y7" s="57">
        <v>1843500</v>
      </c>
    </row>
    <row r="8" spans="1:25" ht="21.95" customHeight="1">
      <c r="A8" s="43" t="s">
        <v>39</v>
      </c>
      <c r="B8" s="55">
        <f>SUM(B9:B9)</f>
        <v>198364</v>
      </c>
      <c r="C8" s="55">
        <f>SUM(C9)</f>
        <v>465400</v>
      </c>
      <c r="D8" s="55">
        <f>SUM(D9:D9)</f>
        <v>484387</v>
      </c>
      <c r="E8" s="55">
        <f>SUM(E9)</f>
        <v>1162600</v>
      </c>
      <c r="F8" s="55">
        <f t="shared" ref="F8:G8" si="3">SUM(F9)</f>
        <v>683029</v>
      </c>
      <c r="G8" s="55">
        <f t="shared" si="3"/>
        <v>1637600</v>
      </c>
      <c r="H8" s="55">
        <f t="shared" ref="H8:M8" si="4">SUM(H9)</f>
        <v>910449</v>
      </c>
      <c r="I8" s="55">
        <f t="shared" si="4"/>
        <v>2274600</v>
      </c>
      <c r="J8" s="55">
        <f t="shared" si="4"/>
        <v>1169644</v>
      </c>
      <c r="K8" s="55">
        <f t="shared" si="4"/>
        <v>3124000</v>
      </c>
      <c r="L8" s="55">
        <f t="shared" si="4"/>
        <v>1379943</v>
      </c>
      <c r="M8" s="55">
        <f t="shared" si="4"/>
        <v>3816800</v>
      </c>
      <c r="N8" s="57">
        <f>SUM(N9)</f>
        <v>1028597</v>
      </c>
      <c r="O8" s="57">
        <f>SUM(O9)</f>
        <v>3217900</v>
      </c>
      <c r="P8" s="57">
        <f>SUM(P9)</f>
        <v>1175984</v>
      </c>
      <c r="Q8" s="57">
        <f>SUM(Q9)</f>
        <v>3704600</v>
      </c>
      <c r="R8" s="57">
        <f t="shared" ref="R8:Y8" si="5">SUM(R9)</f>
        <v>1309711</v>
      </c>
      <c r="S8" s="57">
        <f t="shared" si="5"/>
        <v>4166600</v>
      </c>
      <c r="T8" s="57">
        <f t="shared" si="5"/>
        <v>1400758</v>
      </c>
      <c r="U8" s="57">
        <f t="shared" si="5"/>
        <v>4477300</v>
      </c>
      <c r="V8" s="57">
        <f t="shared" si="5"/>
        <v>1543116</v>
      </c>
      <c r="W8" s="57">
        <f t="shared" si="5"/>
        <v>4947900</v>
      </c>
      <c r="X8" s="57">
        <f t="shared" si="5"/>
        <v>1639176</v>
      </c>
      <c r="Y8" s="57">
        <f t="shared" si="5"/>
        <v>5287000</v>
      </c>
    </row>
    <row r="9" spans="1:25" ht="21.95" customHeight="1">
      <c r="A9" s="43">
        <v>55095100004</v>
      </c>
      <c r="B9" s="55">
        <v>198364</v>
      </c>
      <c r="C9" s="55">
        <v>465400</v>
      </c>
      <c r="D9" s="55">
        <v>484387</v>
      </c>
      <c r="E9" s="55">
        <v>1162600</v>
      </c>
      <c r="F9" s="55">
        <v>683029</v>
      </c>
      <c r="G9" s="55">
        <v>1637600</v>
      </c>
      <c r="H9" s="55">
        <v>910449</v>
      </c>
      <c r="I9" s="55">
        <v>2274600</v>
      </c>
      <c r="J9" s="55">
        <v>1169644</v>
      </c>
      <c r="K9" s="55">
        <v>3124000</v>
      </c>
      <c r="L9" s="55">
        <v>1379943</v>
      </c>
      <c r="M9" s="55">
        <v>3816800</v>
      </c>
      <c r="N9" s="57">
        <v>1028597</v>
      </c>
      <c r="O9" s="57">
        <v>3217900</v>
      </c>
      <c r="P9" s="57">
        <v>1175984</v>
      </c>
      <c r="Q9" s="57">
        <v>3704600</v>
      </c>
      <c r="R9" s="57">
        <v>1309711</v>
      </c>
      <c r="S9" s="57">
        <v>4166600</v>
      </c>
      <c r="T9" s="57">
        <v>1400758</v>
      </c>
      <c r="U9" s="57">
        <v>4477300</v>
      </c>
      <c r="V9" s="57">
        <v>1543116</v>
      </c>
      <c r="W9" s="57">
        <v>4947900</v>
      </c>
      <c r="X9" s="57">
        <v>1639176</v>
      </c>
      <c r="Y9" s="57">
        <v>5287000</v>
      </c>
    </row>
    <row r="10" spans="1:25" ht="21.95" customHeight="1">
      <c r="A10" s="43" t="s">
        <v>40</v>
      </c>
      <c r="B10" s="55">
        <f>SUM(B11:B11)</f>
        <v>15</v>
      </c>
      <c r="C10" s="55">
        <f>SUM(C11)</f>
        <v>200</v>
      </c>
      <c r="D10" s="55">
        <f>SUM(D11:D11)</f>
        <v>8304</v>
      </c>
      <c r="E10" s="55">
        <f>SUM(E11)</f>
        <v>95300</v>
      </c>
      <c r="F10" s="55">
        <f t="shared" ref="F10:G10" si="6">SUM(F11)</f>
        <v>8304</v>
      </c>
      <c r="G10" s="55">
        <f t="shared" si="6"/>
        <v>95300</v>
      </c>
      <c r="H10" s="55">
        <f t="shared" ref="H10:M10" si="7">SUM(H11)</f>
        <v>8304</v>
      </c>
      <c r="I10" s="55">
        <f t="shared" si="7"/>
        <v>95300</v>
      </c>
      <c r="J10" s="55">
        <f t="shared" si="7"/>
        <v>9572</v>
      </c>
      <c r="K10" s="55">
        <f t="shared" si="7"/>
        <v>113100</v>
      </c>
      <c r="L10" s="55">
        <f t="shared" si="7"/>
        <v>9572</v>
      </c>
      <c r="M10" s="55">
        <f t="shared" si="7"/>
        <v>113100</v>
      </c>
      <c r="N10" s="57">
        <f>SUM(N11)</f>
        <v>27498</v>
      </c>
      <c r="O10" s="57">
        <f>SUM(O11)</f>
        <v>306600</v>
      </c>
      <c r="P10" s="57">
        <f>SUM(P11)</f>
        <v>27498</v>
      </c>
      <c r="Q10" s="57">
        <f>SUM(Q11)</f>
        <v>306600</v>
      </c>
      <c r="R10" s="57">
        <f t="shared" ref="R10:Y10" si="8">SUM(R11)</f>
        <v>29528</v>
      </c>
      <c r="S10" s="57">
        <f t="shared" si="8"/>
        <v>332600</v>
      </c>
      <c r="T10" s="57">
        <f t="shared" si="8"/>
        <v>29528</v>
      </c>
      <c r="U10" s="57">
        <f t="shared" si="8"/>
        <v>332600</v>
      </c>
      <c r="V10" s="57">
        <f t="shared" si="8"/>
        <v>41151</v>
      </c>
      <c r="W10" s="57">
        <f t="shared" si="8"/>
        <v>471600</v>
      </c>
      <c r="X10" s="57">
        <f t="shared" si="8"/>
        <v>51395</v>
      </c>
      <c r="Y10" s="57">
        <f t="shared" si="8"/>
        <v>569300</v>
      </c>
    </row>
    <row r="11" spans="1:25" ht="21.95" customHeight="1">
      <c r="A11" s="43">
        <v>55095200003</v>
      </c>
      <c r="B11" s="55">
        <v>15</v>
      </c>
      <c r="C11" s="55">
        <v>200</v>
      </c>
      <c r="D11" s="55">
        <v>8304</v>
      </c>
      <c r="E11" s="55">
        <v>95300</v>
      </c>
      <c r="F11" s="55">
        <v>8304</v>
      </c>
      <c r="G11" s="55">
        <v>95300</v>
      </c>
      <c r="H11" s="55">
        <v>8304</v>
      </c>
      <c r="I11" s="55">
        <v>95300</v>
      </c>
      <c r="J11" s="55">
        <v>9572</v>
      </c>
      <c r="K11" s="55">
        <v>113100</v>
      </c>
      <c r="L11" s="55">
        <v>9572</v>
      </c>
      <c r="M11" s="55">
        <v>113100</v>
      </c>
      <c r="N11" s="57">
        <v>27498</v>
      </c>
      <c r="O11" s="57">
        <v>306600</v>
      </c>
      <c r="P11" s="57">
        <v>27498</v>
      </c>
      <c r="Q11" s="57">
        <v>306600</v>
      </c>
      <c r="R11" s="57">
        <v>29528</v>
      </c>
      <c r="S11" s="57">
        <v>332600</v>
      </c>
      <c r="T11" s="57">
        <v>29528</v>
      </c>
      <c r="U11" s="57">
        <v>332600</v>
      </c>
      <c r="V11" s="57">
        <v>41151</v>
      </c>
      <c r="W11" s="57">
        <v>471600</v>
      </c>
      <c r="X11" s="57">
        <v>51395</v>
      </c>
      <c r="Y11" s="57">
        <v>569300</v>
      </c>
    </row>
    <row r="12" spans="1:25" ht="21.95" customHeight="1">
      <c r="A12" s="43" t="s">
        <v>41</v>
      </c>
      <c r="B12" s="55">
        <f>SUM(B13)</f>
        <v>247520</v>
      </c>
      <c r="C12" s="55">
        <f>SUM(C13)</f>
        <v>538200</v>
      </c>
      <c r="D12" s="55">
        <f>SUM(D13:D13)</f>
        <v>458057</v>
      </c>
      <c r="E12" s="55">
        <f>SUM(E13)</f>
        <v>942500</v>
      </c>
      <c r="F12" s="55">
        <f t="shared" ref="F12:G12" si="9">SUM(F13)</f>
        <v>757115</v>
      </c>
      <c r="G12" s="55">
        <f t="shared" si="9"/>
        <v>1516200</v>
      </c>
      <c r="H12" s="55">
        <f t="shared" ref="H12:M12" si="10">SUM(H13)</f>
        <v>1120763</v>
      </c>
      <c r="I12" s="55">
        <f t="shared" si="10"/>
        <v>2184900</v>
      </c>
      <c r="J12" s="55">
        <f t="shared" si="10"/>
        <v>1188616</v>
      </c>
      <c r="K12" s="55">
        <f t="shared" si="10"/>
        <v>2324600</v>
      </c>
      <c r="L12" s="55">
        <f t="shared" si="10"/>
        <v>1485051</v>
      </c>
      <c r="M12" s="55">
        <f t="shared" si="10"/>
        <v>2855500</v>
      </c>
      <c r="N12" s="57">
        <f>SUM(N13)</f>
        <v>1115014</v>
      </c>
      <c r="O12" s="57">
        <f>SUM(O13)</f>
        <v>2150800</v>
      </c>
      <c r="P12" s="57">
        <f>SUM(P13)</f>
        <v>1281778</v>
      </c>
      <c r="Q12" s="57">
        <f>SUM(Q13)</f>
        <v>2428800</v>
      </c>
      <c r="R12" s="57">
        <f t="shared" ref="R12:Y12" si="11">SUM(R13)</f>
        <v>1427253</v>
      </c>
      <c r="S12" s="57">
        <f t="shared" si="11"/>
        <v>2718500</v>
      </c>
      <c r="T12" s="57">
        <f t="shared" si="11"/>
        <v>1741622</v>
      </c>
      <c r="U12" s="57">
        <f t="shared" si="11"/>
        <v>3320400</v>
      </c>
      <c r="V12" s="57">
        <f t="shared" si="11"/>
        <v>1907413</v>
      </c>
      <c r="W12" s="57">
        <f t="shared" si="11"/>
        <v>3566800</v>
      </c>
      <c r="X12" s="57">
        <f t="shared" si="11"/>
        <v>2146774</v>
      </c>
      <c r="Y12" s="57">
        <f t="shared" si="11"/>
        <v>3995500</v>
      </c>
    </row>
    <row r="13" spans="1:25" ht="21.95" customHeight="1">
      <c r="A13" s="43">
        <v>55095300002</v>
      </c>
      <c r="B13" s="55">
        <v>247520</v>
      </c>
      <c r="C13" s="55">
        <v>538200</v>
      </c>
      <c r="D13" s="55">
        <v>458057</v>
      </c>
      <c r="E13" s="55">
        <v>942500</v>
      </c>
      <c r="F13" s="55">
        <v>757115</v>
      </c>
      <c r="G13" s="55">
        <v>1516200</v>
      </c>
      <c r="H13" s="55">
        <v>1120763</v>
      </c>
      <c r="I13" s="55">
        <v>2184900</v>
      </c>
      <c r="J13" s="55">
        <v>1188616</v>
      </c>
      <c r="K13" s="55">
        <v>2324600</v>
      </c>
      <c r="L13" s="55">
        <v>1485051</v>
      </c>
      <c r="M13" s="55">
        <v>2855500</v>
      </c>
      <c r="N13" s="57">
        <v>1115014</v>
      </c>
      <c r="O13" s="57">
        <v>2150800</v>
      </c>
      <c r="P13" s="57">
        <v>1281778</v>
      </c>
      <c r="Q13" s="57">
        <v>2428800</v>
      </c>
      <c r="R13" s="57">
        <v>1427253</v>
      </c>
      <c r="S13" s="57">
        <v>2718500</v>
      </c>
      <c r="T13" s="57">
        <v>1741622</v>
      </c>
      <c r="U13" s="57">
        <v>3320400</v>
      </c>
      <c r="V13" s="57">
        <v>1907413</v>
      </c>
      <c r="W13" s="57">
        <v>3566800</v>
      </c>
      <c r="X13" s="57">
        <v>2146774</v>
      </c>
      <c r="Y13" s="57">
        <v>3995500</v>
      </c>
    </row>
    <row r="14" spans="1:25" ht="21.95" customHeight="1">
      <c r="A14" s="43" t="s">
        <v>42</v>
      </c>
      <c r="B14" s="55">
        <f t="shared" ref="B14:I14" si="12">SUM(B15:B17)</f>
        <v>16791</v>
      </c>
      <c r="C14" s="55">
        <f t="shared" si="12"/>
        <v>39600</v>
      </c>
      <c r="D14" s="55">
        <f t="shared" si="12"/>
        <v>45998</v>
      </c>
      <c r="E14" s="55">
        <f t="shared" si="12"/>
        <v>118000</v>
      </c>
      <c r="F14" s="55">
        <f t="shared" si="12"/>
        <v>86330</v>
      </c>
      <c r="G14" s="55">
        <f t="shared" si="12"/>
        <v>188600</v>
      </c>
      <c r="H14" s="55">
        <f t="shared" si="12"/>
        <v>107027</v>
      </c>
      <c r="I14" s="55">
        <f t="shared" si="12"/>
        <v>217100</v>
      </c>
      <c r="J14" s="55">
        <f t="shared" ref="J14:Q14" si="13">SUM(J15:J17)</f>
        <v>127571</v>
      </c>
      <c r="K14" s="55">
        <f t="shared" si="13"/>
        <v>277200</v>
      </c>
      <c r="L14" s="55">
        <f t="shared" si="13"/>
        <v>176998</v>
      </c>
      <c r="M14" s="55">
        <f t="shared" si="13"/>
        <v>362200</v>
      </c>
      <c r="N14" s="57">
        <f t="shared" si="13"/>
        <v>97860</v>
      </c>
      <c r="O14" s="57">
        <f t="shared" si="13"/>
        <v>292000</v>
      </c>
      <c r="P14" s="57">
        <f t="shared" si="13"/>
        <v>98756</v>
      </c>
      <c r="Q14" s="57">
        <f t="shared" si="13"/>
        <v>302100</v>
      </c>
      <c r="R14" s="57">
        <f t="shared" ref="R14:W14" si="14">SUM(R15:R17)</f>
        <v>113343</v>
      </c>
      <c r="S14" s="57">
        <f t="shared" si="14"/>
        <v>352800</v>
      </c>
      <c r="T14" s="57">
        <f>SUM(T15:T17)</f>
        <v>175320</v>
      </c>
      <c r="U14" s="57">
        <f>SUM(U15:U17)</f>
        <v>461600</v>
      </c>
      <c r="V14" s="57">
        <f t="shared" si="14"/>
        <v>226576</v>
      </c>
      <c r="W14" s="57">
        <f t="shared" si="14"/>
        <v>552500</v>
      </c>
      <c r="X14" s="57">
        <f>SUM(X15:X17)</f>
        <v>289219</v>
      </c>
      <c r="Y14" s="57">
        <f>SUM(Y15:Y17)</f>
        <v>645600</v>
      </c>
    </row>
    <row r="15" spans="1:25" ht="21.95" customHeight="1">
      <c r="A15" s="44" t="s">
        <v>18</v>
      </c>
      <c r="B15" s="55">
        <v>41</v>
      </c>
      <c r="C15" s="55">
        <v>1600</v>
      </c>
      <c r="D15" s="55">
        <v>27335</v>
      </c>
      <c r="E15" s="55">
        <v>70000</v>
      </c>
      <c r="F15" s="55">
        <v>52679</v>
      </c>
      <c r="G15" s="55">
        <v>113800</v>
      </c>
      <c r="H15" s="55">
        <v>73320</v>
      </c>
      <c r="I15" s="55">
        <v>140500</v>
      </c>
      <c r="J15" s="55">
        <v>77835</v>
      </c>
      <c r="K15" s="55">
        <v>168600</v>
      </c>
      <c r="L15" s="55">
        <v>96998</v>
      </c>
      <c r="M15" s="55">
        <v>202400</v>
      </c>
      <c r="N15" s="57">
        <v>10285</v>
      </c>
      <c r="O15" s="57">
        <v>77100</v>
      </c>
      <c r="P15" s="57">
        <v>11181</v>
      </c>
      <c r="Q15" s="57">
        <v>87200</v>
      </c>
      <c r="R15" s="57">
        <v>11927</v>
      </c>
      <c r="S15" s="57">
        <v>114300</v>
      </c>
      <c r="T15" s="57">
        <v>58572</v>
      </c>
      <c r="U15" s="57">
        <v>196700</v>
      </c>
      <c r="V15" s="57">
        <v>93868</v>
      </c>
      <c r="W15" s="57">
        <v>247500</v>
      </c>
      <c r="X15" s="57">
        <v>143616</v>
      </c>
      <c r="Y15" s="57">
        <v>319100</v>
      </c>
    </row>
    <row r="16" spans="1:25" ht="21.95" customHeight="1">
      <c r="A16" s="44" t="s">
        <v>14</v>
      </c>
      <c r="B16" s="55">
        <v>14350</v>
      </c>
      <c r="C16" s="55">
        <v>23800</v>
      </c>
      <c r="D16" s="55">
        <v>16165</v>
      </c>
      <c r="E16" s="55">
        <v>32400</v>
      </c>
      <c r="F16" s="55">
        <v>30945</v>
      </c>
      <c r="G16" s="55">
        <v>57100</v>
      </c>
      <c r="H16" s="55">
        <v>31001</v>
      </c>
      <c r="I16" s="55">
        <v>58900</v>
      </c>
      <c r="J16" s="55">
        <v>46526</v>
      </c>
      <c r="K16" s="55">
        <v>84500</v>
      </c>
      <c r="L16" s="55">
        <v>76790</v>
      </c>
      <c r="M16" s="55">
        <v>135700</v>
      </c>
      <c r="N16" s="57">
        <v>72916</v>
      </c>
      <c r="O16" s="57">
        <v>130900</v>
      </c>
      <c r="P16" s="57">
        <v>72916</v>
      </c>
      <c r="Q16" s="57">
        <v>130900</v>
      </c>
      <c r="R16" s="57">
        <v>86757</v>
      </c>
      <c r="S16" s="57">
        <v>154500</v>
      </c>
      <c r="T16" s="57">
        <v>102089</v>
      </c>
      <c r="U16" s="57">
        <v>180900</v>
      </c>
      <c r="V16" s="57">
        <v>115049</v>
      </c>
      <c r="W16" s="57">
        <v>202900</v>
      </c>
      <c r="X16" s="57">
        <v>127944</v>
      </c>
      <c r="Y16" s="57">
        <v>224400</v>
      </c>
    </row>
    <row r="17" spans="1:25" ht="21.95" customHeight="1">
      <c r="A17" s="44" t="s">
        <v>15</v>
      </c>
      <c r="B17" s="55">
        <v>2400</v>
      </c>
      <c r="C17" s="55">
        <v>14200</v>
      </c>
      <c r="D17" s="55">
        <v>2498</v>
      </c>
      <c r="E17" s="55">
        <v>15600</v>
      </c>
      <c r="F17" s="55">
        <v>2706</v>
      </c>
      <c r="G17" s="55">
        <v>17700</v>
      </c>
      <c r="H17" s="55">
        <v>2706</v>
      </c>
      <c r="I17" s="55">
        <v>17700</v>
      </c>
      <c r="J17" s="55">
        <v>3210</v>
      </c>
      <c r="K17" s="55">
        <v>24100</v>
      </c>
      <c r="L17" s="55">
        <v>3210</v>
      </c>
      <c r="M17" s="55">
        <v>24100</v>
      </c>
      <c r="N17" s="57">
        <v>14659</v>
      </c>
      <c r="O17" s="57">
        <v>84000</v>
      </c>
      <c r="P17" s="57">
        <v>14659</v>
      </c>
      <c r="Q17" s="57">
        <v>84000</v>
      </c>
      <c r="R17" s="57">
        <v>14659</v>
      </c>
      <c r="S17" s="57">
        <v>84000</v>
      </c>
      <c r="T17" s="57">
        <v>14659</v>
      </c>
      <c r="U17" s="57">
        <v>84000</v>
      </c>
      <c r="V17" s="57">
        <v>17659</v>
      </c>
      <c r="W17" s="57">
        <v>102100</v>
      </c>
      <c r="X17" s="57">
        <v>17659</v>
      </c>
      <c r="Y17" s="57">
        <v>102100</v>
      </c>
    </row>
    <row r="18" spans="1:25" ht="23.45" customHeight="1">
      <c r="A18" s="45" t="s">
        <v>43</v>
      </c>
      <c r="B18" s="55">
        <f t="shared" ref="B18:I18" si="15">SUM(B5+B8+B10+B12+B14)</f>
        <v>1267873</v>
      </c>
      <c r="C18" s="55">
        <f t="shared" si="15"/>
        <v>2344100</v>
      </c>
      <c r="D18" s="55">
        <f>SUM(D5+D8+D10+D12+D14)</f>
        <v>2488966</v>
      </c>
      <c r="E18" s="55">
        <f t="shared" si="15"/>
        <v>4759800</v>
      </c>
      <c r="F18" s="55">
        <f t="shared" si="15"/>
        <v>3661703</v>
      </c>
      <c r="G18" s="55">
        <f t="shared" si="15"/>
        <v>6925300</v>
      </c>
      <c r="H18" s="55">
        <f t="shared" si="15"/>
        <v>4747469</v>
      </c>
      <c r="I18" s="55">
        <f t="shared" si="15"/>
        <v>9177000</v>
      </c>
      <c r="J18" s="55">
        <f t="shared" ref="J18:Q18" si="16">SUM(J5+J8+J10+J12+J14)</f>
        <v>5461340</v>
      </c>
      <c r="K18" s="55">
        <f t="shared" si="16"/>
        <v>10894500</v>
      </c>
      <c r="L18" s="55">
        <f t="shared" si="16"/>
        <v>6515807</v>
      </c>
      <c r="M18" s="55">
        <f t="shared" si="16"/>
        <v>13143800</v>
      </c>
      <c r="N18" s="57">
        <f t="shared" si="16"/>
        <v>4608035</v>
      </c>
      <c r="O18" s="57">
        <f t="shared" si="16"/>
        <v>10320200</v>
      </c>
      <c r="P18" s="57">
        <f t="shared" si="16"/>
        <v>5474487</v>
      </c>
      <c r="Q18" s="57">
        <f t="shared" si="16"/>
        <v>12182100</v>
      </c>
      <c r="R18" s="57">
        <f t="shared" ref="R18:W18" si="17">SUM(R5+R8+R10+R12+R14)</f>
        <v>6138269</v>
      </c>
      <c r="S18" s="57">
        <f t="shared" si="17"/>
        <v>13603900</v>
      </c>
      <c r="T18" s="57">
        <f>SUM(T5+T8+T10+T12+T14)</f>
        <v>6986767</v>
      </c>
      <c r="U18" s="57">
        <f>SUM(U5+U8+U10+U12+U14)</f>
        <v>15300500</v>
      </c>
      <c r="V18" s="57">
        <f t="shared" si="17"/>
        <v>7954724</v>
      </c>
      <c r="W18" s="57">
        <f t="shared" si="17"/>
        <v>17251100</v>
      </c>
      <c r="X18" s="57">
        <f>SUM(X5+X8+X10+X12+X14)</f>
        <v>8858990</v>
      </c>
      <c r="Y18" s="57">
        <f>SUM(Y5+Y8+Y10+Y12+Y14)</f>
        <v>19001500</v>
      </c>
    </row>
    <row r="19" spans="1:25" ht="11.45" customHeight="1">
      <c r="A19" s="46"/>
      <c r="B19" s="55"/>
      <c r="C19" s="55"/>
      <c r="D19" s="55"/>
      <c r="E19" s="55"/>
      <c r="F19" s="55"/>
      <c r="G19" s="55"/>
      <c r="H19" s="55"/>
      <c r="I19" s="55"/>
      <c r="J19" s="55"/>
      <c r="K19" s="55"/>
      <c r="L19" s="55"/>
      <c r="M19" s="55"/>
      <c r="N19" s="57"/>
      <c r="O19" s="57"/>
      <c r="P19" s="57"/>
      <c r="Q19" s="57"/>
      <c r="R19" s="57"/>
      <c r="S19" s="57"/>
      <c r="T19" s="57"/>
      <c r="U19" s="57"/>
      <c r="V19" s="57"/>
      <c r="W19" s="57"/>
      <c r="X19" s="57"/>
      <c r="Y19" s="57"/>
    </row>
    <row r="20" spans="1:25" ht="21.95" customHeight="1">
      <c r="A20" s="47" t="s">
        <v>44</v>
      </c>
      <c r="B20" s="55">
        <f t="shared" ref="B20:I20" si="18">SUM(B21:B22)</f>
        <v>77656</v>
      </c>
      <c r="C20" s="55">
        <f t="shared" si="18"/>
        <v>244000</v>
      </c>
      <c r="D20" s="55">
        <f t="shared" si="18"/>
        <v>138568</v>
      </c>
      <c r="E20" s="55">
        <f t="shared" si="18"/>
        <v>423800</v>
      </c>
      <c r="F20" s="55">
        <f t="shared" si="18"/>
        <v>250341</v>
      </c>
      <c r="G20" s="55">
        <f t="shared" si="18"/>
        <v>801000</v>
      </c>
      <c r="H20" s="55">
        <f t="shared" si="18"/>
        <v>316834</v>
      </c>
      <c r="I20" s="55">
        <f t="shared" si="18"/>
        <v>1019100</v>
      </c>
      <c r="J20" s="55">
        <f t="shared" ref="J20:Q20" si="19">SUM(J21:J22)</f>
        <v>363253</v>
      </c>
      <c r="K20" s="55">
        <f t="shared" si="19"/>
        <v>1185100</v>
      </c>
      <c r="L20" s="55">
        <f t="shared" si="19"/>
        <v>402414</v>
      </c>
      <c r="M20" s="55">
        <f t="shared" si="19"/>
        <v>1353600</v>
      </c>
      <c r="N20" s="57">
        <f t="shared" si="19"/>
        <v>429884</v>
      </c>
      <c r="O20" s="57">
        <f t="shared" si="19"/>
        <v>1215900</v>
      </c>
      <c r="P20" s="57">
        <f t="shared" si="19"/>
        <v>478750</v>
      </c>
      <c r="Q20" s="57">
        <f t="shared" si="19"/>
        <v>1344700</v>
      </c>
      <c r="R20" s="57">
        <f t="shared" ref="R20:W20" si="20">SUM(R21:R22)</f>
        <v>478807</v>
      </c>
      <c r="S20" s="57">
        <f t="shared" si="20"/>
        <v>1347100</v>
      </c>
      <c r="T20" s="57">
        <f>SUM(T21:T22)</f>
        <v>528109</v>
      </c>
      <c r="U20" s="57">
        <f>SUM(U21:U22)</f>
        <v>1479000</v>
      </c>
      <c r="V20" s="57">
        <f t="shared" si="20"/>
        <v>589300</v>
      </c>
      <c r="W20" s="57">
        <f t="shared" si="20"/>
        <v>1683200</v>
      </c>
      <c r="X20" s="57">
        <f>SUM(X21:X22)</f>
        <v>658531</v>
      </c>
      <c r="Y20" s="57">
        <f>SUM(Y21:Y22)</f>
        <v>1922000</v>
      </c>
    </row>
    <row r="21" spans="1:25" ht="21.95" customHeight="1">
      <c r="A21" s="47">
        <v>55093100009</v>
      </c>
      <c r="B21" s="55">
        <v>38434</v>
      </c>
      <c r="C21" s="55">
        <v>94900</v>
      </c>
      <c r="D21" s="55">
        <v>85221</v>
      </c>
      <c r="E21" s="55">
        <v>232100</v>
      </c>
      <c r="F21" s="55">
        <v>110169</v>
      </c>
      <c r="G21" s="55">
        <v>305700</v>
      </c>
      <c r="H21" s="55">
        <v>147571</v>
      </c>
      <c r="I21" s="55">
        <v>408400</v>
      </c>
      <c r="J21" s="55">
        <v>183758</v>
      </c>
      <c r="K21" s="55">
        <v>509200</v>
      </c>
      <c r="L21" s="55">
        <v>212010</v>
      </c>
      <c r="M21" s="55">
        <v>612600</v>
      </c>
      <c r="N21" s="57">
        <v>279368</v>
      </c>
      <c r="O21" s="57">
        <v>716300</v>
      </c>
      <c r="P21" s="57">
        <v>326479</v>
      </c>
      <c r="Q21" s="57">
        <v>834900</v>
      </c>
      <c r="R21" s="57">
        <v>326536</v>
      </c>
      <c r="S21" s="57">
        <v>837300</v>
      </c>
      <c r="T21" s="57">
        <v>364667</v>
      </c>
      <c r="U21" s="57">
        <v>936800</v>
      </c>
      <c r="V21" s="57">
        <v>415011</v>
      </c>
      <c r="W21" s="57">
        <v>1077100</v>
      </c>
      <c r="X21" s="57">
        <v>470593</v>
      </c>
      <c r="Y21" s="57">
        <v>1233000</v>
      </c>
    </row>
    <row r="22" spans="1:25" ht="21.95" customHeight="1">
      <c r="A22" s="47">
        <v>55093200008</v>
      </c>
      <c r="B22" s="55">
        <v>39222</v>
      </c>
      <c r="C22" s="55">
        <v>149100</v>
      </c>
      <c r="D22" s="55">
        <v>53347</v>
      </c>
      <c r="E22" s="55">
        <v>191700</v>
      </c>
      <c r="F22" s="55">
        <v>140172</v>
      </c>
      <c r="G22" s="55">
        <v>495300</v>
      </c>
      <c r="H22" s="55">
        <v>169263</v>
      </c>
      <c r="I22" s="55">
        <v>610700</v>
      </c>
      <c r="J22" s="55">
        <v>179495</v>
      </c>
      <c r="K22" s="55">
        <v>675900</v>
      </c>
      <c r="L22" s="55">
        <v>190404</v>
      </c>
      <c r="M22" s="55">
        <v>741000</v>
      </c>
      <c r="N22" s="57">
        <v>150516</v>
      </c>
      <c r="O22" s="57">
        <v>499600</v>
      </c>
      <c r="P22" s="57">
        <v>152271</v>
      </c>
      <c r="Q22" s="57">
        <v>509800</v>
      </c>
      <c r="R22" s="57">
        <v>152271</v>
      </c>
      <c r="S22" s="57">
        <v>509800</v>
      </c>
      <c r="T22" s="57">
        <v>163442</v>
      </c>
      <c r="U22" s="57">
        <v>542200</v>
      </c>
      <c r="V22" s="57">
        <v>174289</v>
      </c>
      <c r="W22" s="57">
        <v>606100</v>
      </c>
      <c r="X22" s="57">
        <v>187938</v>
      </c>
      <c r="Y22" s="57">
        <v>689000</v>
      </c>
    </row>
    <row r="23" spans="1:25" ht="21.95" customHeight="1">
      <c r="A23" s="43" t="s">
        <v>69</v>
      </c>
      <c r="B23" s="55">
        <f>SUM(B24:B24)</f>
        <v>565</v>
      </c>
      <c r="C23" s="55">
        <f t="shared" ref="C23" si="21">SUM(C24:C24)</f>
        <v>5900</v>
      </c>
      <c r="D23" s="55">
        <f>D24</f>
        <v>565</v>
      </c>
      <c r="E23" s="55">
        <f>E24</f>
        <v>5900</v>
      </c>
      <c r="F23" s="55">
        <f t="shared" ref="F23:G23" si="22">F24</f>
        <v>565</v>
      </c>
      <c r="G23" s="55">
        <f t="shared" si="22"/>
        <v>5900</v>
      </c>
      <c r="H23" s="55">
        <f t="shared" ref="H23:S23" si="23">H24</f>
        <v>565</v>
      </c>
      <c r="I23" s="55">
        <f t="shared" si="23"/>
        <v>5900</v>
      </c>
      <c r="J23" s="55">
        <f t="shared" si="23"/>
        <v>565</v>
      </c>
      <c r="K23" s="55">
        <f t="shared" si="23"/>
        <v>5900</v>
      </c>
      <c r="L23" s="55">
        <f t="shared" si="23"/>
        <v>565</v>
      </c>
      <c r="M23" s="55">
        <f t="shared" si="23"/>
        <v>5900</v>
      </c>
      <c r="N23" s="57">
        <f t="shared" si="23"/>
        <v>1035</v>
      </c>
      <c r="O23" s="57">
        <f t="shared" si="23"/>
        <v>10800</v>
      </c>
      <c r="P23" s="57">
        <f t="shared" si="23"/>
        <v>1035</v>
      </c>
      <c r="Q23" s="57">
        <f t="shared" si="23"/>
        <v>10800</v>
      </c>
      <c r="R23" s="57">
        <f t="shared" si="23"/>
        <v>1040</v>
      </c>
      <c r="S23" s="57">
        <f t="shared" si="23"/>
        <v>11000</v>
      </c>
      <c r="T23" s="57">
        <f t="shared" ref="T23" si="24">T24</f>
        <v>1040</v>
      </c>
      <c r="U23" s="57">
        <f t="shared" ref="U23" si="25">U24</f>
        <v>11000</v>
      </c>
      <c r="V23" s="57">
        <f t="shared" ref="V23" si="26">V24</f>
        <v>1040</v>
      </c>
      <c r="W23" s="57">
        <f t="shared" ref="W23" si="27">W24</f>
        <v>11000</v>
      </c>
      <c r="X23" s="57">
        <f t="shared" ref="X23" si="28">X24</f>
        <v>1040</v>
      </c>
      <c r="Y23" s="57">
        <f t="shared" ref="Y23" si="29">Y24</f>
        <v>11000</v>
      </c>
    </row>
    <row r="24" spans="1:25" ht="21.95" customHeight="1">
      <c r="A24" s="47">
        <v>55096100002</v>
      </c>
      <c r="B24" s="55">
        <v>565</v>
      </c>
      <c r="C24" s="55">
        <v>5900</v>
      </c>
      <c r="D24" s="55">
        <v>565</v>
      </c>
      <c r="E24" s="55">
        <v>5900</v>
      </c>
      <c r="F24" s="55">
        <v>565</v>
      </c>
      <c r="G24" s="55">
        <v>5900</v>
      </c>
      <c r="H24" s="55">
        <v>565</v>
      </c>
      <c r="I24" s="55">
        <v>5900</v>
      </c>
      <c r="J24" s="55">
        <v>565</v>
      </c>
      <c r="K24" s="55">
        <v>5900</v>
      </c>
      <c r="L24" s="55">
        <v>565</v>
      </c>
      <c r="M24" s="55">
        <v>5900</v>
      </c>
      <c r="N24" s="57">
        <v>1035</v>
      </c>
      <c r="O24" s="57">
        <v>10800</v>
      </c>
      <c r="P24" s="57">
        <v>1035</v>
      </c>
      <c r="Q24" s="57">
        <v>10800</v>
      </c>
      <c r="R24" s="57">
        <v>1040</v>
      </c>
      <c r="S24" s="57">
        <v>11000</v>
      </c>
      <c r="T24" s="57">
        <v>1040</v>
      </c>
      <c r="U24" s="57">
        <v>11000</v>
      </c>
      <c r="V24" s="57">
        <v>1040</v>
      </c>
      <c r="W24" s="57">
        <v>11000</v>
      </c>
      <c r="X24" s="57">
        <v>1040</v>
      </c>
      <c r="Y24" s="57">
        <v>11000</v>
      </c>
    </row>
    <row r="25" spans="1:25" ht="21.95" customHeight="1">
      <c r="A25" s="43" t="s">
        <v>70</v>
      </c>
      <c r="B25" s="55">
        <f t="shared" ref="B25:M25" si="30">SUM(B26:B26)</f>
        <v>0</v>
      </c>
      <c r="C25" s="55">
        <f t="shared" si="30"/>
        <v>0</v>
      </c>
      <c r="D25" s="55">
        <f t="shared" si="30"/>
        <v>0</v>
      </c>
      <c r="E25" s="55">
        <f t="shared" si="30"/>
        <v>0</v>
      </c>
      <c r="F25" s="55">
        <f t="shared" si="30"/>
        <v>0</v>
      </c>
      <c r="G25" s="55">
        <f t="shared" si="30"/>
        <v>0</v>
      </c>
      <c r="H25" s="55">
        <f t="shared" si="30"/>
        <v>11010</v>
      </c>
      <c r="I25" s="55">
        <f t="shared" si="30"/>
        <v>14400</v>
      </c>
      <c r="J25" s="55">
        <f t="shared" si="30"/>
        <v>11010</v>
      </c>
      <c r="K25" s="55">
        <f t="shared" si="30"/>
        <v>14400</v>
      </c>
      <c r="L25" s="55">
        <f t="shared" si="30"/>
        <v>11010</v>
      </c>
      <c r="M25" s="55">
        <f t="shared" si="30"/>
        <v>14400</v>
      </c>
      <c r="N25" s="57">
        <f t="shared" ref="N25:Y25" si="31">SUM(N26:N26)</f>
        <v>58997</v>
      </c>
      <c r="O25" s="57">
        <f t="shared" si="31"/>
        <v>171800</v>
      </c>
      <c r="P25" s="57">
        <f t="shared" si="31"/>
        <v>58997</v>
      </c>
      <c r="Q25" s="57">
        <f t="shared" si="31"/>
        <v>171800</v>
      </c>
      <c r="R25" s="57">
        <f t="shared" si="31"/>
        <v>58997</v>
      </c>
      <c r="S25" s="57">
        <f t="shared" si="31"/>
        <v>171800</v>
      </c>
      <c r="T25" s="57">
        <f t="shared" si="31"/>
        <v>80634</v>
      </c>
      <c r="U25" s="57">
        <f t="shared" si="31"/>
        <v>196900</v>
      </c>
      <c r="V25" s="57">
        <f t="shared" si="31"/>
        <v>80634</v>
      </c>
      <c r="W25" s="57">
        <f t="shared" si="31"/>
        <v>196900</v>
      </c>
      <c r="X25" s="57">
        <f t="shared" si="31"/>
        <v>80634</v>
      </c>
      <c r="Y25" s="57">
        <f t="shared" si="31"/>
        <v>196900</v>
      </c>
    </row>
    <row r="26" spans="1:25" ht="21.95" customHeight="1">
      <c r="A26" s="43">
        <v>55096200001</v>
      </c>
      <c r="B26" s="55">
        <v>0</v>
      </c>
      <c r="C26" s="55">
        <v>0</v>
      </c>
      <c r="D26" s="55">
        <v>0</v>
      </c>
      <c r="E26" s="55">
        <v>0</v>
      </c>
      <c r="F26" s="55">
        <v>0</v>
      </c>
      <c r="G26" s="55">
        <v>0</v>
      </c>
      <c r="H26" s="55">
        <v>11010</v>
      </c>
      <c r="I26" s="55">
        <v>14400</v>
      </c>
      <c r="J26" s="55">
        <v>11010</v>
      </c>
      <c r="K26" s="55">
        <v>14400</v>
      </c>
      <c r="L26" s="55">
        <v>11010</v>
      </c>
      <c r="M26" s="55">
        <v>14400</v>
      </c>
      <c r="N26" s="57">
        <v>58997</v>
      </c>
      <c r="O26" s="57">
        <v>171800</v>
      </c>
      <c r="P26" s="57">
        <v>58997</v>
      </c>
      <c r="Q26" s="57">
        <v>171800</v>
      </c>
      <c r="R26" s="57">
        <v>58997</v>
      </c>
      <c r="S26" s="57">
        <v>171800</v>
      </c>
      <c r="T26" s="57">
        <v>80634</v>
      </c>
      <c r="U26" s="57">
        <v>196900</v>
      </c>
      <c r="V26" s="57">
        <v>80634</v>
      </c>
      <c r="W26" s="57">
        <v>196900</v>
      </c>
      <c r="X26" s="57">
        <v>80634</v>
      </c>
      <c r="Y26" s="57">
        <v>196900</v>
      </c>
    </row>
    <row r="27" spans="1:25" ht="21.95" customHeight="1">
      <c r="A27" s="43" t="s">
        <v>47</v>
      </c>
      <c r="B27" s="55">
        <f t="shared" ref="B27:L27" si="32">SUM(B28:B28)</f>
        <v>0</v>
      </c>
      <c r="C27" s="55">
        <f t="shared" si="32"/>
        <v>0</v>
      </c>
      <c r="D27" s="55">
        <f t="shared" si="32"/>
        <v>311</v>
      </c>
      <c r="E27" s="55">
        <f t="shared" si="32"/>
        <v>8000</v>
      </c>
      <c r="F27" s="55">
        <f t="shared" si="32"/>
        <v>8347</v>
      </c>
      <c r="G27" s="55">
        <f t="shared" si="32"/>
        <v>37700</v>
      </c>
      <c r="H27" s="55">
        <f t="shared" si="32"/>
        <v>18331</v>
      </c>
      <c r="I27" s="55">
        <f>SUM(I28:I28)</f>
        <v>56400</v>
      </c>
      <c r="J27" s="55">
        <f t="shared" si="32"/>
        <v>18331</v>
      </c>
      <c r="K27" s="55">
        <f>SUM(K28:K28)</f>
        <v>56400</v>
      </c>
      <c r="L27" s="55">
        <f t="shared" si="32"/>
        <v>43921</v>
      </c>
      <c r="M27" s="55">
        <f>SUM(M28:M28)</f>
        <v>135100</v>
      </c>
      <c r="N27" s="57">
        <f>SUM(N28:N28)</f>
        <v>59914</v>
      </c>
      <c r="O27" s="57">
        <f>SUM(O28:O28)</f>
        <v>179300</v>
      </c>
      <c r="P27" s="57">
        <f>SUM(P28:P28)</f>
        <v>59914</v>
      </c>
      <c r="Q27" s="57">
        <f>SUM(Q28:Q28)</f>
        <v>179300</v>
      </c>
      <c r="R27" s="57">
        <f t="shared" ref="R27:Y27" si="33">SUM(R28:R28)</f>
        <v>59914</v>
      </c>
      <c r="S27" s="57">
        <f t="shared" si="33"/>
        <v>179300</v>
      </c>
      <c r="T27" s="57">
        <f t="shared" si="33"/>
        <v>66361</v>
      </c>
      <c r="U27" s="57">
        <f t="shared" si="33"/>
        <v>216500</v>
      </c>
      <c r="V27" s="57">
        <f t="shared" si="33"/>
        <v>85398</v>
      </c>
      <c r="W27" s="57">
        <f t="shared" si="33"/>
        <v>259400</v>
      </c>
      <c r="X27" s="57">
        <f t="shared" si="33"/>
        <v>95589</v>
      </c>
      <c r="Y27" s="57">
        <f t="shared" si="33"/>
        <v>279400</v>
      </c>
    </row>
    <row r="28" spans="1:25" ht="21.95" customHeight="1">
      <c r="A28" s="45">
        <v>55096900004</v>
      </c>
      <c r="B28" s="55">
        <v>0</v>
      </c>
      <c r="C28" s="55">
        <v>0</v>
      </c>
      <c r="D28" s="55">
        <v>311</v>
      </c>
      <c r="E28" s="55">
        <v>8000</v>
      </c>
      <c r="F28" s="55">
        <v>8347</v>
      </c>
      <c r="G28" s="55">
        <v>37700</v>
      </c>
      <c r="H28" s="55">
        <v>18331</v>
      </c>
      <c r="I28" s="55">
        <v>56400</v>
      </c>
      <c r="J28" s="55">
        <v>18331</v>
      </c>
      <c r="K28" s="55">
        <v>56400</v>
      </c>
      <c r="L28" s="55">
        <v>43921</v>
      </c>
      <c r="M28" s="55">
        <v>135100</v>
      </c>
      <c r="N28" s="57">
        <v>59914</v>
      </c>
      <c r="O28" s="57">
        <v>179300</v>
      </c>
      <c r="P28" s="57">
        <v>59914</v>
      </c>
      <c r="Q28" s="57">
        <v>179300</v>
      </c>
      <c r="R28" s="57">
        <v>59914</v>
      </c>
      <c r="S28" s="57">
        <v>179300</v>
      </c>
      <c r="T28" s="57">
        <v>66361</v>
      </c>
      <c r="U28" s="57">
        <v>216500</v>
      </c>
      <c r="V28" s="57">
        <v>85398</v>
      </c>
      <c r="W28" s="57">
        <v>259400</v>
      </c>
      <c r="X28" s="57">
        <v>95589</v>
      </c>
      <c r="Y28" s="57">
        <v>279400</v>
      </c>
    </row>
    <row r="29" spans="1:25" ht="21.95" customHeight="1">
      <c r="A29" s="45" t="s">
        <v>43</v>
      </c>
      <c r="B29" s="55">
        <f t="shared" ref="B29:I29" si="34">SUM(B20+B23+B25+B27)</f>
        <v>78221</v>
      </c>
      <c r="C29" s="55">
        <f t="shared" si="34"/>
        <v>249900</v>
      </c>
      <c r="D29" s="55">
        <f>SUM(D20+D23+D25+D27)</f>
        <v>139444</v>
      </c>
      <c r="E29" s="55">
        <f t="shared" si="34"/>
        <v>437700</v>
      </c>
      <c r="F29" s="55">
        <f t="shared" si="34"/>
        <v>259253</v>
      </c>
      <c r="G29" s="55">
        <f t="shared" si="34"/>
        <v>844600</v>
      </c>
      <c r="H29" s="55">
        <f t="shared" si="34"/>
        <v>346740</v>
      </c>
      <c r="I29" s="55">
        <f t="shared" si="34"/>
        <v>1095800</v>
      </c>
      <c r="J29" s="55">
        <f t="shared" ref="J29:Q29" si="35">SUM(J20+J23+J25+J27)</f>
        <v>393159</v>
      </c>
      <c r="K29" s="55">
        <f t="shared" si="35"/>
        <v>1261800</v>
      </c>
      <c r="L29" s="55">
        <f t="shared" si="35"/>
        <v>457910</v>
      </c>
      <c r="M29" s="55">
        <f t="shared" si="35"/>
        <v>1509000</v>
      </c>
      <c r="N29" s="57">
        <f t="shared" si="35"/>
        <v>549830</v>
      </c>
      <c r="O29" s="57">
        <f t="shared" si="35"/>
        <v>1577800</v>
      </c>
      <c r="P29" s="57">
        <f t="shared" si="35"/>
        <v>598696</v>
      </c>
      <c r="Q29" s="57">
        <f t="shared" si="35"/>
        <v>1706600</v>
      </c>
      <c r="R29" s="57">
        <f t="shared" ref="R29:W29" si="36">SUM(R20+R23+R25+R27)</f>
        <v>598758</v>
      </c>
      <c r="S29" s="57">
        <f t="shared" si="36"/>
        <v>1709200</v>
      </c>
      <c r="T29" s="57">
        <f>SUM(T20+T23+T25+T27)</f>
        <v>676144</v>
      </c>
      <c r="U29" s="57">
        <f>SUM(U20+U23+U25+U27)</f>
        <v>1903400</v>
      </c>
      <c r="V29" s="57">
        <f t="shared" si="36"/>
        <v>756372</v>
      </c>
      <c r="W29" s="57">
        <f t="shared" si="36"/>
        <v>2150500</v>
      </c>
      <c r="X29" s="57">
        <f>SUM(X20+X23+X25+X27)</f>
        <v>835794</v>
      </c>
      <c r="Y29" s="57">
        <f>SUM(Y20+Y23+Y25+Y27)</f>
        <v>2409300</v>
      </c>
    </row>
    <row r="30" spans="1:25" ht="11.45" customHeight="1">
      <c r="A30" s="46"/>
      <c r="B30" s="55"/>
      <c r="C30" s="55"/>
      <c r="D30" s="55"/>
      <c r="E30" s="55"/>
      <c r="F30" s="55"/>
      <c r="G30" s="55"/>
      <c r="H30" s="55"/>
      <c r="I30" s="55"/>
      <c r="J30" s="55"/>
      <c r="K30" s="55"/>
      <c r="L30" s="55"/>
      <c r="M30" s="55"/>
      <c r="N30" s="57"/>
      <c r="O30" s="57"/>
      <c r="P30" s="57"/>
      <c r="Q30" s="57"/>
      <c r="R30" s="57"/>
      <c r="S30" s="57"/>
      <c r="T30" s="57"/>
      <c r="U30" s="57"/>
      <c r="V30" s="57"/>
      <c r="W30" s="57"/>
      <c r="X30" s="57"/>
      <c r="Y30" s="57"/>
    </row>
    <row r="31" spans="1:25" ht="21.95" customHeight="1">
      <c r="A31" s="43" t="s">
        <v>48</v>
      </c>
      <c r="B31" s="55">
        <f t="shared" ref="B31:I31" si="37">SUM(B32:B33)</f>
        <v>11023</v>
      </c>
      <c r="C31" s="55">
        <f t="shared" si="37"/>
        <v>45800</v>
      </c>
      <c r="D31" s="55">
        <f t="shared" si="37"/>
        <v>73517</v>
      </c>
      <c r="E31" s="55">
        <f t="shared" si="37"/>
        <v>213800</v>
      </c>
      <c r="F31" s="55">
        <f t="shared" si="37"/>
        <v>111310</v>
      </c>
      <c r="G31" s="55">
        <f t="shared" si="37"/>
        <v>302600</v>
      </c>
      <c r="H31" s="55">
        <f t="shared" si="37"/>
        <v>128904</v>
      </c>
      <c r="I31" s="55">
        <f t="shared" si="37"/>
        <v>392000</v>
      </c>
      <c r="J31" s="55">
        <f t="shared" ref="J31:Q31" si="38">SUM(J32:J33)</f>
        <v>176175</v>
      </c>
      <c r="K31" s="55">
        <f t="shared" si="38"/>
        <v>504200</v>
      </c>
      <c r="L31" s="55">
        <f t="shared" si="38"/>
        <v>321223</v>
      </c>
      <c r="M31" s="55">
        <f t="shared" si="38"/>
        <v>914000</v>
      </c>
      <c r="N31" s="57">
        <f t="shared" si="38"/>
        <v>514916</v>
      </c>
      <c r="O31" s="57">
        <f t="shared" si="38"/>
        <v>1637800</v>
      </c>
      <c r="P31" s="57">
        <f t="shared" si="38"/>
        <v>578481</v>
      </c>
      <c r="Q31" s="57">
        <f t="shared" si="38"/>
        <v>1824200</v>
      </c>
      <c r="R31" s="57">
        <f t="shared" ref="R31:W31" si="39">SUM(R32:R33)</f>
        <v>674448</v>
      </c>
      <c r="S31" s="57">
        <f t="shared" si="39"/>
        <v>2117700</v>
      </c>
      <c r="T31" s="57">
        <f>SUM(T32:T33)</f>
        <v>742155</v>
      </c>
      <c r="U31" s="57">
        <f>SUM(U32:U33)</f>
        <v>2362200</v>
      </c>
      <c r="V31" s="57">
        <f t="shared" si="39"/>
        <v>794453</v>
      </c>
      <c r="W31" s="57">
        <f t="shared" si="39"/>
        <v>2494600</v>
      </c>
      <c r="X31" s="57">
        <f>SUM(X32:X33)</f>
        <v>824365</v>
      </c>
      <c r="Y31" s="57">
        <f>SUM(Y32:Y33)</f>
        <v>2628600</v>
      </c>
    </row>
    <row r="32" spans="1:25" ht="21.95" customHeight="1">
      <c r="A32" s="43">
        <v>55101100000</v>
      </c>
      <c r="B32" s="55">
        <v>7912</v>
      </c>
      <c r="C32" s="55">
        <v>27400</v>
      </c>
      <c r="D32" s="55">
        <v>68566</v>
      </c>
      <c r="E32" s="55">
        <v>186700</v>
      </c>
      <c r="F32" s="55">
        <v>105229</v>
      </c>
      <c r="G32" s="55">
        <v>271400</v>
      </c>
      <c r="H32" s="55">
        <v>115184</v>
      </c>
      <c r="I32" s="55">
        <v>319700</v>
      </c>
      <c r="J32" s="55">
        <v>125107</v>
      </c>
      <c r="K32" s="55">
        <v>344300</v>
      </c>
      <c r="L32" s="55">
        <v>244598</v>
      </c>
      <c r="M32" s="55">
        <v>690400</v>
      </c>
      <c r="N32" s="57">
        <v>486756</v>
      </c>
      <c r="O32" s="57">
        <v>1490700</v>
      </c>
      <c r="P32" s="57">
        <v>548321</v>
      </c>
      <c r="Q32" s="57">
        <v>1668400</v>
      </c>
      <c r="R32" s="57">
        <v>638901</v>
      </c>
      <c r="S32" s="57">
        <v>1926400</v>
      </c>
      <c r="T32" s="57">
        <v>680950</v>
      </c>
      <c r="U32" s="57">
        <v>2082400</v>
      </c>
      <c r="V32" s="57">
        <v>733220</v>
      </c>
      <c r="W32" s="57">
        <v>2209600</v>
      </c>
      <c r="X32" s="57">
        <v>754095</v>
      </c>
      <c r="Y32" s="57">
        <v>2309600</v>
      </c>
    </row>
    <row r="33" spans="1:25" ht="21.95" customHeight="1">
      <c r="A33" s="43">
        <v>55101200009</v>
      </c>
      <c r="B33" s="55">
        <v>3111</v>
      </c>
      <c r="C33" s="55">
        <v>18400</v>
      </c>
      <c r="D33" s="55">
        <v>4951</v>
      </c>
      <c r="E33" s="55">
        <v>27100</v>
      </c>
      <c r="F33" s="55">
        <v>6081</v>
      </c>
      <c r="G33" s="55">
        <v>31200</v>
      </c>
      <c r="H33" s="55">
        <v>13720</v>
      </c>
      <c r="I33" s="55">
        <v>72300</v>
      </c>
      <c r="J33" s="55">
        <v>51068</v>
      </c>
      <c r="K33" s="55">
        <v>159900</v>
      </c>
      <c r="L33" s="55">
        <v>76625</v>
      </c>
      <c r="M33" s="55">
        <v>223600</v>
      </c>
      <c r="N33" s="57">
        <v>28160</v>
      </c>
      <c r="O33" s="57">
        <v>147100</v>
      </c>
      <c r="P33" s="57">
        <v>30160</v>
      </c>
      <c r="Q33" s="57">
        <v>155800</v>
      </c>
      <c r="R33" s="57">
        <v>35547</v>
      </c>
      <c r="S33" s="57">
        <v>191300</v>
      </c>
      <c r="T33" s="57">
        <v>61205</v>
      </c>
      <c r="U33" s="57">
        <v>279800</v>
      </c>
      <c r="V33" s="57">
        <v>61233</v>
      </c>
      <c r="W33" s="57">
        <v>285000</v>
      </c>
      <c r="X33" s="57">
        <v>70270</v>
      </c>
      <c r="Y33" s="57">
        <v>319000</v>
      </c>
    </row>
    <row r="34" spans="1:25" ht="21.95" customHeight="1">
      <c r="A34" s="43" t="s">
        <v>49</v>
      </c>
      <c r="B34" s="55">
        <f t="shared" ref="B34:I34" si="40">SUM(B35:B37)</f>
        <v>55</v>
      </c>
      <c r="C34" s="55">
        <f t="shared" si="40"/>
        <v>5100</v>
      </c>
      <c r="D34" s="55">
        <f t="shared" si="40"/>
        <v>9266</v>
      </c>
      <c r="E34" s="55">
        <f t="shared" si="40"/>
        <v>33800</v>
      </c>
      <c r="F34" s="55">
        <f t="shared" si="40"/>
        <v>16866</v>
      </c>
      <c r="G34" s="55">
        <f t="shared" si="40"/>
        <v>57000</v>
      </c>
      <c r="H34" s="55">
        <f t="shared" si="40"/>
        <v>16866</v>
      </c>
      <c r="I34" s="55">
        <f t="shared" si="40"/>
        <v>57000</v>
      </c>
      <c r="J34" s="55">
        <f t="shared" ref="J34:Q34" si="41">SUM(J35:J37)</f>
        <v>26830</v>
      </c>
      <c r="K34" s="55">
        <f t="shared" si="41"/>
        <v>104600</v>
      </c>
      <c r="L34" s="55">
        <f t="shared" si="41"/>
        <v>27177</v>
      </c>
      <c r="M34" s="55">
        <f t="shared" si="41"/>
        <v>106300</v>
      </c>
      <c r="N34" s="57">
        <f t="shared" si="41"/>
        <v>45894</v>
      </c>
      <c r="O34" s="57">
        <f t="shared" si="41"/>
        <v>156500</v>
      </c>
      <c r="P34" s="57">
        <f t="shared" si="41"/>
        <v>52653</v>
      </c>
      <c r="Q34" s="57">
        <f t="shared" si="41"/>
        <v>189400</v>
      </c>
      <c r="R34" s="57">
        <f t="shared" ref="R34:W34" si="42">SUM(R35:R37)</f>
        <v>52653</v>
      </c>
      <c r="S34" s="57">
        <f t="shared" si="42"/>
        <v>189400</v>
      </c>
      <c r="T34" s="57">
        <f>SUM(T35:T37)</f>
        <v>52653</v>
      </c>
      <c r="U34" s="57">
        <f>SUM(U35:U37)</f>
        <v>189400</v>
      </c>
      <c r="V34" s="57">
        <f t="shared" si="42"/>
        <v>52653</v>
      </c>
      <c r="W34" s="57">
        <f t="shared" si="42"/>
        <v>189400</v>
      </c>
      <c r="X34" s="57">
        <f>SUM(X35:X37)</f>
        <v>59208</v>
      </c>
      <c r="Y34" s="57">
        <f>SUM(Y35:Y37)</f>
        <v>221600</v>
      </c>
    </row>
    <row r="35" spans="1:25" ht="21.95" customHeight="1">
      <c r="A35" s="43">
        <v>55102000009</v>
      </c>
      <c r="B35" s="55">
        <v>0</v>
      </c>
      <c r="C35" s="55">
        <v>0</v>
      </c>
      <c r="D35" s="55">
        <v>0</v>
      </c>
      <c r="E35" s="55">
        <v>0</v>
      </c>
      <c r="F35" s="55">
        <v>0</v>
      </c>
      <c r="G35" s="55">
        <v>0</v>
      </c>
      <c r="H35" s="55">
        <v>0</v>
      </c>
      <c r="I35" s="55">
        <v>0</v>
      </c>
      <c r="J35" s="55">
        <v>0</v>
      </c>
      <c r="K35" s="55">
        <v>0</v>
      </c>
      <c r="L35" s="55">
        <v>0</v>
      </c>
      <c r="M35" s="55">
        <v>0</v>
      </c>
      <c r="N35" s="57">
        <v>0</v>
      </c>
      <c r="O35" s="57">
        <v>0</v>
      </c>
      <c r="P35" s="57">
        <v>0</v>
      </c>
      <c r="Q35" s="57">
        <v>0</v>
      </c>
      <c r="R35" s="57">
        <v>0</v>
      </c>
      <c r="S35" s="57">
        <v>0</v>
      </c>
      <c r="T35" s="57">
        <v>0</v>
      </c>
      <c r="U35" s="57">
        <v>0</v>
      </c>
      <c r="V35" s="57">
        <v>0</v>
      </c>
      <c r="W35" s="57">
        <v>0</v>
      </c>
      <c r="X35" s="57">
        <v>0</v>
      </c>
      <c r="Y35" s="57">
        <v>0</v>
      </c>
    </row>
    <row r="36" spans="1:25" ht="21.95" customHeight="1">
      <c r="A36" s="43">
        <v>55103000007</v>
      </c>
      <c r="B36" s="55">
        <v>55</v>
      </c>
      <c r="C36" s="55">
        <v>5100</v>
      </c>
      <c r="D36" s="55">
        <v>9266</v>
      </c>
      <c r="E36" s="55">
        <v>33800</v>
      </c>
      <c r="F36" s="55">
        <v>16866</v>
      </c>
      <c r="G36" s="55">
        <v>57000</v>
      </c>
      <c r="H36" s="55">
        <v>16866</v>
      </c>
      <c r="I36" s="55">
        <v>57000</v>
      </c>
      <c r="J36" s="55">
        <v>16866</v>
      </c>
      <c r="K36" s="55">
        <v>57000</v>
      </c>
      <c r="L36" s="55">
        <v>17213</v>
      </c>
      <c r="M36" s="55">
        <v>58700</v>
      </c>
      <c r="N36" s="57">
        <v>35030</v>
      </c>
      <c r="O36" s="57">
        <v>109000</v>
      </c>
      <c r="P36" s="57">
        <v>35030</v>
      </c>
      <c r="Q36" s="57">
        <v>109000</v>
      </c>
      <c r="R36" s="57">
        <v>35030</v>
      </c>
      <c r="S36" s="57">
        <v>109000</v>
      </c>
      <c r="T36" s="57">
        <v>35030</v>
      </c>
      <c r="U36" s="57">
        <v>109000</v>
      </c>
      <c r="V36" s="57">
        <v>35030</v>
      </c>
      <c r="W36" s="57">
        <v>109000</v>
      </c>
      <c r="X36" s="57">
        <v>35057</v>
      </c>
      <c r="Y36" s="57">
        <v>109100</v>
      </c>
    </row>
    <row r="37" spans="1:25" ht="21.95" customHeight="1">
      <c r="A37" s="43">
        <v>55109000004</v>
      </c>
      <c r="B37" s="55">
        <v>0</v>
      </c>
      <c r="C37" s="55">
        <v>0</v>
      </c>
      <c r="D37" s="55">
        <v>0</v>
      </c>
      <c r="E37" s="55">
        <v>0</v>
      </c>
      <c r="F37" s="55">
        <v>0</v>
      </c>
      <c r="G37" s="55">
        <v>0</v>
      </c>
      <c r="H37" s="55">
        <v>0</v>
      </c>
      <c r="I37" s="55">
        <v>0</v>
      </c>
      <c r="J37" s="55">
        <v>9964</v>
      </c>
      <c r="K37" s="55">
        <v>47600</v>
      </c>
      <c r="L37" s="55">
        <v>9964</v>
      </c>
      <c r="M37" s="55">
        <v>47600</v>
      </c>
      <c r="N37" s="57">
        <v>10864</v>
      </c>
      <c r="O37" s="57">
        <v>47500</v>
      </c>
      <c r="P37" s="57">
        <v>17623</v>
      </c>
      <c r="Q37" s="57">
        <v>80400</v>
      </c>
      <c r="R37" s="57">
        <v>17623</v>
      </c>
      <c r="S37" s="57">
        <v>80400</v>
      </c>
      <c r="T37" s="57">
        <v>17623</v>
      </c>
      <c r="U37" s="57">
        <v>80400</v>
      </c>
      <c r="V37" s="57">
        <v>17623</v>
      </c>
      <c r="W37" s="57">
        <v>80400</v>
      </c>
      <c r="X37" s="57">
        <v>24151</v>
      </c>
      <c r="Y37" s="57">
        <v>112500</v>
      </c>
    </row>
    <row r="38" spans="1:25" ht="21.95" customHeight="1">
      <c r="A38" s="43" t="s">
        <v>50</v>
      </c>
      <c r="B38" s="55">
        <f t="shared" ref="B38:I38" si="43">SUM(B39:B40)</f>
        <v>859</v>
      </c>
      <c r="C38" s="55">
        <f t="shared" si="43"/>
        <v>35900</v>
      </c>
      <c r="D38" s="55">
        <f t="shared" si="43"/>
        <v>4684</v>
      </c>
      <c r="E38" s="55">
        <f t="shared" si="43"/>
        <v>139700</v>
      </c>
      <c r="F38" s="55">
        <f t="shared" si="43"/>
        <v>6771</v>
      </c>
      <c r="G38" s="55">
        <f t="shared" si="43"/>
        <v>189800</v>
      </c>
      <c r="H38" s="55">
        <f t="shared" si="43"/>
        <v>7863</v>
      </c>
      <c r="I38" s="55">
        <f t="shared" si="43"/>
        <v>237100</v>
      </c>
      <c r="J38" s="55">
        <f t="shared" ref="J38:Q38" si="44">SUM(J39:J40)</f>
        <v>11256</v>
      </c>
      <c r="K38" s="55">
        <f t="shared" si="44"/>
        <v>368400</v>
      </c>
      <c r="L38" s="55">
        <f t="shared" si="44"/>
        <v>11256</v>
      </c>
      <c r="M38" s="55">
        <f t="shared" si="44"/>
        <v>368400</v>
      </c>
      <c r="N38" s="57">
        <f t="shared" si="44"/>
        <v>6127</v>
      </c>
      <c r="O38" s="57">
        <f t="shared" si="44"/>
        <v>244300</v>
      </c>
      <c r="P38" s="57">
        <f t="shared" si="44"/>
        <v>6378</v>
      </c>
      <c r="Q38" s="57">
        <f t="shared" si="44"/>
        <v>251400</v>
      </c>
      <c r="R38" s="57">
        <f t="shared" ref="R38:W38" si="45">SUM(R39:R40)</f>
        <v>8489</v>
      </c>
      <c r="S38" s="57">
        <f t="shared" si="45"/>
        <v>325800</v>
      </c>
      <c r="T38" s="57">
        <f>SUM(T39:T40)</f>
        <v>8489</v>
      </c>
      <c r="U38" s="57">
        <f>SUM(U39:U40)</f>
        <v>325800</v>
      </c>
      <c r="V38" s="57">
        <f t="shared" si="45"/>
        <v>9860</v>
      </c>
      <c r="W38" s="57">
        <f t="shared" si="45"/>
        <v>381500</v>
      </c>
      <c r="X38" s="57">
        <f>SUM(X39:X40)</f>
        <v>12852</v>
      </c>
      <c r="Y38" s="57">
        <f>SUM(Y39:Y40)</f>
        <v>451300</v>
      </c>
    </row>
    <row r="39" spans="1:25" ht="21.95" customHeight="1">
      <c r="A39" s="43">
        <v>55091100003</v>
      </c>
      <c r="B39" s="55">
        <v>809</v>
      </c>
      <c r="C39" s="55">
        <v>35300</v>
      </c>
      <c r="D39" s="55">
        <v>4382</v>
      </c>
      <c r="E39" s="55">
        <v>132000</v>
      </c>
      <c r="F39" s="55">
        <v>6469</v>
      </c>
      <c r="G39" s="55">
        <v>182100</v>
      </c>
      <c r="H39" s="55">
        <v>7561</v>
      </c>
      <c r="I39" s="55">
        <v>229400</v>
      </c>
      <c r="J39" s="55">
        <v>10954</v>
      </c>
      <c r="K39" s="55">
        <v>360700</v>
      </c>
      <c r="L39" s="55">
        <v>10954</v>
      </c>
      <c r="M39" s="55">
        <v>360700</v>
      </c>
      <c r="N39" s="57">
        <v>6084</v>
      </c>
      <c r="O39" s="57">
        <v>243300</v>
      </c>
      <c r="P39" s="57">
        <v>6084</v>
      </c>
      <c r="Q39" s="57">
        <v>243300</v>
      </c>
      <c r="R39" s="57">
        <v>8195</v>
      </c>
      <c r="S39" s="57">
        <v>317700</v>
      </c>
      <c r="T39" s="57">
        <v>8195</v>
      </c>
      <c r="U39" s="57">
        <v>317700</v>
      </c>
      <c r="V39" s="57">
        <v>9327</v>
      </c>
      <c r="W39" s="57">
        <v>366700</v>
      </c>
      <c r="X39" s="57">
        <v>12265</v>
      </c>
      <c r="Y39" s="57">
        <v>436300</v>
      </c>
    </row>
    <row r="40" spans="1:25" ht="21.95" customHeight="1">
      <c r="A40" s="43">
        <v>55091200002</v>
      </c>
      <c r="B40" s="55">
        <v>50</v>
      </c>
      <c r="C40" s="55">
        <v>600</v>
      </c>
      <c r="D40" s="55">
        <v>302</v>
      </c>
      <c r="E40" s="55">
        <v>7700</v>
      </c>
      <c r="F40" s="55">
        <v>302</v>
      </c>
      <c r="G40" s="55">
        <v>7700</v>
      </c>
      <c r="H40" s="55">
        <v>302</v>
      </c>
      <c r="I40" s="55">
        <v>7700</v>
      </c>
      <c r="J40" s="55">
        <v>302</v>
      </c>
      <c r="K40" s="55">
        <v>7700</v>
      </c>
      <c r="L40" s="55">
        <v>302</v>
      </c>
      <c r="M40" s="55">
        <v>7700</v>
      </c>
      <c r="N40" s="57">
        <v>43</v>
      </c>
      <c r="O40" s="57">
        <v>1000</v>
      </c>
      <c r="P40" s="57">
        <v>294</v>
      </c>
      <c r="Q40" s="57">
        <v>8100</v>
      </c>
      <c r="R40" s="57">
        <v>294</v>
      </c>
      <c r="S40" s="57">
        <v>8100</v>
      </c>
      <c r="T40" s="57">
        <v>294</v>
      </c>
      <c r="U40" s="57">
        <v>8100</v>
      </c>
      <c r="V40" s="57">
        <v>533</v>
      </c>
      <c r="W40" s="57">
        <v>14800</v>
      </c>
      <c r="X40" s="57">
        <v>587</v>
      </c>
      <c r="Y40" s="57">
        <v>15000</v>
      </c>
    </row>
    <row r="41" spans="1:25" ht="21.95" customHeight="1">
      <c r="A41" s="43" t="s">
        <v>51</v>
      </c>
      <c r="B41" s="55">
        <f t="shared" ref="B41:I41" si="46">SUM(B42:B43)</f>
        <v>414</v>
      </c>
      <c r="C41" s="55">
        <f t="shared" si="46"/>
        <v>8700</v>
      </c>
      <c r="D41" s="55">
        <f t="shared" si="46"/>
        <v>1125</v>
      </c>
      <c r="E41" s="55">
        <f t="shared" si="46"/>
        <v>27700</v>
      </c>
      <c r="F41" s="55">
        <f t="shared" si="46"/>
        <v>2877</v>
      </c>
      <c r="G41" s="55">
        <f t="shared" si="46"/>
        <v>46100</v>
      </c>
      <c r="H41" s="55">
        <f t="shared" si="46"/>
        <v>3821</v>
      </c>
      <c r="I41" s="55">
        <f t="shared" si="46"/>
        <v>70800</v>
      </c>
      <c r="J41" s="55">
        <f t="shared" ref="J41:Q41" si="47">SUM(J42:J43)</f>
        <v>4521</v>
      </c>
      <c r="K41" s="55">
        <f t="shared" si="47"/>
        <v>80700</v>
      </c>
      <c r="L41" s="55">
        <f t="shared" si="47"/>
        <v>6473</v>
      </c>
      <c r="M41" s="55">
        <f t="shared" si="47"/>
        <v>100600</v>
      </c>
      <c r="N41" s="57">
        <f t="shared" si="47"/>
        <v>7333</v>
      </c>
      <c r="O41" s="57">
        <f t="shared" si="47"/>
        <v>101500</v>
      </c>
      <c r="P41" s="57">
        <f t="shared" si="47"/>
        <v>8061</v>
      </c>
      <c r="Q41" s="57">
        <f t="shared" si="47"/>
        <v>107900</v>
      </c>
      <c r="R41" s="57">
        <f t="shared" ref="R41:W41" si="48">SUM(R42:R43)</f>
        <v>10572</v>
      </c>
      <c r="S41" s="57">
        <f t="shared" si="48"/>
        <v>143800</v>
      </c>
      <c r="T41" s="57">
        <f>SUM(T42:T43)</f>
        <v>11013</v>
      </c>
      <c r="U41" s="57">
        <f>SUM(U42:U43)</f>
        <v>149000</v>
      </c>
      <c r="V41" s="57">
        <f t="shared" si="48"/>
        <v>11300</v>
      </c>
      <c r="W41" s="57">
        <f t="shared" si="48"/>
        <v>153800</v>
      </c>
      <c r="X41" s="57">
        <f>SUM(X42:X43)</f>
        <v>12667</v>
      </c>
      <c r="Y41" s="57">
        <f>SUM(Y42:Y43)</f>
        <v>171900</v>
      </c>
    </row>
    <row r="42" spans="1:25" ht="18" customHeight="1">
      <c r="A42" s="45">
        <v>55081000005</v>
      </c>
      <c r="B42" s="55">
        <v>414</v>
      </c>
      <c r="C42" s="55">
        <v>8700</v>
      </c>
      <c r="D42" s="55">
        <v>1124</v>
      </c>
      <c r="E42" s="55">
        <v>27600</v>
      </c>
      <c r="F42" s="55">
        <v>2876</v>
      </c>
      <c r="G42" s="55">
        <v>46000</v>
      </c>
      <c r="H42" s="55">
        <v>3705</v>
      </c>
      <c r="I42" s="55">
        <v>63500</v>
      </c>
      <c r="J42" s="55">
        <v>4405</v>
      </c>
      <c r="K42" s="55">
        <v>73400</v>
      </c>
      <c r="L42" s="55">
        <v>6325</v>
      </c>
      <c r="M42" s="55">
        <v>91200</v>
      </c>
      <c r="N42" s="57">
        <v>7184</v>
      </c>
      <c r="O42" s="57">
        <v>93600</v>
      </c>
      <c r="P42" s="57">
        <v>7912</v>
      </c>
      <c r="Q42" s="57">
        <v>100000</v>
      </c>
      <c r="R42" s="57">
        <v>10307</v>
      </c>
      <c r="S42" s="57">
        <v>129000</v>
      </c>
      <c r="T42" s="57">
        <v>10748</v>
      </c>
      <c r="U42" s="57">
        <v>134200</v>
      </c>
      <c r="V42" s="57">
        <v>11034</v>
      </c>
      <c r="W42" s="57">
        <v>138800</v>
      </c>
      <c r="X42" s="57">
        <v>12397</v>
      </c>
      <c r="Y42" s="57">
        <v>156800</v>
      </c>
    </row>
    <row r="43" spans="1:25" ht="19.7" customHeight="1">
      <c r="A43" s="45">
        <v>55082000003</v>
      </c>
      <c r="B43" s="55">
        <v>0</v>
      </c>
      <c r="C43" s="55">
        <v>0</v>
      </c>
      <c r="D43" s="55">
        <v>1</v>
      </c>
      <c r="E43" s="55">
        <v>100</v>
      </c>
      <c r="F43" s="55">
        <v>1</v>
      </c>
      <c r="G43" s="55">
        <v>100</v>
      </c>
      <c r="H43" s="55">
        <v>116</v>
      </c>
      <c r="I43" s="55">
        <v>7300</v>
      </c>
      <c r="J43" s="55">
        <v>116</v>
      </c>
      <c r="K43" s="55">
        <v>7300</v>
      </c>
      <c r="L43" s="55">
        <v>148</v>
      </c>
      <c r="M43" s="55">
        <v>9400</v>
      </c>
      <c r="N43" s="57">
        <v>149</v>
      </c>
      <c r="O43" s="57">
        <v>7900</v>
      </c>
      <c r="P43" s="57">
        <v>149</v>
      </c>
      <c r="Q43" s="57">
        <v>7900</v>
      </c>
      <c r="R43" s="57">
        <v>265</v>
      </c>
      <c r="S43" s="57">
        <v>14800</v>
      </c>
      <c r="T43" s="57">
        <v>265</v>
      </c>
      <c r="U43" s="57">
        <v>14800</v>
      </c>
      <c r="V43" s="57">
        <v>266</v>
      </c>
      <c r="W43" s="57">
        <v>15000</v>
      </c>
      <c r="X43" s="57">
        <v>270</v>
      </c>
      <c r="Y43" s="57">
        <v>15100</v>
      </c>
    </row>
    <row r="44" spans="1:25" ht="18" customHeight="1">
      <c r="A44" s="45" t="s">
        <v>43</v>
      </c>
      <c r="B44" s="55">
        <f t="shared" ref="B44:I44" si="49">SUM(B31+B34+B38+B41)</f>
        <v>12351</v>
      </c>
      <c r="C44" s="55">
        <f t="shared" si="49"/>
        <v>95500</v>
      </c>
      <c r="D44" s="55">
        <f>SUM(D31+D34+D38+D41)</f>
        <v>88592</v>
      </c>
      <c r="E44" s="55">
        <f t="shared" si="49"/>
        <v>415000</v>
      </c>
      <c r="F44" s="55">
        <f t="shared" si="49"/>
        <v>137824</v>
      </c>
      <c r="G44" s="55">
        <f t="shared" si="49"/>
        <v>595500</v>
      </c>
      <c r="H44" s="55">
        <f t="shared" si="49"/>
        <v>157454</v>
      </c>
      <c r="I44" s="55">
        <f t="shared" si="49"/>
        <v>756900</v>
      </c>
      <c r="J44" s="55">
        <f t="shared" ref="J44:Q44" si="50">SUM(J31+J34+J38+J41)</f>
        <v>218782</v>
      </c>
      <c r="K44" s="55">
        <f t="shared" si="50"/>
        <v>1057900</v>
      </c>
      <c r="L44" s="55">
        <f t="shared" si="50"/>
        <v>366129</v>
      </c>
      <c r="M44" s="55">
        <f t="shared" si="50"/>
        <v>1489300</v>
      </c>
      <c r="N44" s="57">
        <f t="shared" si="50"/>
        <v>574270</v>
      </c>
      <c r="O44" s="57">
        <f t="shared" si="50"/>
        <v>2140100</v>
      </c>
      <c r="P44" s="57">
        <f t="shared" si="50"/>
        <v>645573</v>
      </c>
      <c r="Q44" s="57">
        <f t="shared" si="50"/>
        <v>2372900</v>
      </c>
      <c r="R44" s="57">
        <f t="shared" ref="R44:W44" si="51">SUM(R31+R34+R38+R41)</f>
        <v>746162</v>
      </c>
      <c r="S44" s="57">
        <f t="shared" si="51"/>
        <v>2776700</v>
      </c>
      <c r="T44" s="57">
        <f>SUM(T31+T34+T38+T41)</f>
        <v>814310</v>
      </c>
      <c r="U44" s="57">
        <f>SUM(U31+U34+U38+U41)</f>
        <v>3026400</v>
      </c>
      <c r="V44" s="57">
        <f t="shared" si="51"/>
        <v>868266</v>
      </c>
      <c r="W44" s="57">
        <f t="shared" si="51"/>
        <v>3219300</v>
      </c>
      <c r="X44" s="57">
        <f>SUM(X31+X34+X38+X41)</f>
        <v>909092</v>
      </c>
      <c r="Y44" s="57">
        <f>SUM(Y31+Y34+Y38+Y41)</f>
        <v>3473400</v>
      </c>
    </row>
    <row r="45" spans="1:25" ht="11.45" customHeight="1">
      <c r="A45" s="46"/>
      <c r="B45" s="55"/>
      <c r="C45" s="55"/>
      <c r="D45" s="55"/>
      <c r="E45" s="55"/>
      <c r="F45" s="55"/>
      <c r="G45" s="55"/>
      <c r="H45" s="55"/>
      <c r="I45" s="55"/>
      <c r="J45" s="55"/>
      <c r="K45" s="55"/>
      <c r="L45" s="55"/>
      <c r="M45" s="55"/>
      <c r="N45" s="57"/>
      <c r="O45" s="57"/>
      <c r="P45" s="57"/>
      <c r="Q45" s="57"/>
      <c r="R45" s="57"/>
      <c r="S45" s="57"/>
      <c r="T45" s="57"/>
      <c r="U45" s="57"/>
      <c r="V45" s="57"/>
      <c r="W45" s="57"/>
      <c r="X45" s="57"/>
      <c r="Y45" s="57"/>
    </row>
    <row r="46" spans="1:25" ht="21.95" customHeight="1">
      <c r="A46" s="43" t="s">
        <v>52</v>
      </c>
      <c r="B46" s="55">
        <f t="shared" ref="B46:I46" si="52">SUM(B47:B49)</f>
        <v>92</v>
      </c>
      <c r="C46" s="55">
        <f t="shared" si="52"/>
        <v>2400</v>
      </c>
      <c r="D46" s="55">
        <f t="shared" si="52"/>
        <v>371</v>
      </c>
      <c r="E46" s="55">
        <f t="shared" si="52"/>
        <v>19400</v>
      </c>
      <c r="F46" s="55">
        <f t="shared" si="52"/>
        <v>1611</v>
      </c>
      <c r="G46" s="55">
        <f t="shared" si="52"/>
        <v>41300</v>
      </c>
      <c r="H46" s="55">
        <f t="shared" si="52"/>
        <v>2187</v>
      </c>
      <c r="I46" s="55">
        <f t="shared" si="52"/>
        <v>64300</v>
      </c>
      <c r="J46" s="55">
        <f t="shared" ref="J46:Q46" si="53">SUM(J47:J49)</f>
        <v>2298</v>
      </c>
      <c r="K46" s="55">
        <f t="shared" si="53"/>
        <v>69200</v>
      </c>
      <c r="L46" s="55">
        <f t="shared" si="53"/>
        <v>2901</v>
      </c>
      <c r="M46" s="55">
        <f t="shared" si="53"/>
        <v>76400</v>
      </c>
      <c r="N46" s="57">
        <f t="shared" si="53"/>
        <v>4047</v>
      </c>
      <c r="O46" s="57">
        <f t="shared" si="53"/>
        <v>78600</v>
      </c>
      <c r="P46" s="57">
        <f t="shared" si="53"/>
        <v>4833</v>
      </c>
      <c r="Q46" s="57">
        <f t="shared" si="53"/>
        <v>102000</v>
      </c>
      <c r="R46" s="57">
        <f t="shared" ref="R46:W46" si="54">SUM(R47:R49)</f>
        <v>5648</v>
      </c>
      <c r="S46" s="57">
        <f t="shared" si="54"/>
        <v>142000</v>
      </c>
      <c r="T46" s="57">
        <f>SUM(T47:T49)</f>
        <v>14938</v>
      </c>
      <c r="U46" s="57">
        <f>SUM(U47:U49)</f>
        <v>240100</v>
      </c>
      <c r="V46" s="57">
        <f t="shared" si="54"/>
        <v>15739</v>
      </c>
      <c r="W46" s="57">
        <f t="shared" si="54"/>
        <v>253600</v>
      </c>
      <c r="X46" s="57">
        <f>SUM(X47:X49)</f>
        <v>16039</v>
      </c>
      <c r="Y46" s="57">
        <f>SUM(Y47:Y49)</f>
        <v>262200</v>
      </c>
    </row>
    <row r="47" spans="1:25" ht="21.95" customHeight="1">
      <c r="A47" s="43">
        <v>55111000000</v>
      </c>
      <c r="B47" s="55">
        <v>0</v>
      </c>
      <c r="C47" s="55">
        <v>0</v>
      </c>
      <c r="D47" s="55">
        <v>48</v>
      </c>
      <c r="E47" s="55">
        <v>2500</v>
      </c>
      <c r="F47" s="55">
        <v>771</v>
      </c>
      <c r="G47" s="55">
        <v>12900</v>
      </c>
      <c r="H47" s="55">
        <v>930</v>
      </c>
      <c r="I47" s="55">
        <v>18600</v>
      </c>
      <c r="J47" s="55">
        <v>1018</v>
      </c>
      <c r="K47" s="55">
        <v>22300</v>
      </c>
      <c r="L47" s="55">
        <v>1590</v>
      </c>
      <c r="M47" s="55">
        <v>27700</v>
      </c>
      <c r="N47" s="57">
        <v>3114</v>
      </c>
      <c r="O47" s="57">
        <v>44600</v>
      </c>
      <c r="P47" s="57">
        <v>3492</v>
      </c>
      <c r="Q47" s="57">
        <v>47500</v>
      </c>
      <c r="R47" s="57">
        <v>3858</v>
      </c>
      <c r="S47" s="57">
        <v>77200</v>
      </c>
      <c r="T47" s="57">
        <v>12508</v>
      </c>
      <c r="U47" s="57">
        <v>154800</v>
      </c>
      <c r="V47" s="57">
        <v>13230</v>
      </c>
      <c r="W47" s="57">
        <v>165900</v>
      </c>
      <c r="X47" s="57">
        <v>13230</v>
      </c>
      <c r="Y47" s="57">
        <v>165900</v>
      </c>
    </row>
    <row r="48" spans="1:25" ht="21.95" customHeight="1">
      <c r="A48" s="43">
        <v>55112000008</v>
      </c>
      <c r="B48" s="55">
        <v>54</v>
      </c>
      <c r="C48" s="55">
        <v>1500</v>
      </c>
      <c r="D48" s="55">
        <v>261</v>
      </c>
      <c r="E48" s="55">
        <v>12700</v>
      </c>
      <c r="F48" s="55">
        <v>778</v>
      </c>
      <c r="G48" s="55">
        <v>24200</v>
      </c>
      <c r="H48" s="55">
        <v>1193</v>
      </c>
      <c r="I48" s="55">
        <v>41300</v>
      </c>
      <c r="J48" s="55">
        <v>1205</v>
      </c>
      <c r="K48" s="55">
        <v>41600</v>
      </c>
      <c r="L48" s="55">
        <v>1236</v>
      </c>
      <c r="M48" s="55">
        <v>43400</v>
      </c>
      <c r="N48" s="57">
        <v>914</v>
      </c>
      <c r="O48" s="57">
        <v>26600</v>
      </c>
      <c r="P48" s="57">
        <v>1310</v>
      </c>
      <c r="Q48" s="57">
        <v>37800</v>
      </c>
      <c r="R48" s="57">
        <v>1759</v>
      </c>
      <c r="S48" s="57">
        <v>48200</v>
      </c>
      <c r="T48" s="57">
        <v>2399</v>
      </c>
      <c r="U48" s="57">
        <v>68700</v>
      </c>
      <c r="V48" s="57">
        <v>2476</v>
      </c>
      <c r="W48" s="57">
        <v>70900</v>
      </c>
      <c r="X48" s="57">
        <v>2776</v>
      </c>
      <c r="Y48" s="57">
        <v>79500</v>
      </c>
    </row>
    <row r="49" spans="1:25" ht="21.95" customHeight="1">
      <c r="A49" s="43">
        <v>55113000006</v>
      </c>
      <c r="B49" s="55">
        <v>38</v>
      </c>
      <c r="C49" s="55">
        <v>900</v>
      </c>
      <c r="D49" s="55">
        <v>62</v>
      </c>
      <c r="E49" s="55">
        <v>4200</v>
      </c>
      <c r="F49" s="55">
        <v>62</v>
      </c>
      <c r="G49" s="55">
        <v>4200</v>
      </c>
      <c r="H49" s="55">
        <v>64</v>
      </c>
      <c r="I49" s="55">
        <v>4400</v>
      </c>
      <c r="J49" s="55">
        <v>75</v>
      </c>
      <c r="K49" s="55">
        <v>5300</v>
      </c>
      <c r="L49" s="55">
        <v>75</v>
      </c>
      <c r="M49" s="55">
        <v>5300</v>
      </c>
      <c r="N49" s="57">
        <v>19</v>
      </c>
      <c r="O49" s="57">
        <v>7400</v>
      </c>
      <c r="P49" s="57">
        <v>31</v>
      </c>
      <c r="Q49" s="57">
        <v>16700</v>
      </c>
      <c r="R49" s="57">
        <v>31</v>
      </c>
      <c r="S49" s="57">
        <v>16600</v>
      </c>
      <c r="T49" s="57">
        <v>31</v>
      </c>
      <c r="U49" s="57">
        <v>16600</v>
      </c>
      <c r="V49" s="57">
        <v>33</v>
      </c>
      <c r="W49" s="57">
        <v>16800</v>
      </c>
      <c r="X49" s="57">
        <v>33</v>
      </c>
      <c r="Y49" s="57">
        <v>16800</v>
      </c>
    </row>
    <row r="50" spans="1:25" ht="21.95" customHeight="1">
      <c r="A50" s="43" t="s">
        <v>53</v>
      </c>
      <c r="B50" s="55">
        <f t="shared" ref="B50:I50" si="55">SUM(B51:B54)</f>
        <v>22940</v>
      </c>
      <c r="C50" s="55">
        <f t="shared" si="55"/>
        <v>163000</v>
      </c>
      <c r="D50" s="55">
        <f t="shared" si="55"/>
        <v>28097</v>
      </c>
      <c r="E50" s="55">
        <f t="shared" si="55"/>
        <v>500100</v>
      </c>
      <c r="F50" s="55">
        <f t="shared" si="55"/>
        <v>58300</v>
      </c>
      <c r="G50" s="55">
        <f t="shared" si="55"/>
        <v>1219300</v>
      </c>
      <c r="H50" s="55">
        <f t="shared" si="55"/>
        <v>85672</v>
      </c>
      <c r="I50" s="55">
        <f t="shared" si="55"/>
        <v>1763900</v>
      </c>
      <c r="J50" s="55">
        <f t="shared" ref="J50:Q50" si="56">SUM(J51:J54)</f>
        <v>104765</v>
      </c>
      <c r="K50" s="55">
        <f t="shared" si="56"/>
        <v>2029300</v>
      </c>
      <c r="L50" s="55">
        <f t="shared" si="56"/>
        <v>106946</v>
      </c>
      <c r="M50" s="55">
        <f t="shared" si="56"/>
        <v>2341100</v>
      </c>
      <c r="N50" s="57">
        <f t="shared" si="56"/>
        <v>154514</v>
      </c>
      <c r="O50" s="57">
        <f t="shared" si="56"/>
        <v>2022200</v>
      </c>
      <c r="P50" s="57">
        <f t="shared" si="56"/>
        <v>167241</v>
      </c>
      <c r="Q50" s="57">
        <f t="shared" si="56"/>
        <v>2206700</v>
      </c>
      <c r="R50" s="57">
        <f t="shared" ref="R50:W50" si="57">SUM(R51:R54)</f>
        <v>174176</v>
      </c>
      <c r="S50" s="57">
        <f t="shared" si="57"/>
        <v>2392800</v>
      </c>
      <c r="T50" s="57">
        <f>SUM(T51:T54)</f>
        <v>176483</v>
      </c>
      <c r="U50" s="57">
        <f>SUM(U51:U54)</f>
        <v>2675700</v>
      </c>
      <c r="V50" s="57">
        <f t="shared" si="57"/>
        <v>203361</v>
      </c>
      <c r="W50" s="57">
        <f t="shared" si="57"/>
        <v>2864400</v>
      </c>
      <c r="X50" s="57">
        <f>SUM(X51:X54)</f>
        <v>216538</v>
      </c>
      <c r="Y50" s="57">
        <f>SUM(Y51:Y54)</f>
        <v>3114500</v>
      </c>
    </row>
    <row r="51" spans="1:25" ht="21.95" customHeight="1">
      <c r="A51" s="48" t="s">
        <v>28</v>
      </c>
      <c r="B51" s="55">
        <v>17609</v>
      </c>
      <c r="C51" s="55">
        <v>44600</v>
      </c>
      <c r="D51" s="55">
        <v>18482</v>
      </c>
      <c r="E51" s="55">
        <v>79100</v>
      </c>
      <c r="F51" s="55">
        <v>40240</v>
      </c>
      <c r="G51" s="55">
        <v>209300</v>
      </c>
      <c r="H51" s="55">
        <v>59812</v>
      </c>
      <c r="I51" s="55">
        <v>302800</v>
      </c>
      <c r="J51" s="55">
        <v>74432</v>
      </c>
      <c r="K51" s="55">
        <v>393600</v>
      </c>
      <c r="L51" s="55">
        <v>74729</v>
      </c>
      <c r="M51" s="55">
        <v>405800</v>
      </c>
      <c r="N51" s="57">
        <v>414</v>
      </c>
      <c r="O51" s="57">
        <v>20400</v>
      </c>
      <c r="P51" s="57">
        <v>419</v>
      </c>
      <c r="Q51" s="57">
        <v>20800</v>
      </c>
      <c r="R51" s="57">
        <v>597</v>
      </c>
      <c r="S51" s="57">
        <v>24200</v>
      </c>
      <c r="T51" s="57">
        <v>802</v>
      </c>
      <c r="U51" s="57">
        <v>41600</v>
      </c>
      <c r="V51" s="57">
        <v>20887</v>
      </c>
      <c r="W51" s="57">
        <v>79000</v>
      </c>
      <c r="X51" s="57">
        <v>23010</v>
      </c>
      <c r="Y51" s="57">
        <v>100800</v>
      </c>
    </row>
    <row r="52" spans="1:25" ht="21.95" customHeight="1">
      <c r="A52" s="49">
        <v>56049010009</v>
      </c>
      <c r="B52" s="55">
        <v>0</v>
      </c>
      <c r="C52" s="55">
        <v>0</v>
      </c>
      <c r="D52" s="55">
        <v>28</v>
      </c>
      <c r="E52" s="55">
        <v>4200</v>
      </c>
      <c r="F52" s="55">
        <v>32</v>
      </c>
      <c r="G52" s="55">
        <v>4300</v>
      </c>
      <c r="H52" s="55">
        <v>2458</v>
      </c>
      <c r="I52" s="55">
        <v>116800</v>
      </c>
      <c r="J52" s="55">
        <v>3424</v>
      </c>
      <c r="K52" s="55">
        <v>139800</v>
      </c>
      <c r="L52" s="55">
        <v>3481</v>
      </c>
      <c r="M52" s="55">
        <v>141300</v>
      </c>
      <c r="N52" s="57">
        <v>14161</v>
      </c>
      <c r="O52" s="57">
        <v>239200</v>
      </c>
      <c r="P52" s="57">
        <v>14166</v>
      </c>
      <c r="Q52" s="57">
        <v>239600</v>
      </c>
      <c r="R52" s="57">
        <v>14166</v>
      </c>
      <c r="S52" s="57">
        <v>239600</v>
      </c>
      <c r="T52" s="57">
        <v>14242</v>
      </c>
      <c r="U52" s="57">
        <v>274500</v>
      </c>
      <c r="V52" s="57">
        <v>14242</v>
      </c>
      <c r="W52" s="57">
        <v>274500</v>
      </c>
      <c r="X52" s="57">
        <v>14242</v>
      </c>
      <c r="Y52" s="57">
        <v>274500</v>
      </c>
    </row>
    <row r="53" spans="1:25" ht="21.95" customHeight="1">
      <c r="A53" s="48" t="s">
        <v>16</v>
      </c>
      <c r="B53" s="55">
        <v>297</v>
      </c>
      <c r="C53" s="55">
        <v>53200</v>
      </c>
      <c r="D53" s="55">
        <v>1477</v>
      </c>
      <c r="E53" s="55">
        <v>310100</v>
      </c>
      <c r="F53" s="55">
        <v>3613</v>
      </c>
      <c r="G53" s="55">
        <v>868500</v>
      </c>
      <c r="H53" s="55">
        <v>4769</v>
      </c>
      <c r="I53" s="55">
        <v>1151000</v>
      </c>
      <c r="J53" s="55">
        <v>5809</v>
      </c>
      <c r="K53" s="55">
        <v>1285100</v>
      </c>
      <c r="L53" s="55">
        <v>6600</v>
      </c>
      <c r="M53" s="55">
        <v>1571000</v>
      </c>
      <c r="N53" s="57">
        <v>6561</v>
      </c>
      <c r="O53" s="57">
        <v>942100</v>
      </c>
      <c r="P53" s="57">
        <v>7330</v>
      </c>
      <c r="Q53" s="57">
        <v>1024600</v>
      </c>
      <c r="R53" s="57">
        <v>7904</v>
      </c>
      <c r="S53" s="57">
        <v>1136600</v>
      </c>
      <c r="T53" s="57">
        <v>8814</v>
      </c>
      <c r="U53" s="57">
        <v>1350700</v>
      </c>
      <c r="V53" s="57">
        <v>9585</v>
      </c>
      <c r="W53" s="57">
        <v>1453000</v>
      </c>
      <c r="X53" s="57">
        <v>10323</v>
      </c>
      <c r="Y53" s="57">
        <v>1575000</v>
      </c>
    </row>
    <row r="54" spans="1:25" ht="21.95" customHeight="1">
      <c r="A54" s="50" t="s">
        <v>17</v>
      </c>
      <c r="B54" s="55">
        <v>5034</v>
      </c>
      <c r="C54" s="55">
        <v>65200</v>
      </c>
      <c r="D54" s="55">
        <v>8110</v>
      </c>
      <c r="E54" s="55">
        <v>106700</v>
      </c>
      <c r="F54" s="55">
        <v>14415</v>
      </c>
      <c r="G54" s="55">
        <v>137200</v>
      </c>
      <c r="H54" s="55">
        <v>18633</v>
      </c>
      <c r="I54" s="55">
        <v>193300</v>
      </c>
      <c r="J54" s="55">
        <v>21100</v>
      </c>
      <c r="K54" s="55">
        <v>210800</v>
      </c>
      <c r="L54" s="55">
        <v>22136</v>
      </c>
      <c r="M54" s="55">
        <v>223000</v>
      </c>
      <c r="N54" s="57">
        <v>133378</v>
      </c>
      <c r="O54" s="57">
        <v>820500</v>
      </c>
      <c r="P54" s="57">
        <v>145326</v>
      </c>
      <c r="Q54" s="57">
        <v>921700</v>
      </c>
      <c r="R54" s="57">
        <v>151509</v>
      </c>
      <c r="S54" s="57">
        <v>992400</v>
      </c>
      <c r="T54" s="57">
        <v>152625</v>
      </c>
      <c r="U54" s="57">
        <v>1008900</v>
      </c>
      <c r="V54" s="57">
        <v>158647</v>
      </c>
      <c r="W54" s="57">
        <v>1057900</v>
      </c>
      <c r="X54" s="57">
        <v>168963</v>
      </c>
      <c r="Y54" s="57">
        <v>1164200</v>
      </c>
    </row>
    <row r="55" spans="1:25" ht="21.95" customHeight="1">
      <c r="A55" s="43" t="s">
        <v>54</v>
      </c>
      <c r="B55" s="55">
        <f t="shared" ref="B55:I55" si="58">SUM(B56:B58)</f>
        <v>0</v>
      </c>
      <c r="C55" s="55">
        <f t="shared" si="58"/>
        <v>0</v>
      </c>
      <c r="D55" s="55">
        <f t="shared" si="58"/>
        <v>522</v>
      </c>
      <c r="E55" s="55">
        <f t="shared" si="58"/>
        <v>12000</v>
      </c>
      <c r="F55" s="55">
        <f t="shared" si="58"/>
        <v>40177</v>
      </c>
      <c r="G55" s="55">
        <f t="shared" si="58"/>
        <v>62600</v>
      </c>
      <c r="H55" s="55">
        <f t="shared" si="58"/>
        <v>41937</v>
      </c>
      <c r="I55" s="55">
        <f t="shared" si="58"/>
        <v>78200</v>
      </c>
      <c r="J55" s="55">
        <f t="shared" ref="J55:Q55" si="59">SUM(J56:J58)</f>
        <v>62823</v>
      </c>
      <c r="K55" s="55">
        <f t="shared" si="59"/>
        <v>113000</v>
      </c>
      <c r="L55" s="55">
        <f t="shared" si="59"/>
        <v>86289</v>
      </c>
      <c r="M55" s="55">
        <f t="shared" si="59"/>
        <v>162500</v>
      </c>
      <c r="N55" s="57">
        <f t="shared" si="59"/>
        <v>7447</v>
      </c>
      <c r="O55" s="57">
        <f t="shared" si="59"/>
        <v>41200</v>
      </c>
      <c r="P55" s="57">
        <f t="shared" si="59"/>
        <v>7447</v>
      </c>
      <c r="Q55" s="57">
        <f t="shared" si="59"/>
        <v>41200</v>
      </c>
      <c r="R55" s="57">
        <f t="shared" ref="R55:W55" si="60">SUM(R56:R58)</f>
        <v>7449</v>
      </c>
      <c r="S55" s="57">
        <f t="shared" si="60"/>
        <v>41300</v>
      </c>
      <c r="T55" s="57">
        <f>SUM(T56:T58)</f>
        <v>7623</v>
      </c>
      <c r="U55" s="57">
        <f>SUM(U56:U58)</f>
        <v>45900</v>
      </c>
      <c r="V55" s="57">
        <f t="shared" si="60"/>
        <v>9416</v>
      </c>
      <c r="W55" s="57">
        <f t="shared" si="60"/>
        <v>93500</v>
      </c>
      <c r="X55" s="57">
        <f>SUM(X56:X58)</f>
        <v>9440</v>
      </c>
      <c r="Y55" s="57">
        <f>SUM(Y56:Y58)</f>
        <v>94800</v>
      </c>
    </row>
    <row r="56" spans="1:25" ht="21.95" customHeight="1">
      <c r="A56" s="45">
        <v>55099100006</v>
      </c>
      <c r="B56" s="55">
        <v>0</v>
      </c>
      <c r="C56" s="55">
        <v>0</v>
      </c>
      <c r="D56" s="55">
        <v>0</v>
      </c>
      <c r="E56" s="55">
        <v>0</v>
      </c>
      <c r="F56" s="55">
        <v>0</v>
      </c>
      <c r="G56" s="55">
        <v>0</v>
      </c>
      <c r="H56" s="55">
        <v>760</v>
      </c>
      <c r="I56" s="55">
        <v>10100</v>
      </c>
      <c r="J56" s="55">
        <v>780</v>
      </c>
      <c r="K56" s="55">
        <v>11300</v>
      </c>
      <c r="L56" s="55">
        <v>780</v>
      </c>
      <c r="M56" s="55">
        <v>11300</v>
      </c>
      <c r="N56" s="57">
        <v>19</v>
      </c>
      <c r="O56" s="57">
        <v>1300</v>
      </c>
      <c r="P56" s="57">
        <v>19</v>
      </c>
      <c r="Q56" s="57">
        <v>1300</v>
      </c>
      <c r="R56" s="57">
        <v>19</v>
      </c>
      <c r="S56" s="57">
        <v>1300</v>
      </c>
      <c r="T56" s="57">
        <v>19</v>
      </c>
      <c r="U56" s="57">
        <v>1300</v>
      </c>
      <c r="V56" s="57">
        <v>19</v>
      </c>
      <c r="W56" s="57">
        <v>1300</v>
      </c>
      <c r="X56" s="57">
        <v>41</v>
      </c>
      <c r="Y56" s="57">
        <v>2300</v>
      </c>
    </row>
    <row r="57" spans="1:25" ht="21.95" customHeight="1">
      <c r="A57" s="45">
        <v>55099200005</v>
      </c>
      <c r="B57" s="55"/>
      <c r="C57" s="55"/>
      <c r="D57" s="55">
        <v>0</v>
      </c>
      <c r="E57" s="55">
        <v>0</v>
      </c>
      <c r="F57" s="55">
        <v>0</v>
      </c>
      <c r="G57" s="55">
        <v>0</v>
      </c>
      <c r="H57" s="55">
        <v>0</v>
      </c>
      <c r="I57" s="55">
        <v>0</v>
      </c>
      <c r="J57" s="55">
        <v>0</v>
      </c>
      <c r="K57" s="55">
        <v>0</v>
      </c>
      <c r="L57" s="55">
        <v>0</v>
      </c>
      <c r="M57" s="55">
        <v>0</v>
      </c>
      <c r="N57" s="57">
        <v>0</v>
      </c>
      <c r="O57" s="57">
        <v>100</v>
      </c>
      <c r="P57" s="57">
        <v>0</v>
      </c>
      <c r="Q57" s="57">
        <v>100</v>
      </c>
      <c r="R57" s="57">
        <v>0</v>
      </c>
      <c r="S57" s="57">
        <v>100</v>
      </c>
      <c r="T57" s="57">
        <v>0</v>
      </c>
      <c r="U57" s="57">
        <v>100</v>
      </c>
      <c r="V57" s="57">
        <v>0</v>
      </c>
      <c r="W57" s="57">
        <v>100</v>
      </c>
      <c r="X57" s="57">
        <v>1</v>
      </c>
      <c r="Y57" s="57">
        <v>400</v>
      </c>
    </row>
    <row r="58" spans="1:25" ht="21.95" customHeight="1">
      <c r="A58" s="45">
        <v>55099900008</v>
      </c>
      <c r="B58" s="55">
        <v>0</v>
      </c>
      <c r="C58" s="55">
        <v>0</v>
      </c>
      <c r="D58" s="55">
        <v>522</v>
      </c>
      <c r="E58" s="55">
        <v>12000</v>
      </c>
      <c r="F58" s="55">
        <v>40177</v>
      </c>
      <c r="G58" s="55">
        <v>62600</v>
      </c>
      <c r="H58" s="55">
        <v>41177</v>
      </c>
      <c r="I58" s="55">
        <v>68100</v>
      </c>
      <c r="J58" s="55">
        <v>62043</v>
      </c>
      <c r="K58" s="55">
        <v>101700</v>
      </c>
      <c r="L58" s="55">
        <v>85509</v>
      </c>
      <c r="M58" s="55">
        <v>151200</v>
      </c>
      <c r="N58" s="57">
        <v>7428</v>
      </c>
      <c r="O58" s="57">
        <v>39800</v>
      </c>
      <c r="P58" s="57">
        <v>7428</v>
      </c>
      <c r="Q58" s="57">
        <v>39800</v>
      </c>
      <c r="R58" s="57">
        <v>7430</v>
      </c>
      <c r="S58" s="57">
        <v>39900</v>
      </c>
      <c r="T58" s="57">
        <v>7604</v>
      </c>
      <c r="U58" s="57">
        <v>44500</v>
      </c>
      <c r="V58" s="57">
        <v>9397</v>
      </c>
      <c r="W58" s="57">
        <v>92100</v>
      </c>
      <c r="X58" s="57">
        <v>9398</v>
      </c>
      <c r="Y58" s="57">
        <v>92100</v>
      </c>
    </row>
    <row r="59" spans="1:25" ht="21.95" customHeight="1">
      <c r="A59" s="45" t="s">
        <v>43</v>
      </c>
      <c r="B59" s="55">
        <f t="shared" ref="B59:I59" si="61">SUM(B46+B50+B55)</f>
        <v>23032</v>
      </c>
      <c r="C59" s="55">
        <f t="shared" si="61"/>
        <v>165400</v>
      </c>
      <c r="D59" s="55">
        <f>SUM(D46+D50+D55)</f>
        <v>28990</v>
      </c>
      <c r="E59" s="55">
        <f>SUM(E46+E50+E55)</f>
        <v>531500</v>
      </c>
      <c r="F59" s="55">
        <f t="shared" ref="F59:G59" si="62">SUM(F46+F50+F55)</f>
        <v>100088</v>
      </c>
      <c r="G59" s="55">
        <f t="shared" si="62"/>
        <v>1323200</v>
      </c>
      <c r="H59" s="55">
        <f>SUM(H46+H50+H55)</f>
        <v>129796</v>
      </c>
      <c r="I59" s="55">
        <f t="shared" si="61"/>
        <v>1906400</v>
      </c>
      <c r="J59" s="55">
        <f t="shared" ref="J59:Q59" si="63">SUM(J46+J50+J55)</f>
        <v>169886</v>
      </c>
      <c r="K59" s="55">
        <f t="shared" si="63"/>
        <v>2211500</v>
      </c>
      <c r="L59" s="55">
        <f t="shared" si="63"/>
        <v>196136</v>
      </c>
      <c r="M59" s="55">
        <f t="shared" si="63"/>
        <v>2580000</v>
      </c>
      <c r="N59" s="57">
        <f t="shared" si="63"/>
        <v>166008</v>
      </c>
      <c r="O59" s="57">
        <f t="shared" si="63"/>
        <v>2142000</v>
      </c>
      <c r="P59" s="57">
        <f t="shared" si="63"/>
        <v>179521</v>
      </c>
      <c r="Q59" s="57">
        <f t="shared" si="63"/>
        <v>2349900</v>
      </c>
      <c r="R59" s="57">
        <f t="shared" ref="R59:W59" si="64">SUM(R46+R50+R55)</f>
        <v>187273</v>
      </c>
      <c r="S59" s="57">
        <f t="shared" si="64"/>
        <v>2576100</v>
      </c>
      <c r="T59" s="57">
        <f>SUM(T46+T50+T55)</f>
        <v>199044</v>
      </c>
      <c r="U59" s="57">
        <f>SUM(U46+U50+U55)</f>
        <v>2961700</v>
      </c>
      <c r="V59" s="57">
        <f t="shared" si="64"/>
        <v>228516</v>
      </c>
      <c r="W59" s="57">
        <f t="shared" si="64"/>
        <v>3211500</v>
      </c>
      <c r="X59" s="57">
        <f>SUM(X46+X50+X55)</f>
        <v>242017</v>
      </c>
      <c r="Y59" s="57">
        <f>SUM(Y46+Y50+Y55)</f>
        <v>3471500</v>
      </c>
    </row>
    <row r="60" spans="1:25" ht="11.45" customHeight="1">
      <c r="A60" s="46"/>
      <c r="B60" s="55"/>
      <c r="C60" s="55"/>
      <c r="D60" s="55"/>
      <c r="E60" s="55"/>
      <c r="F60" s="55"/>
      <c r="G60" s="55"/>
      <c r="H60" s="55"/>
      <c r="I60" s="55"/>
      <c r="J60" s="55"/>
      <c r="K60" s="55"/>
      <c r="L60" s="55"/>
      <c r="M60" s="55"/>
      <c r="N60" s="57"/>
      <c r="O60" s="57"/>
      <c r="P60" s="57"/>
      <c r="Q60" s="57"/>
      <c r="R60" s="57"/>
      <c r="S60" s="57"/>
      <c r="T60" s="57"/>
      <c r="U60" s="57"/>
      <c r="V60" s="57"/>
      <c r="W60" s="57"/>
      <c r="X60" s="57"/>
      <c r="Y60" s="57"/>
    </row>
    <row r="61" spans="1:25" s="14" customFormat="1" ht="26.45" customHeight="1">
      <c r="A61" s="51" t="s">
        <v>73</v>
      </c>
      <c r="B61" s="55">
        <f t="shared" ref="B61:I61" si="65">SUM(B59+B44+B29+B18)</f>
        <v>1381477</v>
      </c>
      <c r="C61" s="55">
        <f t="shared" si="65"/>
        <v>2854900</v>
      </c>
      <c r="D61" s="55">
        <f>SUM(D59+D44+D29+D18)</f>
        <v>2745992</v>
      </c>
      <c r="E61" s="55">
        <f t="shared" si="65"/>
        <v>6144000</v>
      </c>
      <c r="F61" s="55">
        <f t="shared" si="65"/>
        <v>4158868</v>
      </c>
      <c r="G61" s="55">
        <f t="shared" si="65"/>
        <v>9688600</v>
      </c>
      <c r="H61" s="55">
        <f>SUM(H59+H44+H29+H18)</f>
        <v>5381459</v>
      </c>
      <c r="I61" s="55">
        <f t="shared" si="65"/>
        <v>12936100</v>
      </c>
      <c r="J61" s="55">
        <f t="shared" ref="J61:Q61" si="66">SUM(J59+J44+J29+J18)</f>
        <v>6243167</v>
      </c>
      <c r="K61" s="55">
        <f t="shared" si="66"/>
        <v>15425700</v>
      </c>
      <c r="L61" s="55">
        <f t="shared" si="66"/>
        <v>7535982</v>
      </c>
      <c r="M61" s="55">
        <f t="shared" si="66"/>
        <v>18722100</v>
      </c>
      <c r="N61" s="57">
        <f t="shared" si="66"/>
        <v>5898143</v>
      </c>
      <c r="O61" s="57">
        <f t="shared" si="66"/>
        <v>16180100</v>
      </c>
      <c r="P61" s="57">
        <f t="shared" si="66"/>
        <v>6898277</v>
      </c>
      <c r="Q61" s="57">
        <f t="shared" si="66"/>
        <v>18611500</v>
      </c>
      <c r="R61" s="57">
        <f t="shared" ref="R61:W61" si="67">SUM(R59+R44+R29+R18)</f>
        <v>7670462</v>
      </c>
      <c r="S61" s="57">
        <f t="shared" si="67"/>
        <v>20665900</v>
      </c>
      <c r="T61" s="57">
        <f>SUM(T59+T44+T29+T18)</f>
        <v>8676265</v>
      </c>
      <c r="U61" s="57">
        <f>SUM(U59+U44+U29+U18)</f>
        <v>23192000</v>
      </c>
      <c r="V61" s="57">
        <f t="shared" si="67"/>
        <v>9807878</v>
      </c>
      <c r="W61" s="57">
        <f t="shared" si="67"/>
        <v>25832400</v>
      </c>
      <c r="X61" s="57">
        <f>SUM(X59+X44+X29+X18)</f>
        <v>10845893</v>
      </c>
      <c r="Y61" s="57">
        <f>SUM(Y59+Y44+Y29+Y18)</f>
        <v>28355700</v>
      </c>
    </row>
    <row r="62" spans="1:25">
      <c r="N62" s="52"/>
      <c r="O62" s="53"/>
      <c r="P62" s="52"/>
      <c r="Q62" s="53"/>
      <c r="R62" s="52"/>
      <c r="S62" s="53"/>
    </row>
  </sheetData>
  <mergeCells count="13">
    <mergeCell ref="A1:C1"/>
    <mergeCell ref="V3:W3"/>
    <mergeCell ref="X3:Y3"/>
    <mergeCell ref="T3:U3"/>
    <mergeCell ref="F3:G3"/>
    <mergeCell ref="B3:C3"/>
    <mergeCell ref="D3:E3"/>
    <mergeCell ref="P3:Q3"/>
    <mergeCell ref="R3:S3"/>
    <mergeCell ref="H3:I3"/>
    <mergeCell ref="L3:M3"/>
    <mergeCell ref="J3:K3"/>
    <mergeCell ref="N3:O3"/>
  </mergeCells>
  <phoneticPr fontId="2" type="noConversion"/>
  <printOptions horizontalCentered="1"/>
  <pageMargins left="0.15748031496062992" right="0.15748031496062992" top="0.39370078740157483" bottom="0.19685039370078741" header="0.51181102362204722" footer="0.51181102362204722"/>
  <pageSetup paperSize="9" scale="65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B29"/>
  <sheetViews>
    <sheetView workbookViewId="0">
      <selection activeCell="E21" sqref="E21"/>
    </sheetView>
  </sheetViews>
  <sheetFormatPr defaultRowHeight="16.5"/>
  <cols>
    <col min="1" max="2" width="32.625" customWidth="1"/>
  </cols>
  <sheetData>
    <row r="2" spans="1:2" s="7" customFormat="1" ht="41.45" customHeight="1">
      <c r="A2" s="9" t="s">
        <v>27</v>
      </c>
    </row>
    <row r="3" spans="1:2" ht="33.950000000000003" customHeight="1">
      <c r="A3" s="8" t="s">
        <v>19</v>
      </c>
      <c r="B3" s="8" t="s">
        <v>19</v>
      </c>
    </row>
    <row r="4" spans="1:2">
      <c r="A4" s="4" t="s">
        <v>20</v>
      </c>
      <c r="B4" s="1" t="s">
        <v>7</v>
      </c>
    </row>
    <row r="5" spans="1:2">
      <c r="A5" s="5" t="s">
        <v>21</v>
      </c>
      <c r="B5" s="1">
        <v>55101100000</v>
      </c>
    </row>
    <row r="6" spans="1:2">
      <c r="A6" s="4" t="s">
        <v>22</v>
      </c>
      <c r="B6" s="1">
        <v>55101200009</v>
      </c>
    </row>
    <row r="7" spans="1:2">
      <c r="A7" s="5" t="s">
        <v>23</v>
      </c>
      <c r="B7" s="1" t="s">
        <v>8</v>
      </c>
    </row>
    <row r="8" spans="1:2">
      <c r="A8" s="4" t="s">
        <v>22</v>
      </c>
      <c r="B8" s="1">
        <v>55102000009</v>
      </c>
    </row>
    <row r="9" spans="1:2">
      <c r="A9" s="5" t="s">
        <v>24</v>
      </c>
      <c r="B9" s="1">
        <v>55103000007</v>
      </c>
    </row>
    <row r="10" spans="1:2">
      <c r="A10" s="1" t="s">
        <v>0</v>
      </c>
      <c r="B10" s="1">
        <v>55109000004</v>
      </c>
    </row>
    <row r="11" spans="1:2">
      <c r="A11" s="1">
        <v>55092100001</v>
      </c>
      <c r="B11" s="1" t="s">
        <v>9</v>
      </c>
    </row>
    <row r="12" spans="1:2">
      <c r="A12" s="1">
        <v>55092200000</v>
      </c>
      <c r="B12" s="1">
        <v>55091100003</v>
      </c>
    </row>
    <row r="13" spans="1:2">
      <c r="A13" s="1" t="s">
        <v>1</v>
      </c>
      <c r="B13" s="1">
        <v>55091200002</v>
      </c>
    </row>
    <row r="14" spans="1:2">
      <c r="A14" s="1">
        <v>55095100004</v>
      </c>
      <c r="B14" s="1" t="s">
        <v>10</v>
      </c>
    </row>
    <row r="15" spans="1:2">
      <c r="A15" s="1" t="s">
        <v>2</v>
      </c>
      <c r="B15" s="1">
        <v>55081000005</v>
      </c>
    </row>
    <row r="16" spans="1:2">
      <c r="A16" s="1">
        <v>55095200003</v>
      </c>
      <c r="B16" s="1">
        <v>55082000003</v>
      </c>
    </row>
    <row r="17" spans="1:2">
      <c r="A17" s="1" t="s">
        <v>3</v>
      </c>
      <c r="B17" s="1" t="s">
        <v>11</v>
      </c>
    </row>
    <row r="18" spans="1:2">
      <c r="A18" s="1">
        <v>55095300002</v>
      </c>
      <c r="B18" s="1">
        <v>55111000000</v>
      </c>
    </row>
    <row r="19" spans="1:2">
      <c r="A19" s="1" t="s">
        <v>4</v>
      </c>
      <c r="B19" s="1">
        <v>55112000008</v>
      </c>
    </row>
    <row r="20" spans="1:2">
      <c r="A20" s="6" t="s">
        <v>18</v>
      </c>
      <c r="B20" s="1">
        <v>55113000006</v>
      </c>
    </row>
    <row r="21" spans="1:2">
      <c r="A21" s="6" t="s">
        <v>14</v>
      </c>
      <c r="B21" s="1" t="s">
        <v>12</v>
      </c>
    </row>
    <row r="22" spans="1:2">
      <c r="A22" s="6" t="s">
        <v>15</v>
      </c>
      <c r="B22" s="3" t="s">
        <v>29</v>
      </c>
    </row>
    <row r="23" spans="1:2">
      <c r="A23" s="1" t="s">
        <v>5</v>
      </c>
      <c r="B23" s="2">
        <v>56049010009</v>
      </c>
    </row>
    <row r="24" spans="1:2">
      <c r="A24" s="1">
        <v>55093100009</v>
      </c>
      <c r="B24" s="3" t="s">
        <v>16</v>
      </c>
    </row>
    <row r="25" spans="1:2">
      <c r="A25" s="1">
        <v>55093200008</v>
      </c>
      <c r="B25" s="3" t="s">
        <v>17</v>
      </c>
    </row>
    <row r="26" spans="1:2">
      <c r="A26" s="1" t="s">
        <v>25</v>
      </c>
      <c r="B26" s="1" t="s">
        <v>13</v>
      </c>
    </row>
    <row r="27" spans="1:2">
      <c r="A27" s="1" t="s">
        <v>26</v>
      </c>
      <c r="B27" s="1">
        <v>55099100006</v>
      </c>
    </row>
    <row r="28" spans="1:2">
      <c r="A28" s="1" t="s">
        <v>6</v>
      </c>
      <c r="B28" s="1">
        <v>55099200005</v>
      </c>
    </row>
    <row r="29" spans="1:2">
      <c r="A29" s="1">
        <v>55096900004</v>
      </c>
      <c r="B29" s="1">
        <v>55099900008</v>
      </c>
    </row>
  </sheetData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/>
  </sheetPr>
  <dimension ref="A1:G27"/>
  <sheetViews>
    <sheetView workbookViewId="0">
      <selection activeCell="J8" sqref="J8"/>
    </sheetView>
  </sheetViews>
  <sheetFormatPr defaultColWidth="9" defaultRowHeight="15.75"/>
  <cols>
    <col min="1" max="1" width="20.25" style="14" bestFit="1" customWidth="1"/>
    <col min="2" max="2" width="12.25" style="14" bestFit="1" customWidth="1"/>
    <col min="3" max="3" width="12.875" style="14" customWidth="1"/>
    <col min="4" max="4" width="12.25" style="14" bestFit="1" customWidth="1"/>
    <col min="5" max="5" width="14.25" style="14" customWidth="1"/>
    <col min="6" max="6" width="13.75" style="30" bestFit="1" customWidth="1"/>
    <col min="7" max="7" width="11" style="30" bestFit="1" customWidth="1"/>
    <col min="8" max="16384" width="9" style="14"/>
  </cols>
  <sheetData>
    <row r="1" spans="1:7" ht="36" customHeight="1">
      <c r="A1" s="59" t="s">
        <v>106</v>
      </c>
      <c r="B1" s="59"/>
      <c r="C1" s="59"/>
      <c r="D1" s="59"/>
      <c r="E1" s="59"/>
      <c r="F1" s="59"/>
      <c r="G1" s="59"/>
    </row>
    <row r="2" spans="1:7" ht="25.5" customHeight="1">
      <c r="A2" s="61" t="s">
        <v>30</v>
      </c>
      <c r="B2" s="60" t="s">
        <v>90</v>
      </c>
      <c r="C2" s="60"/>
      <c r="D2" s="60" t="s">
        <v>72</v>
      </c>
      <c r="E2" s="60"/>
      <c r="F2" s="58" t="s">
        <v>31</v>
      </c>
      <c r="G2" s="58"/>
    </row>
    <row r="3" spans="1:7" ht="25.15" customHeight="1">
      <c r="A3" s="62"/>
      <c r="B3" s="15" t="s">
        <v>56</v>
      </c>
      <c r="C3" s="15" t="s">
        <v>57</v>
      </c>
      <c r="D3" s="15" t="s">
        <v>56</v>
      </c>
      <c r="E3" s="15" t="s">
        <v>57</v>
      </c>
      <c r="F3" s="16" t="s">
        <v>36</v>
      </c>
      <c r="G3" s="16" t="s">
        <v>37</v>
      </c>
    </row>
    <row r="4" spans="1:7" ht="21.95" customHeight="1">
      <c r="A4" s="17" t="s">
        <v>38</v>
      </c>
      <c r="B4" s="18">
        <f>SUM(公式!D5)</f>
        <v>1492220</v>
      </c>
      <c r="C4" s="18">
        <f>SUM(公式!E5)</f>
        <v>2441400</v>
      </c>
      <c r="D4" s="18">
        <v>562188</v>
      </c>
      <c r="E4" s="18">
        <v>1097800</v>
      </c>
      <c r="F4" s="19">
        <f t="shared" ref="F4:G9" si="0">SUM(B4/D4-1)</f>
        <v>1.6543078116217349</v>
      </c>
      <c r="G4" s="19">
        <f t="shared" si="0"/>
        <v>1.2239023501548552</v>
      </c>
    </row>
    <row r="5" spans="1:7" ht="21.95" customHeight="1">
      <c r="A5" s="17" t="s">
        <v>39</v>
      </c>
      <c r="B5" s="20">
        <f>SUM(公式!D8)</f>
        <v>484387</v>
      </c>
      <c r="C5" s="20">
        <f>SUM(公式!E8)</f>
        <v>1162600</v>
      </c>
      <c r="D5" s="20">
        <v>169192</v>
      </c>
      <c r="E5" s="20">
        <v>641700</v>
      </c>
      <c r="F5" s="19">
        <f t="shared" si="0"/>
        <v>1.8629426923258783</v>
      </c>
      <c r="G5" s="19">
        <f t="shared" si="0"/>
        <v>0.8117500389590151</v>
      </c>
    </row>
    <row r="6" spans="1:7" ht="21.95" customHeight="1">
      <c r="A6" s="17" t="s">
        <v>40</v>
      </c>
      <c r="B6" s="20">
        <f>SUM(公式!D10)</f>
        <v>8304</v>
      </c>
      <c r="C6" s="20">
        <f>SUM(公式!E10)</f>
        <v>95300</v>
      </c>
      <c r="D6" s="20">
        <v>8104</v>
      </c>
      <c r="E6" s="20">
        <v>96200</v>
      </c>
      <c r="F6" s="19">
        <f t="shared" si="0"/>
        <v>2.4679170779861703E-2</v>
      </c>
      <c r="G6" s="19">
        <f t="shared" si="0"/>
        <v>-9.3555093555093283E-3</v>
      </c>
    </row>
    <row r="7" spans="1:7" ht="21.95" customHeight="1">
      <c r="A7" s="17" t="s">
        <v>41</v>
      </c>
      <c r="B7" s="21">
        <f>SUM(公式!D12)</f>
        <v>458057</v>
      </c>
      <c r="C7" s="21">
        <f>SUM(公式!E12)</f>
        <v>942500</v>
      </c>
      <c r="D7" s="21">
        <v>231194</v>
      </c>
      <c r="E7" s="21">
        <v>437400</v>
      </c>
      <c r="F7" s="19">
        <f t="shared" si="0"/>
        <v>0.98126681488273926</v>
      </c>
      <c r="G7" s="19">
        <f t="shared" si="0"/>
        <v>1.1547782350251485</v>
      </c>
    </row>
    <row r="8" spans="1:7" ht="21.95" customHeight="1">
      <c r="A8" s="17" t="s">
        <v>42</v>
      </c>
      <c r="B8" s="21">
        <f>SUM(公式!D14)</f>
        <v>45998</v>
      </c>
      <c r="C8" s="21">
        <f>SUM(公式!E14)</f>
        <v>118000</v>
      </c>
      <c r="D8" s="21">
        <v>20282</v>
      </c>
      <c r="E8" s="21">
        <v>70700</v>
      </c>
      <c r="F8" s="19">
        <f t="shared" si="0"/>
        <v>1.2679222956315943</v>
      </c>
      <c r="G8" s="19">
        <f t="shared" si="0"/>
        <v>0.66902404526166892</v>
      </c>
    </row>
    <row r="9" spans="1:7" ht="23.45" customHeight="1">
      <c r="A9" s="22" t="s">
        <v>43</v>
      </c>
      <c r="B9" s="23">
        <f>SUM(B4:B8)</f>
        <v>2488966</v>
      </c>
      <c r="C9" s="23">
        <f>SUM(C4:C8)</f>
        <v>4759800</v>
      </c>
      <c r="D9" s="23">
        <v>990960</v>
      </c>
      <c r="E9" s="23">
        <v>2343800</v>
      </c>
      <c r="F9" s="24">
        <f t="shared" si="0"/>
        <v>1.5116715104545086</v>
      </c>
      <c r="G9" s="24">
        <f t="shared" si="0"/>
        <v>1.0308046761669085</v>
      </c>
    </row>
    <row r="10" spans="1:7" ht="21.95" customHeight="1">
      <c r="A10" s="17" t="s">
        <v>44</v>
      </c>
      <c r="B10" s="21">
        <f>SUM(公式!D20)</f>
        <v>138568</v>
      </c>
      <c r="C10" s="21">
        <f>SUM(公式!E20)</f>
        <v>423800</v>
      </c>
      <c r="D10" s="21">
        <v>243027</v>
      </c>
      <c r="E10" s="21">
        <v>686400</v>
      </c>
      <c r="F10" s="19">
        <f t="shared" ref="F10:G14" si="1">SUM(B10/D10-1)</f>
        <v>-0.42982466968690725</v>
      </c>
      <c r="G10" s="19">
        <f t="shared" si="1"/>
        <v>-0.38257575757575757</v>
      </c>
    </row>
    <row r="11" spans="1:7" ht="21.95" customHeight="1">
      <c r="A11" s="17" t="s">
        <v>45</v>
      </c>
      <c r="B11" s="20">
        <f>SUM(公式!D23)</f>
        <v>565</v>
      </c>
      <c r="C11" s="20">
        <f>SUM(公式!E23)</f>
        <v>5900</v>
      </c>
      <c r="D11" s="20">
        <v>0</v>
      </c>
      <c r="E11" s="20">
        <v>0</v>
      </c>
      <c r="F11" s="20">
        <v>0</v>
      </c>
      <c r="G11" s="20">
        <v>0</v>
      </c>
    </row>
    <row r="12" spans="1:7" ht="21.95" customHeight="1">
      <c r="A12" s="17" t="s">
        <v>46</v>
      </c>
      <c r="B12" s="21">
        <f>SUM(公式!D25)</f>
        <v>0</v>
      </c>
      <c r="C12" s="21">
        <f>SUM(公式!E25)</f>
        <v>0</v>
      </c>
      <c r="D12" s="21">
        <v>35597</v>
      </c>
      <c r="E12" s="21">
        <v>142300</v>
      </c>
      <c r="F12" s="19">
        <f t="shared" ref="F12" si="2">SUM(B12/D12-1)</f>
        <v>-1</v>
      </c>
      <c r="G12" s="19">
        <f t="shared" ref="G12" si="3">SUM(C12/E12-1)</f>
        <v>-1</v>
      </c>
    </row>
    <row r="13" spans="1:7" ht="21.95" customHeight="1">
      <c r="A13" s="17" t="s">
        <v>47</v>
      </c>
      <c r="B13" s="21">
        <f>SUM(公式!D27)</f>
        <v>311</v>
      </c>
      <c r="C13" s="21">
        <f>SUM(公式!E27)</f>
        <v>8000</v>
      </c>
      <c r="D13" s="21">
        <v>18984</v>
      </c>
      <c r="E13" s="21">
        <v>43500</v>
      </c>
      <c r="F13" s="19">
        <f t="shared" si="1"/>
        <v>-0.98361778339654449</v>
      </c>
      <c r="G13" s="19">
        <f t="shared" si="1"/>
        <v>-0.81609195402298851</v>
      </c>
    </row>
    <row r="14" spans="1:7" ht="21.95" customHeight="1">
      <c r="A14" s="22" t="s">
        <v>43</v>
      </c>
      <c r="B14" s="23">
        <f>SUM(B10:B13)</f>
        <v>139444</v>
      </c>
      <c r="C14" s="23">
        <f>SUM(C10:C13)</f>
        <v>437700</v>
      </c>
      <c r="D14" s="23">
        <v>297608</v>
      </c>
      <c r="E14" s="23">
        <v>872200</v>
      </c>
      <c r="F14" s="24">
        <f t="shared" si="1"/>
        <v>-0.53145076745248776</v>
      </c>
      <c r="G14" s="24">
        <f t="shared" si="1"/>
        <v>-0.49816555835817478</v>
      </c>
    </row>
    <row r="15" spans="1:7" ht="21.95" customHeight="1">
      <c r="A15" s="17" t="s">
        <v>48</v>
      </c>
      <c r="B15" s="21">
        <f>SUM(公式!D31)</f>
        <v>73517</v>
      </c>
      <c r="C15" s="21">
        <f>SUM(公式!E31)</f>
        <v>213800</v>
      </c>
      <c r="D15" s="21">
        <v>70728</v>
      </c>
      <c r="E15" s="21">
        <v>214100</v>
      </c>
      <c r="F15" s="19">
        <f>SUM(B15/D15-1)</f>
        <v>3.9432756475511921E-2</v>
      </c>
      <c r="G15" s="19">
        <f>SUM(C15/E15-1)</f>
        <v>-1.4012143858009862E-3</v>
      </c>
    </row>
    <row r="16" spans="1:7" ht="21.95" customHeight="1">
      <c r="A16" s="17" t="s">
        <v>49</v>
      </c>
      <c r="B16" s="21">
        <f>SUM(公式!D34)</f>
        <v>9266</v>
      </c>
      <c r="C16" s="21">
        <f>SUM(公式!E34)</f>
        <v>33800</v>
      </c>
      <c r="D16" s="21">
        <v>37307</v>
      </c>
      <c r="E16" s="21">
        <v>123800</v>
      </c>
      <c r="F16" s="19">
        <f t="shared" ref="F16:F17" si="4">SUM(B16/D16-1)</f>
        <v>-0.75162838073283833</v>
      </c>
      <c r="G16" s="19">
        <f t="shared" ref="G16:G17" si="5">SUM(C16/E16-1)</f>
        <v>-0.72697899838449109</v>
      </c>
    </row>
    <row r="17" spans="1:7" ht="21.95" customHeight="1">
      <c r="A17" s="17" t="s">
        <v>50</v>
      </c>
      <c r="B17" s="20">
        <f>SUM(公式!D38)</f>
        <v>4684</v>
      </c>
      <c r="C17" s="20">
        <f>SUM(公式!E38)</f>
        <v>139700</v>
      </c>
      <c r="D17" s="20">
        <v>752</v>
      </c>
      <c r="E17" s="20">
        <v>30300</v>
      </c>
      <c r="F17" s="19">
        <f t="shared" si="4"/>
        <v>5.2287234042553195</v>
      </c>
      <c r="G17" s="19">
        <f t="shared" si="5"/>
        <v>3.6105610561056105</v>
      </c>
    </row>
    <row r="18" spans="1:7" ht="21.95" customHeight="1">
      <c r="A18" s="17" t="s">
        <v>51</v>
      </c>
      <c r="B18" s="21">
        <f>SUM(公式!D41)</f>
        <v>1125</v>
      </c>
      <c r="C18" s="21">
        <f>SUM(公式!E41)</f>
        <v>27700</v>
      </c>
      <c r="D18" s="21">
        <v>2249</v>
      </c>
      <c r="E18" s="21">
        <v>33200</v>
      </c>
      <c r="F18" s="19">
        <f t="shared" ref="F18:G19" si="6">SUM(B18/D18-1)</f>
        <v>-0.49977767896843039</v>
      </c>
      <c r="G18" s="19">
        <f t="shared" si="6"/>
        <v>-0.16566265060240959</v>
      </c>
    </row>
    <row r="19" spans="1:7" ht="21.95" customHeight="1">
      <c r="A19" s="22" t="s">
        <v>43</v>
      </c>
      <c r="B19" s="23">
        <f>SUM(B15:B18)</f>
        <v>88592</v>
      </c>
      <c r="C19" s="23">
        <f>SUM(C15:C18)</f>
        <v>415000</v>
      </c>
      <c r="D19" s="23">
        <v>111036</v>
      </c>
      <c r="E19" s="23">
        <v>401400</v>
      </c>
      <c r="F19" s="24">
        <f t="shared" si="6"/>
        <v>-0.20213264166576606</v>
      </c>
      <c r="G19" s="24">
        <f t="shared" si="6"/>
        <v>3.3881415047334329E-2</v>
      </c>
    </row>
    <row r="20" spans="1:7" ht="21.95" customHeight="1">
      <c r="A20" s="17" t="s">
        <v>52</v>
      </c>
      <c r="B20" s="21">
        <f>SUM(公式!D46)</f>
        <v>371</v>
      </c>
      <c r="C20" s="21">
        <f>SUM(公式!E46)</f>
        <v>19400</v>
      </c>
      <c r="D20" s="21">
        <v>285</v>
      </c>
      <c r="E20" s="21">
        <v>13000</v>
      </c>
      <c r="F20" s="19">
        <f t="shared" ref="F20:G23" si="7">SUM(B20/D20-1)</f>
        <v>0.30175438596491233</v>
      </c>
      <c r="G20" s="19">
        <f t="shared" si="7"/>
        <v>0.49230769230769234</v>
      </c>
    </row>
    <row r="21" spans="1:7" ht="21.95" customHeight="1">
      <c r="A21" s="17" t="s">
        <v>53</v>
      </c>
      <c r="B21" s="21">
        <f>SUM(公式!D50)</f>
        <v>28097</v>
      </c>
      <c r="C21" s="21">
        <f>SUM(公式!E50)</f>
        <v>500100</v>
      </c>
      <c r="D21" s="21">
        <v>80196</v>
      </c>
      <c r="E21" s="21">
        <v>747700</v>
      </c>
      <c r="F21" s="19">
        <f t="shared" si="7"/>
        <v>-0.64964586762432042</v>
      </c>
      <c r="G21" s="19">
        <f t="shared" si="7"/>
        <v>-0.33114885649324599</v>
      </c>
    </row>
    <row r="22" spans="1:7" ht="21.95" customHeight="1">
      <c r="A22" s="17" t="s">
        <v>54</v>
      </c>
      <c r="B22" s="21">
        <f>SUM(公式!D55)</f>
        <v>522</v>
      </c>
      <c r="C22" s="21">
        <f>SUM(公式!E55)</f>
        <v>12000</v>
      </c>
      <c r="D22" s="21">
        <v>3828</v>
      </c>
      <c r="E22" s="21">
        <v>21000</v>
      </c>
      <c r="F22" s="19">
        <f t="shared" si="7"/>
        <v>-0.86363636363636365</v>
      </c>
      <c r="G22" s="19">
        <f t="shared" si="7"/>
        <v>-0.4285714285714286</v>
      </c>
    </row>
    <row r="23" spans="1:7" ht="21.95" customHeight="1">
      <c r="A23" s="22" t="s">
        <v>43</v>
      </c>
      <c r="B23" s="23">
        <f>SUM(B20:B22)</f>
        <v>28990</v>
      </c>
      <c r="C23" s="23">
        <f>SUM(C20:C22)</f>
        <v>531500</v>
      </c>
      <c r="D23" s="23">
        <v>84309</v>
      </c>
      <c r="E23" s="23">
        <v>781700</v>
      </c>
      <c r="F23" s="24">
        <f t="shared" si="7"/>
        <v>-0.65614584445314261</v>
      </c>
      <c r="G23" s="24">
        <f t="shared" si="7"/>
        <v>-0.32007163873608802</v>
      </c>
    </row>
    <row r="24" spans="1:7" ht="27.75" customHeight="1">
      <c r="A24" s="26" t="s">
        <v>55</v>
      </c>
      <c r="B24" s="27">
        <f>SUM(B9+B14+B19+B23)</f>
        <v>2745992</v>
      </c>
      <c r="C24" s="27">
        <f>SUM(C9+C14+C19+C23)</f>
        <v>6144000</v>
      </c>
      <c r="D24" s="27">
        <v>1483913</v>
      </c>
      <c r="E24" s="27">
        <v>4399100</v>
      </c>
      <c r="F24" s="28">
        <f>SUM(B24/D24-1)</f>
        <v>0.85050740845319095</v>
      </c>
      <c r="G24" s="28">
        <f>SUM(C24/E24-1)</f>
        <v>0.3966493146325385</v>
      </c>
    </row>
    <row r="25" spans="1:7">
      <c r="B25" s="29"/>
      <c r="C25" s="29"/>
      <c r="D25" s="29"/>
      <c r="E25" s="29"/>
    </row>
    <row r="27" spans="1:7">
      <c r="C27" s="31"/>
      <c r="E27" s="31"/>
    </row>
  </sheetData>
  <mergeCells count="5">
    <mergeCell ref="F2:G2"/>
    <mergeCell ref="B2:C2"/>
    <mergeCell ref="D2:E2"/>
    <mergeCell ref="A1:G1"/>
    <mergeCell ref="A2:A3"/>
  </mergeCells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3"/>
  </sheetPr>
  <dimension ref="A1:G27"/>
  <sheetViews>
    <sheetView workbookViewId="0">
      <selection activeCell="L11" sqref="L11"/>
    </sheetView>
  </sheetViews>
  <sheetFormatPr defaultColWidth="9" defaultRowHeight="15.75"/>
  <cols>
    <col min="1" max="1" width="20.25" style="14" bestFit="1" customWidth="1"/>
    <col min="2" max="2" width="12.25" style="14" bestFit="1" customWidth="1"/>
    <col min="3" max="3" width="13.5" style="14" bestFit="1" customWidth="1"/>
    <col min="4" max="4" width="12.25" style="14" bestFit="1" customWidth="1"/>
    <col min="5" max="5" width="13.5" style="14" bestFit="1" customWidth="1"/>
    <col min="6" max="7" width="11.375" style="30" bestFit="1" customWidth="1"/>
    <col min="8" max="16384" width="9" style="14"/>
  </cols>
  <sheetData>
    <row r="1" spans="1:7" ht="36" customHeight="1">
      <c r="A1" s="59" t="s">
        <v>107</v>
      </c>
      <c r="B1" s="59"/>
      <c r="C1" s="59"/>
      <c r="D1" s="59"/>
      <c r="E1" s="59"/>
      <c r="F1" s="59"/>
      <c r="G1" s="59"/>
    </row>
    <row r="2" spans="1:7" ht="25.5" customHeight="1">
      <c r="A2" s="61" t="s">
        <v>30</v>
      </c>
      <c r="B2" s="60" t="s">
        <v>91</v>
      </c>
      <c r="C2" s="60"/>
      <c r="D2" s="60" t="s">
        <v>108</v>
      </c>
      <c r="E2" s="60"/>
      <c r="F2" s="58" t="s">
        <v>31</v>
      </c>
      <c r="G2" s="58"/>
    </row>
    <row r="3" spans="1:7" ht="25.15" customHeight="1">
      <c r="A3" s="62"/>
      <c r="B3" s="15" t="s">
        <v>56</v>
      </c>
      <c r="C3" s="15" t="s">
        <v>57</v>
      </c>
      <c r="D3" s="15" t="s">
        <v>56</v>
      </c>
      <c r="E3" s="15" t="s">
        <v>57</v>
      </c>
      <c r="F3" s="16" t="s">
        <v>36</v>
      </c>
      <c r="G3" s="16" t="s">
        <v>37</v>
      </c>
    </row>
    <row r="4" spans="1:7" ht="21.95" customHeight="1">
      <c r="A4" s="17" t="s">
        <v>38</v>
      </c>
      <c r="B4" s="18">
        <f>公式!F5</f>
        <v>2126925</v>
      </c>
      <c r="C4" s="18">
        <f>公式!G5</f>
        <v>3487600</v>
      </c>
      <c r="D4" s="18">
        <v>808305</v>
      </c>
      <c r="E4" s="18">
        <v>1608500</v>
      </c>
      <c r="F4" s="19">
        <f t="shared" ref="F4:G9" si="0">SUM(B4/D4-1)</f>
        <v>1.631339655204409</v>
      </c>
      <c r="G4" s="19">
        <f t="shared" si="0"/>
        <v>1.1682312713708423</v>
      </c>
    </row>
    <row r="5" spans="1:7" ht="21.95" customHeight="1">
      <c r="A5" s="17" t="s">
        <v>39</v>
      </c>
      <c r="B5" s="20">
        <f>公式!F8</f>
        <v>683029</v>
      </c>
      <c r="C5" s="20">
        <f>公式!G8</f>
        <v>1637600</v>
      </c>
      <c r="D5" s="20">
        <v>320388</v>
      </c>
      <c r="E5" s="20">
        <v>1049300</v>
      </c>
      <c r="F5" s="19">
        <f t="shared" si="0"/>
        <v>1.1318807196274516</v>
      </c>
      <c r="G5" s="19">
        <f t="shared" si="0"/>
        <v>0.56065948727723236</v>
      </c>
    </row>
    <row r="6" spans="1:7" ht="21.95" customHeight="1">
      <c r="A6" s="17" t="s">
        <v>40</v>
      </c>
      <c r="B6" s="20">
        <f>公式!F10</f>
        <v>8304</v>
      </c>
      <c r="C6" s="20">
        <f>公式!G10</f>
        <v>95300</v>
      </c>
      <c r="D6" s="20">
        <v>10828</v>
      </c>
      <c r="E6" s="20">
        <v>136900</v>
      </c>
      <c r="F6" s="19">
        <f t="shared" si="0"/>
        <v>-0.23309937199852238</v>
      </c>
      <c r="G6" s="19">
        <f t="shared" si="0"/>
        <v>-0.3038714390065741</v>
      </c>
    </row>
    <row r="7" spans="1:7" ht="21.95" customHeight="1">
      <c r="A7" s="17" t="s">
        <v>41</v>
      </c>
      <c r="B7" s="21">
        <f>公式!F12</f>
        <v>757115</v>
      </c>
      <c r="C7" s="21">
        <f>公式!G12</f>
        <v>1516200</v>
      </c>
      <c r="D7" s="21">
        <v>413813</v>
      </c>
      <c r="E7" s="21">
        <v>802900</v>
      </c>
      <c r="F7" s="19">
        <f t="shared" si="0"/>
        <v>0.82960660974884792</v>
      </c>
      <c r="G7" s="19">
        <f t="shared" si="0"/>
        <v>0.88840453356582394</v>
      </c>
    </row>
    <row r="8" spans="1:7" ht="21.95" customHeight="1">
      <c r="A8" s="17" t="s">
        <v>42</v>
      </c>
      <c r="B8" s="21">
        <f>公式!F14</f>
        <v>86330</v>
      </c>
      <c r="C8" s="21">
        <f>公式!G14</f>
        <v>188600</v>
      </c>
      <c r="D8" s="21">
        <v>38230</v>
      </c>
      <c r="E8" s="21">
        <v>140600</v>
      </c>
      <c r="F8" s="19">
        <f t="shared" si="0"/>
        <v>1.2581742087365941</v>
      </c>
      <c r="G8" s="19">
        <f t="shared" si="0"/>
        <v>0.34139402560455201</v>
      </c>
    </row>
    <row r="9" spans="1:7" ht="23.45" customHeight="1">
      <c r="A9" s="22" t="s">
        <v>43</v>
      </c>
      <c r="B9" s="23">
        <f>SUM(B4:B8)</f>
        <v>3661703</v>
      </c>
      <c r="C9" s="23">
        <f>SUM(C4:C8)</f>
        <v>6925300</v>
      </c>
      <c r="D9" s="23">
        <v>1591564</v>
      </c>
      <c r="E9" s="23">
        <v>3738200</v>
      </c>
      <c r="F9" s="24">
        <f t="shared" si="0"/>
        <v>1.3006947882711595</v>
      </c>
      <c r="G9" s="24">
        <f t="shared" si="0"/>
        <v>0.85257610614734358</v>
      </c>
    </row>
    <row r="10" spans="1:7" ht="21.95" customHeight="1">
      <c r="A10" s="17" t="s">
        <v>44</v>
      </c>
      <c r="B10" s="21">
        <f>公式!F20</f>
        <v>250341</v>
      </c>
      <c r="C10" s="21">
        <f>公式!G20</f>
        <v>801000</v>
      </c>
      <c r="D10" s="21">
        <v>292126</v>
      </c>
      <c r="E10" s="21">
        <v>862100</v>
      </c>
      <c r="F10" s="19">
        <f t="shared" ref="F10:G14" si="1">SUM(B10/D10-1)</f>
        <v>-0.14303759336724564</v>
      </c>
      <c r="G10" s="19">
        <f t="shared" si="1"/>
        <v>-7.0873448555851981E-2</v>
      </c>
    </row>
    <row r="11" spans="1:7" ht="21.95" customHeight="1">
      <c r="A11" s="17" t="s">
        <v>45</v>
      </c>
      <c r="B11" s="20">
        <f>公式!F23</f>
        <v>565</v>
      </c>
      <c r="C11" s="20">
        <f>公式!G23</f>
        <v>5900</v>
      </c>
      <c r="D11" s="20">
        <v>0</v>
      </c>
      <c r="E11" s="20">
        <v>0</v>
      </c>
      <c r="F11" s="20">
        <v>0</v>
      </c>
      <c r="G11" s="20">
        <v>0</v>
      </c>
    </row>
    <row r="12" spans="1:7" ht="21.95" customHeight="1">
      <c r="A12" s="17" t="s">
        <v>46</v>
      </c>
      <c r="B12" s="21">
        <f>公式!F25</f>
        <v>0</v>
      </c>
      <c r="C12" s="21">
        <f>公式!G25</f>
        <v>0</v>
      </c>
      <c r="D12" s="20">
        <v>35597</v>
      </c>
      <c r="E12" s="20">
        <v>142300</v>
      </c>
      <c r="F12" s="19">
        <f t="shared" ref="F12" si="2">SUM(B12/D12-1)</f>
        <v>-1</v>
      </c>
      <c r="G12" s="19">
        <f t="shared" ref="G12" si="3">SUM(C12/E12-1)</f>
        <v>-1</v>
      </c>
    </row>
    <row r="13" spans="1:7" ht="21.95" customHeight="1">
      <c r="A13" s="17" t="s">
        <v>47</v>
      </c>
      <c r="B13" s="21">
        <f>公式!F27</f>
        <v>8347</v>
      </c>
      <c r="C13" s="21">
        <f>公式!G27</f>
        <v>37700</v>
      </c>
      <c r="D13" s="21">
        <v>18984</v>
      </c>
      <c r="E13" s="21">
        <v>43500</v>
      </c>
      <c r="F13" s="19">
        <f t="shared" si="1"/>
        <v>-0.56031394858828487</v>
      </c>
      <c r="G13" s="19">
        <f t="shared" si="1"/>
        <v>-0.1333333333333333</v>
      </c>
    </row>
    <row r="14" spans="1:7" ht="21.95" customHeight="1">
      <c r="A14" s="22" t="s">
        <v>43</v>
      </c>
      <c r="B14" s="23">
        <f>SUM(B10:B13)</f>
        <v>259253</v>
      </c>
      <c r="C14" s="23">
        <f>SUM(C10:C13)</f>
        <v>844600</v>
      </c>
      <c r="D14" s="23">
        <v>346707</v>
      </c>
      <c r="E14" s="23">
        <v>1047900</v>
      </c>
      <c r="F14" s="24">
        <f t="shared" si="1"/>
        <v>-0.25224180648213046</v>
      </c>
      <c r="G14" s="24">
        <f t="shared" si="1"/>
        <v>-0.19400706174253268</v>
      </c>
    </row>
    <row r="15" spans="1:7" ht="21.95" customHeight="1">
      <c r="A15" s="17" t="s">
        <v>48</v>
      </c>
      <c r="B15" s="21">
        <f>公式!F31</f>
        <v>111310</v>
      </c>
      <c r="C15" s="21">
        <f>公式!G31</f>
        <v>302600</v>
      </c>
      <c r="D15" s="21">
        <v>143325</v>
      </c>
      <c r="E15" s="21">
        <v>451900</v>
      </c>
      <c r="F15" s="19">
        <f t="shared" ref="F15:G19" si="4">SUM(B15/D15-1)</f>
        <v>-0.22337345194488056</v>
      </c>
      <c r="G15" s="19">
        <f t="shared" si="4"/>
        <v>-0.33038282805930519</v>
      </c>
    </row>
    <row r="16" spans="1:7" ht="21.95" customHeight="1">
      <c r="A16" s="17" t="s">
        <v>49</v>
      </c>
      <c r="B16" s="21">
        <f>公式!F34</f>
        <v>16866</v>
      </c>
      <c r="C16" s="21">
        <f>公式!G34</f>
        <v>57000</v>
      </c>
      <c r="D16" s="21">
        <v>42787</v>
      </c>
      <c r="E16" s="21">
        <v>141300</v>
      </c>
      <c r="F16" s="19">
        <f t="shared" si="4"/>
        <v>-0.60581485030499915</v>
      </c>
      <c r="G16" s="19">
        <f t="shared" si="4"/>
        <v>-0.59660297239915072</v>
      </c>
    </row>
    <row r="17" spans="1:7" ht="21.95" customHeight="1">
      <c r="A17" s="17" t="s">
        <v>50</v>
      </c>
      <c r="B17" s="20">
        <f>公式!F38</f>
        <v>6771</v>
      </c>
      <c r="C17" s="20">
        <f>公式!G38</f>
        <v>189800</v>
      </c>
      <c r="D17" s="20">
        <v>1752</v>
      </c>
      <c r="E17" s="20">
        <v>56500</v>
      </c>
      <c r="F17" s="25">
        <f t="shared" ref="F17" si="5">SUM(B17/D17-1)</f>
        <v>2.8647260273972601</v>
      </c>
      <c r="G17" s="25">
        <f t="shared" ref="G17" si="6">SUM(C17/E17-1)</f>
        <v>2.3592920353982301</v>
      </c>
    </row>
    <row r="18" spans="1:7" ht="21.95" customHeight="1">
      <c r="A18" s="17" t="s">
        <v>51</v>
      </c>
      <c r="B18" s="21">
        <f>公式!F41</f>
        <v>2877</v>
      </c>
      <c r="C18" s="21">
        <f>公式!G41</f>
        <v>46100</v>
      </c>
      <c r="D18" s="21">
        <v>2906</v>
      </c>
      <c r="E18" s="21">
        <v>48100</v>
      </c>
      <c r="F18" s="19">
        <f t="shared" si="4"/>
        <v>-9.9793530626290927E-3</v>
      </c>
      <c r="G18" s="19">
        <f t="shared" si="4"/>
        <v>-4.1580041580041582E-2</v>
      </c>
    </row>
    <row r="19" spans="1:7" ht="21.95" customHeight="1">
      <c r="A19" s="22" t="s">
        <v>43</v>
      </c>
      <c r="B19" s="23">
        <f>SUM(B15:B18)</f>
        <v>137824</v>
      </c>
      <c r="C19" s="23">
        <f>SUM(C15:C18)</f>
        <v>595500</v>
      </c>
      <c r="D19" s="23">
        <v>190770</v>
      </c>
      <c r="E19" s="23">
        <v>697800</v>
      </c>
      <c r="F19" s="24">
        <f t="shared" si="4"/>
        <v>-0.27753839702259264</v>
      </c>
      <c r="G19" s="24">
        <f t="shared" si="4"/>
        <v>-0.14660361134995703</v>
      </c>
    </row>
    <row r="20" spans="1:7" ht="21.95" customHeight="1">
      <c r="A20" s="17" t="s">
        <v>52</v>
      </c>
      <c r="B20" s="21">
        <f>公式!F46</f>
        <v>1611</v>
      </c>
      <c r="C20" s="21">
        <f>公式!G46</f>
        <v>41300</v>
      </c>
      <c r="D20" s="21">
        <v>2285</v>
      </c>
      <c r="E20" s="21">
        <v>29700</v>
      </c>
      <c r="F20" s="19">
        <f t="shared" ref="F20:G23" si="7">SUM(B20/D20-1)</f>
        <v>-0.29496717724288846</v>
      </c>
      <c r="G20" s="19">
        <f t="shared" si="7"/>
        <v>0.39057239057239057</v>
      </c>
    </row>
    <row r="21" spans="1:7" ht="21.95" customHeight="1">
      <c r="A21" s="17" t="s">
        <v>53</v>
      </c>
      <c r="B21" s="21">
        <f>公式!F50</f>
        <v>58300</v>
      </c>
      <c r="C21" s="21">
        <f>公式!G50</f>
        <v>1219300</v>
      </c>
      <c r="D21" s="21">
        <v>114597</v>
      </c>
      <c r="E21" s="21">
        <v>1058300</v>
      </c>
      <c r="F21" s="19">
        <f t="shared" si="7"/>
        <v>-0.49126067872631918</v>
      </c>
      <c r="G21" s="19">
        <f t="shared" si="7"/>
        <v>0.15213077577246525</v>
      </c>
    </row>
    <row r="22" spans="1:7" ht="21.95" customHeight="1">
      <c r="A22" s="17" t="s">
        <v>54</v>
      </c>
      <c r="B22" s="21">
        <f>公式!F55</f>
        <v>40177</v>
      </c>
      <c r="C22" s="21">
        <f>公式!G55</f>
        <v>62600</v>
      </c>
      <c r="D22" s="21">
        <v>3828</v>
      </c>
      <c r="E22" s="21">
        <v>21000</v>
      </c>
      <c r="F22" s="19">
        <f>SUM(B22/D22-1)</f>
        <v>9.4955590386624866</v>
      </c>
      <c r="G22" s="19">
        <f t="shared" si="7"/>
        <v>1.980952380952381</v>
      </c>
    </row>
    <row r="23" spans="1:7" ht="21.95" customHeight="1">
      <c r="A23" s="22" t="s">
        <v>43</v>
      </c>
      <c r="B23" s="23">
        <f>SUM(B20:B22)</f>
        <v>100088</v>
      </c>
      <c r="C23" s="23">
        <f>SUM(C20:C22)</f>
        <v>1323200</v>
      </c>
      <c r="D23" s="23">
        <v>120710</v>
      </c>
      <c r="E23" s="23">
        <v>1109000</v>
      </c>
      <c r="F23" s="24">
        <f t="shared" si="7"/>
        <v>-0.17083920139176534</v>
      </c>
      <c r="G23" s="24">
        <f t="shared" si="7"/>
        <v>0.1931469792605951</v>
      </c>
    </row>
    <row r="24" spans="1:7" ht="27.75" customHeight="1">
      <c r="A24" s="26" t="s">
        <v>55</v>
      </c>
      <c r="B24" s="27">
        <f>SUM(B23,B19,B14,B9)</f>
        <v>4158868</v>
      </c>
      <c r="C24" s="27">
        <f>SUM(C23,C19,C14,C9)</f>
        <v>9688600</v>
      </c>
      <c r="D24" s="27">
        <v>2249751</v>
      </c>
      <c r="E24" s="27">
        <v>6592900</v>
      </c>
      <c r="F24" s="28">
        <f>SUM(B24/D24-1)</f>
        <v>0.84859035511040992</v>
      </c>
      <c r="G24" s="28">
        <f>SUM(C24/E24-1)</f>
        <v>0.46955057713601001</v>
      </c>
    </row>
    <row r="25" spans="1:7">
      <c r="B25" s="29"/>
      <c r="C25" s="29"/>
      <c r="D25" s="29"/>
      <c r="E25" s="29"/>
    </row>
    <row r="27" spans="1:7">
      <c r="C27" s="31"/>
      <c r="E27" s="31"/>
    </row>
  </sheetData>
  <mergeCells count="5">
    <mergeCell ref="F2:G2"/>
    <mergeCell ref="A1:G1"/>
    <mergeCell ref="A2:A3"/>
    <mergeCell ref="B2:C2"/>
    <mergeCell ref="D2:E2"/>
  </mergeCells>
  <phoneticPr fontId="2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3"/>
  </sheetPr>
  <dimension ref="A1:G27"/>
  <sheetViews>
    <sheetView workbookViewId="0">
      <selection activeCell="K12" sqref="K12"/>
    </sheetView>
  </sheetViews>
  <sheetFormatPr defaultColWidth="9" defaultRowHeight="15.75"/>
  <cols>
    <col min="1" max="1" width="20.25" style="14" bestFit="1" customWidth="1"/>
    <col min="2" max="2" width="12.25" style="14" bestFit="1" customWidth="1"/>
    <col min="3" max="3" width="13.5" style="14" bestFit="1" customWidth="1"/>
    <col min="4" max="4" width="12.25" style="14" bestFit="1" customWidth="1"/>
    <col min="5" max="5" width="13.5" style="14" bestFit="1" customWidth="1"/>
    <col min="6" max="7" width="11.375" style="30" bestFit="1" customWidth="1"/>
    <col min="8" max="16384" width="9" style="14"/>
  </cols>
  <sheetData>
    <row r="1" spans="1:7" ht="36" customHeight="1">
      <c r="A1" s="59" t="s">
        <v>109</v>
      </c>
      <c r="B1" s="59"/>
      <c r="C1" s="59"/>
      <c r="D1" s="59"/>
      <c r="E1" s="59"/>
      <c r="F1" s="59"/>
      <c r="G1" s="59"/>
    </row>
    <row r="2" spans="1:7" ht="25.5" customHeight="1">
      <c r="A2" s="61" t="s">
        <v>30</v>
      </c>
      <c r="B2" s="60" t="s">
        <v>110</v>
      </c>
      <c r="C2" s="60"/>
      <c r="D2" s="60" t="s">
        <v>75</v>
      </c>
      <c r="E2" s="60"/>
      <c r="F2" s="58" t="s">
        <v>31</v>
      </c>
      <c r="G2" s="58"/>
    </row>
    <row r="3" spans="1:7" ht="25.15" customHeight="1">
      <c r="A3" s="62"/>
      <c r="B3" s="15" t="s">
        <v>56</v>
      </c>
      <c r="C3" s="15" t="s">
        <v>57</v>
      </c>
      <c r="D3" s="15" t="s">
        <v>59</v>
      </c>
      <c r="E3" s="15" t="s">
        <v>60</v>
      </c>
      <c r="F3" s="16" t="s">
        <v>36</v>
      </c>
      <c r="G3" s="16" t="s">
        <v>37</v>
      </c>
    </row>
    <row r="4" spans="1:7" ht="21.95" customHeight="1">
      <c r="A4" s="17" t="s">
        <v>38</v>
      </c>
      <c r="B4" s="18">
        <f>公式!H5</f>
        <v>2600926</v>
      </c>
      <c r="C4" s="18">
        <f>公式!I5</f>
        <v>4405100</v>
      </c>
      <c r="D4" s="18">
        <v>1189116</v>
      </c>
      <c r="E4" s="18">
        <v>2346000</v>
      </c>
      <c r="F4" s="19">
        <f t="shared" ref="F4:G9" si="0">SUM(B4/D4-1)</f>
        <v>1.1872769351350079</v>
      </c>
      <c r="G4" s="19">
        <f t="shared" si="0"/>
        <v>0.87770673486786022</v>
      </c>
    </row>
    <row r="5" spans="1:7" ht="21.95" customHeight="1">
      <c r="A5" s="17" t="s">
        <v>39</v>
      </c>
      <c r="B5" s="20">
        <f>公式!H8</f>
        <v>910449</v>
      </c>
      <c r="C5" s="20">
        <f>公式!I8</f>
        <v>2274600</v>
      </c>
      <c r="D5" s="20">
        <v>474585</v>
      </c>
      <c r="E5" s="20">
        <v>1454500</v>
      </c>
      <c r="F5" s="19">
        <f t="shared" si="0"/>
        <v>0.91841082208666514</v>
      </c>
      <c r="G5" s="19">
        <f t="shared" si="0"/>
        <v>0.56383636988655894</v>
      </c>
    </row>
    <row r="6" spans="1:7" ht="21.95" customHeight="1">
      <c r="A6" s="17" t="s">
        <v>40</v>
      </c>
      <c r="B6" s="20">
        <f>公式!H10</f>
        <v>8304</v>
      </c>
      <c r="C6" s="20">
        <f>公式!I10</f>
        <v>95300</v>
      </c>
      <c r="D6" s="20">
        <v>15826</v>
      </c>
      <c r="E6" s="20">
        <v>205400</v>
      </c>
      <c r="F6" s="19">
        <f t="shared" si="0"/>
        <v>-0.47529382029571587</v>
      </c>
      <c r="G6" s="19">
        <f t="shared" si="0"/>
        <v>-0.53602726387536515</v>
      </c>
    </row>
    <row r="7" spans="1:7" ht="21.95" customHeight="1">
      <c r="A7" s="17" t="s">
        <v>41</v>
      </c>
      <c r="B7" s="21">
        <f>公式!H12</f>
        <v>1120763</v>
      </c>
      <c r="C7" s="21">
        <f>公式!I12</f>
        <v>2184900</v>
      </c>
      <c r="D7" s="21">
        <v>738616</v>
      </c>
      <c r="E7" s="21">
        <v>1460600</v>
      </c>
      <c r="F7" s="19">
        <f t="shared" si="0"/>
        <v>0.51738250999166002</v>
      </c>
      <c r="G7" s="19">
        <f t="shared" si="0"/>
        <v>0.49589209913734078</v>
      </c>
    </row>
    <row r="8" spans="1:7" ht="21.95" customHeight="1">
      <c r="A8" s="17" t="s">
        <v>42</v>
      </c>
      <c r="B8" s="21">
        <f>公式!H14</f>
        <v>107027</v>
      </c>
      <c r="C8" s="21">
        <f>公式!I14</f>
        <v>217100</v>
      </c>
      <c r="D8" s="21">
        <v>38539</v>
      </c>
      <c r="E8" s="21">
        <v>145800</v>
      </c>
      <c r="F8" s="19">
        <f t="shared" si="0"/>
        <v>1.7771089026700224</v>
      </c>
      <c r="G8" s="19">
        <f t="shared" si="0"/>
        <v>0.48902606310013708</v>
      </c>
    </row>
    <row r="9" spans="1:7" ht="23.45" customHeight="1">
      <c r="A9" s="22" t="s">
        <v>43</v>
      </c>
      <c r="B9" s="23">
        <f>SUM(B4:B8)</f>
        <v>4747469</v>
      </c>
      <c r="C9" s="23">
        <f>SUM(C4:C8)</f>
        <v>9177000</v>
      </c>
      <c r="D9" s="23">
        <v>2456682</v>
      </c>
      <c r="E9" s="23">
        <v>5612300</v>
      </c>
      <c r="F9" s="24">
        <f t="shared" si="0"/>
        <v>0.93247192758362707</v>
      </c>
      <c r="G9" s="24">
        <f t="shared" si="0"/>
        <v>0.63515849117117762</v>
      </c>
    </row>
    <row r="10" spans="1:7" ht="21.95" customHeight="1">
      <c r="A10" s="17" t="s">
        <v>44</v>
      </c>
      <c r="B10" s="21">
        <f>公式!H20</f>
        <v>316834</v>
      </c>
      <c r="C10" s="21">
        <f>公式!I20</f>
        <v>1019100</v>
      </c>
      <c r="D10" s="21">
        <v>317705</v>
      </c>
      <c r="E10" s="21">
        <v>935500</v>
      </c>
      <c r="F10" s="19">
        <f t="shared" ref="F10:G14" si="1">SUM(B10/D10-1)</f>
        <v>-2.7415369603878137E-3</v>
      </c>
      <c r="G10" s="19">
        <f t="shared" si="1"/>
        <v>8.9363976483164187E-2</v>
      </c>
    </row>
    <row r="11" spans="1:7" ht="21.95" customHeight="1">
      <c r="A11" s="17" t="s">
        <v>45</v>
      </c>
      <c r="B11" s="20">
        <f>公式!H23</f>
        <v>565</v>
      </c>
      <c r="C11" s="20">
        <f>公式!I23</f>
        <v>5900</v>
      </c>
      <c r="D11" s="20">
        <v>1035</v>
      </c>
      <c r="E11" s="20">
        <v>10800</v>
      </c>
      <c r="F11" s="19">
        <f t="shared" ref="F11" si="2">SUM(B11/D11-1)</f>
        <v>-0.45410628019323673</v>
      </c>
      <c r="G11" s="19">
        <f t="shared" ref="G11" si="3">SUM(C11/E11-1)</f>
        <v>-0.45370370370370372</v>
      </c>
    </row>
    <row r="12" spans="1:7" ht="21.95" customHeight="1">
      <c r="A12" s="17" t="s">
        <v>46</v>
      </c>
      <c r="B12" s="21">
        <f>公式!H25</f>
        <v>11010</v>
      </c>
      <c r="C12" s="21">
        <f>公式!I25</f>
        <v>14400</v>
      </c>
      <c r="D12" s="20">
        <v>55397</v>
      </c>
      <c r="E12" s="20">
        <v>166100</v>
      </c>
      <c r="F12" s="19">
        <f t="shared" ref="F12" si="4">SUM(B12/D12-1)</f>
        <v>-0.80125277542105167</v>
      </c>
      <c r="G12" s="19">
        <f t="shared" ref="G12" si="5">SUM(C12/E12-1)</f>
        <v>-0.91330523780854911</v>
      </c>
    </row>
    <row r="13" spans="1:7" ht="21.95" customHeight="1">
      <c r="A13" s="17" t="s">
        <v>47</v>
      </c>
      <c r="B13" s="21">
        <f>公式!H27</f>
        <v>18331</v>
      </c>
      <c r="C13" s="21">
        <f>公式!I27</f>
        <v>56400</v>
      </c>
      <c r="D13" s="21">
        <v>20785</v>
      </c>
      <c r="E13" s="21">
        <v>58900</v>
      </c>
      <c r="F13" s="19">
        <f t="shared" ref="F13" si="6">SUM(B13/D13-1)</f>
        <v>-0.11806591291796964</v>
      </c>
      <c r="G13" s="19">
        <f t="shared" ref="G13" si="7">SUM(C13/E13-1)</f>
        <v>-4.2444821731748683E-2</v>
      </c>
    </row>
    <row r="14" spans="1:7" ht="21.95" customHeight="1">
      <c r="A14" s="22" t="s">
        <v>43</v>
      </c>
      <c r="B14" s="23">
        <f>SUM(B10:B13)</f>
        <v>346740</v>
      </c>
      <c r="C14" s="23">
        <f>SUM(C10:C13)</f>
        <v>1095800</v>
      </c>
      <c r="D14" s="23">
        <v>394922</v>
      </c>
      <c r="E14" s="23">
        <v>1171300</v>
      </c>
      <c r="F14" s="24">
        <f t="shared" si="1"/>
        <v>-0.12200383873271181</v>
      </c>
      <c r="G14" s="24">
        <f t="shared" si="1"/>
        <v>-6.4458294203022293E-2</v>
      </c>
    </row>
    <row r="15" spans="1:7" ht="21.95" customHeight="1">
      <c r="A15" s="17" t="s">
        <v>48</v>
      </c>
      <c r="B15" s="21">
        <f>公式!H31</f>
        <v>128904</v>
      </c>
      <c r="C15" s="21">
        <f>公式!I31</f>
        <v>392000</v>
      </c>
      <c r="D15" s="21">
        <v>250092</v>
      </c>
      <c r="E15" s="21">
        <v>722900</v>
      </c>
      <c r="F15" s="19">
        <f t="shared" ref="F15:G19" si="8">SUM(B15/D15-1)</f>
        <v>-0.48457367688690567</v>
      </c>
      <c r="G15" s="19">
        <f t="shared" si="8"/>
        <v>-0.45773965970397013</v>
      </c>
    </row>
    <row r="16" spans="1:7" ht="21.95" customHeight="1">
      <c r="A16" s="17" t="s">
        <v>49</v>
      </c>
      <c r="B16" s="21">
        <f>公式!H34</f>
        <v>16866</v>
      </c>
      <c r="C16" s="21">
        <f>公式!I34</f>
        <v>57000</v>
      </c>
      <c r="D16" s="21">
        <v>42787</v>
      </c>
      <c r="E16" s="21">
        <v>141300</v>
      </c>
      <c r="F16" s="19">
        <f t="shared" si="8"/>
        <v>-0.60581485030499915</v>
      </c>
      <c r="G16" s="19">
        <f t="shared" si="8"/>
        <v>-0.59660297239915072</v>
      </c>
    </row>
    <row r="17" spans="1:7" ht="21.95" customHeight="1">
      <c r="A17" s="17" t="s">
        <v>50</v>
      </c>
      <c r="B17" s="20">
        <f>公式!H38</f>
        <v>7863</v>
      </c>
      <c r="C17" s="20">
        <f>公式!I38</f>
        <v>237100</v>
      </c>
      <c r="D17" s="20">
        <v>3026</v>
      </c>
      <c r="E17" s="20">
        <v>109300</v>
      </c>
      <c r="F17" s="25">
        <f t="shared" si="8"/>
        <v>1.5984798413747523</v>
      </c>
      <c r="G17" s="25">
        <f t="shared" si="8"/>
        <v>1.1692589204025619</v>
      </c>
    </row>
    <row r="18" spans="1:7" ht="21.95" customHeight="1">
      <c r="A18" s="17" t="s">
        <v>51</v>
      </c>
      <c r="B18" s="21">
        <f>公式!H41</f>
        <v>3821</v>
      </c>
      <c r="C18" s="21">
        <f>公式!I41</f>
        <v>70800</v>
      </c>
      <c r="D18" s="21">
        <v>4448</v>
      </c>
      <c r="E18" s="21">
        <v>64300</v>
      </c>
      <c r="F18" s="19">
        <f t="shared" si="8"/>
        <v>-0.14096223021582732</v>
      </c>
      <c r="G18" s="19">
        <f t="shared" si="8"/>
        <v>0.10108864696734066</v>
      </c>
    </row>
    <row r="19" spans="1:7" ht="21.95" customHeight="1">
      <c r="A19" s="22" t="s">
        <v>43</v>
      </c>
      <c r="B19" s="23">
        <f>SUM(B15:B18)</f>
        <v>157454</v>
      </c>
      <c r="C19" s="23">
        <f>SUM(C15:C18)</f>
        <v>756900</v>
      </c>
      <c r="D19" s="23">
        <v>300353</v>
      </c>
      <c r="E19" s="23">
        <v>1037800</v>
      </c>
      <c r="F19" s="24">
        <f t="shared" si="8"/>
        <v>-0.47577017709162217</v>
      </c>
      <c r="G19" s="24">
        <f t="shared" si="8"/>
        <v>-0.2706687222971671</v>
      </c>
    </row>
    <row r="20" spans="1:7" ht="21.95" customHeight="1">
      <c r="A20" s="17" t="s">
        <v>52</v>
      </c>
      <c r="B20" s="21">
        <f>公式!H46</f>
        <v>2187</v>
      </c>
      <c r="C20" s="21">
        <f>公式!I46</f>
        <v>64300</v>
      </c>
      <c r="D20" s="21">
        <v>2643</v>
      </c>
      <c r="E20" s="21">
        <v>45600</v>
      </c>
      <c r="F20" s="19">
        <f t="shared" ref="F20:G23" si="9">SUM(B20/D20-1)</f>
        <v>-0.17253121452894438</v>
      </c>
      <c r="G20" s="19">
        <f t="shared" si="9"/>
        <v>0.41008771929824572</v>
      </c>
    </row>
    <row r="21" spans="1:7" ht="21.95" customHeight="1">
      <c r="A21" s="17" t="s">
        <v>53</v>
      </c>
      <c r="B21" s="21">
        <f>公式!H50</f>
        <v>85672</v>
      </c>
      <c r="C21" s="21">
        <f>公式!I50</f>
        <v>1763900</v>
      </c>
      <c r="D21" s="21">
        <v>118188</v>
      </c>
      <c r="E21" s="21">
        <v>1264500</v>
      </c>
      <c r="F21" s="19">
        <f t="shared" si="9"/>
        <v>-0.27512099367110032</v>
      </c>
      <c r="G21" s="19">
        <f t="shared" si="9"/>
        <v>0.39493871095294586</v>
      </c>
    </row>
    <row r="22" spans="1:7" ht="21.95" customHeight="1">
      <c r="A22" s="17" t="s">
        <v>54</v>
      </c>
      <c r="B22" s="21">
        <f>公式!H55</f>
        <v>41937</v>
      </c>
      <c r="C22" s="21">
        <f>公式!I55</f>
        <v>78200</v>
      </c>
      <c r="D22" s="21">
        <v>3847</v>
      </c>
      <c r="E22" s="21">
        <v>22300</v>
      </c>
      <c r="F22" s="19">
        <f t="shared" si="9"/>
        <v>9.9012217312191311</v>
      </c>
      <c r="G22" s="19">
        <f t="shared" si="9"/>
        <v>2.506726457399103</v>
      </c>
    </row>
    <row r="23" spans="1:7" ht="21.95" customHeight="1">
      <c r="A23" s="22" t="s">
        <v>43</v>
      </c>
      <c r="B23" s="23">
        <f>SUM(B20:B22)</f>
        <v>129796</v>
      </c>
      <c r="C23" s="23">
        <f>SUM(C20:C22)</f>
        <v>1906400</v>
      </c>
      <c r="D23" s="23">
        <v>124678</v>
      </c>
      <c r="E23" s="23">
        <v>1332400</v>
      </c>
      <c r="F23" s="24">
        <f t="shared" si="9"/>
        <v>4.1049744140907007E-2</v>
      </c>
      <c r="G23" s="24">
        <f t="shared" si="9"/>
        <v>0.43080156109276491</v>
      </c>
    </row>
    <row r="24" spans="1:7" ht="27.75" customHeight="1">
      <c r="A24" s="26" t="s">
        <v>55</v>
      </c>
      <c r="B24" s="27">
        <f>SUM(B9+B14+B19+B23)</f>
        <v>5381459</v>
      </c>
      <c r="C24" s="27">
        <f>SUM(C9+C14+C19+C23)</f>
        <v>12936100</v>
      </c>
      <c r="D24" s="27">
        <v>3276635</v>
      </c>
      <c r="E24" s="27">
        <v>9153800</v>
      </c>
      <c r="F24" s="28">
        <f>SUM(B24/D24-1)</f>
        <v>0.64237365467926688</v>
      </c>
      <c r="G24" s="28">
        <f>SUM(C24/E24-1)</f>
        <v>0.41319452030850568</v>
      </c>
    </row>
    <row r="25" spans="1:7">
      <c r="B25" s="29"/>
      <c r="C25" s="29"/>
      <c r="D25" s="29"/>
      <c r="E25" s="29"/>
    </row>
    <row r="27" spans="1:7">
      <c r="C27" s="31"/>
      <c r="E27" s="31"/>
    </row>
  </sheetData>
  <mergeCells count="5">
    <mergeCell ref="F2:G2"/>
    <mergeCell ref="B2:C2"/>
    <mergeCell ref="D2:E2"/>
    <mergeCell ref="A1:G1"/>
    <mergeCell ref="A2:A3"/>
  </mergeCells>
  <phoneticPr fontId="2" type="noConversion"/>
  <printOptions horizontalCentered="1"/>
  <pageMargins left="0.55118110236220474" right="0.55118110236220474" top="0.78740157480314965" bottom="0.59055118110236227" header="0.51181102362204722" footer="0.51181102362204722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3"/>
  </sheetPr>
  <dimension ref="A1:G26"/>
  <sheetViews>
    <sheetView zoomScale="140" zoomScaleNormal="140" workbookViewId="0">
      <selection activeCell="F11" sqref="F11:G12"/>
    </sheetView>
  </sheetViews>
  <sheetFormatPr defaultColWidth="9" defaultRowHeight="15.75"/>
  <cols>
    <col min="1" max="1" width="20.25" style="14" bestFit="1" customWidth="1"/>
    <col min="2" max="2" width="12.25" style="14" bestFit="1" customWidth="1"/>
    <col min="3" max="3" width="13.5" style="14" bestFit="1" customWidth="1"/>
    <col min="4" max="4" width="12.25" style="14" bestFit="1" customWidth="1"/>
    <col min="5" max="5" width="13.5" style="14" bestFit="1" customWidth="1"/>
    <col min="6" max="7" width="11.375" style="30" bestFit="1" customWidth="1"/>
    <col min="8" max="16384" width="9" style="14"/>
  </cols>
  <sheetData>
    <row r="1" spans="1:7" ht="36" customHeight="1">
      <c r="A1" s="59" t="s">
        <v>111</v>
      </c>
      <c r="B1" s="59"/>
      <c r="C1" s="59"/>
      <c r="D1" s="59"/>
      <c r="E1" s="59"/>
      <c r="F1" s="59"/>
      <c r="G1" s="59"/>
    </row>
    <row r="2" spans="1:7" ht="25.5" customHeight="1">
      <c r="A2" s="61" t="s">
        <v>30</v>
      </c>
      <c r="B2" s="60" t="s">
        <v>112</v>
      </c>
      <c r="C2" s="60"/>
      <c r="D2" s="60" t="s">
        <v>76</v>
      </c>
      <c r="E2" s="60"/>
      <c r="F2" s="58" t="s">
        <v>31</v>
      </c>
      <c r="G2" s="58"/>
    </row>
    <row r="3" spans="1:7" ht="25.15" customHeight="1">
      <c r="A3" s="62"/>
      <c r="B3" s="15" t="s">
        <v>56</v>
      </c>
      <c r="C3" s="15" t="s">
        <v>57</v>
      </c>
      <c r="D3" s="15" t="s">
        <v>59</v>
      </c>
      <c r="E3" s="15" t="s">
        <v>60</v>
      </c>
      <c r="F3" s="16" t="s">
        <v>36</v>
      </c>
      <c r="G3" s="16" t="s">
        <v>37</v>
      </c>
    </row>
    <row r="4" spans="1:7" ht="21.95" customHeight="1">
      <c r="A4" s="17" t="s">
        <v>38</v>
      </c>
      <c r="B4" s="18">
        <f>SUM(公式!J5)</f>
        <v>2965937</v>
      </c>
      <c r="C4" s="18">
        <f>SUM(公式!K5)</f>
        <v>5055600</v>
      </c>
      <c r="D4" s="18">
        <v>1636972</v>
      </c>
      <c r="E4" s="18">
        <v>3104700</v>
      </c>
      <c r="F4" s="19">
        <f t="shared" ref="F4:G9" si="0">SUM(B4/D4-1)</f>
        <v>0.81184345242313238</v>
      </c>
      <c r="G4" s="19">
        <f t="shared" si="0"/>
        <v>0.62836989081070627</v>
      </c>
    </row>
    <row r="5" spans="1:7" ht="21.95" customHeight="1">
      <c r="A5" s="17" t="s">
        <v>39</v>
      </c>
      <c r="B5" s="20">
        <f>SUM(公式!J8)</f>
        <v>1169644</v>
      </c>
      <c r="C5" s="20">
        <f>SUM(公式!K8)</f>
        <v>3124000</v>
      </c>
      <c r="D5" s="20">
        <v>557031</v>
      </c>
      <c r="E5" s="20">
        <v>1696900</v>
      </c>
      <c r="F5" s="19">
        <f t="shared" si="0"/>
        <v>1.0997825973778839</v>
      </c>
      <c r="G5" s="19">
        <f t="shared" si="0"/>
        <v>0.84100418410041833</v>
      </c>
    </row>
    <row r="6" spans="1:7" ht="21.95" customHeight="1">
      <c r="A6" s="17" t="s">
        <v>40</v>
      </c>
      <c r="B6" s="20">
        <f>SUM(公式!J10)</f>
        <v>9572</v>
      </c>
      <c r="C6" s="20">
        <f>SUM(公式!K10)</f>
        <v>113100</v>
      </c>
      <c r="D6" s="20">
        <v>21869</v>
      </c>
      <c r="E6" s="20">
        <v>248100</v>
      </c>
      <c r="F6" s="19">
        <f t="shared" si="0"/>
        <v>-0.56230280305455205</v>
      </c>
      <c r="G6" s="19">
        <f t="shared" si="0"/>
        <v>-0.54413542926239422</v>
      </c>
    </row>
    <row r="7" spans="1:7" ht="21.95" customHeight="1">
      <c r="A7" s="17" t="s">
        <v>41</v>
      </c>
      <c r="B7" s="21">
        <f>SUM(公式!J12)</f>
        <v>1188616</v>
      </c>
      <c r="C7" s="21">
        <f>SUM(公式!K12)</f>
        <v>2324600</v>
      </c>
      <c r="D7" s="21">
        <v>857662</v>
      </c>
      <c r="E7" s="21">
        <v>1690500</v>
      </c>
      <c r="F7" s="19">
        <f t="shared" si="0"/>
        <v>0.38587928577924635</v>
      </c>
      <c r="G7" s="19">
        <f t="shared" si="0"/>
        <v>0.37509612540668447</v>
      </c>
    </row>
    <row r="8" spans="1:7" ht="21.95" customHeight="1">
      <c r="A8" s="17" t="s">
        <v>42</v>
      </c>
      <c r="B8" s="21">
        <f>SUM(公式!J14)</f>
        <v>127571</v>
      </c>
      <c r="C8" s="21">
        <f>SUM(公式!K14)</f>
        <v>277200</v>
      </c>
      <c r="D8" s="21">
        <v>52618</v>
      </c>
      <c r="E8" s="21">
        <v>182900</v>
      </c>
      <c r="F8" s="19">
        <f t="shared" si="0"/>
        <v>1.4244745144247215</v>
      </c>
      <c r="G8" s="19">
        <f t="shared" si="0"/>
        <v>0.51558228540185902</v>
      </c>
    </row>
    <row r="9" spans="1:7" ht="23.45" customHeight="1">
      <c r="A9" s="22" t="s">
        <v>43</v>
      </c>
      <c r="B9" s="23">
        <f>SUM(B4:B8)</f>
        <v>5461340</v>
      </c>
      <c r="C9" s="23">
        <f>SUM(C4:C8)</f>
        <v>10894500</v>
      </c>
      <c r="D9" s="23">
        <v>3126152</v>
      </c>
      <c r="E9" s="23">
        <v>6923100</v>
      </c>
      <c r="F9" s="24">
        <f t="shared" si="0"/>
        <v>0.74698479152645159</v>
      </c>
      <c r="G9" s="24">
        <f t="shared" si="0"/>
        <v>0.57364475451748498</v>
      </c>
    </row>
    <row r="10" spans="1:7" ht="21.95" customHeight="1">
      <c r="A10" s="17" t="s">
        <v>44</v>
      </c>
      <c r="B10" s="21">
        <f>SUM(公式!J20)</f>
        <v>363253</v>
      </c>
      <c r="C10" s="21">
        <f>SUM(公式!K20)</f>
        <v>1185100</v>
      </c>
      <c r="D10" s="21">
        <v>372138</v>
      </c>
      <c r="E10" s="21">
        <v>1076000</v>
      </c>
      <c r="F10" s="19">
        <f t="shared" ref="F10:G14" si="1">SUM(B10/D10-1)</f>
        <v>-2.3875551542707263E-2</v>
      </c>
      <c r="G10" s="19">
        <f t="shared" si="1"/>
        <v>0.10139405204460972</v>
      </c>
    </row>
    <row r="11" spans="1:7" ht="21.95" customHeight="1">
      <c r="A11" s="17" t="s">
        <v>45</v>
      </c>
      <c r="B11" s="20">
        <f>SUM(公式!J23)</f>
        <v>565</v>
      </c>
      <c r="C11" s="20">
        <f>SUM(公式!K23)</f>
        <v>5900</v>
      </c>
      <c r="D11" s="20">
        <v>1035</v>
      </c>
      <c r="E11" s="20">
        <v>10800</v>
      </c>
      <c r="F11" s="25">
        <f t="shared" si="1"/>
        <v>-0.45410628019323673</v>
      </c>
      <c r="G11" s="25">
        <f t="shared" si="1"/>
        <v>-0.45370370370370372</v>
      </c>
    </row>
    <row r="12" spans="1:7" ht="21.95" customHeight="1">
      <c r="A12" s="17" t="s">
        <v>46</v>
      </c>
      <c r="B12" s="21">
        <f>SUM(公式!J25)</f>
        <v>11010</v>
      </c>
      <c r="C12" s="21">
        <f>SUM(公式!K25)</f>
        <v>14400</v>
      </c>
      <c r="D12" s="20">
        <v>58997</v>
      </c>
      <c r="E12" s="20">
        <v>171800</v>
      </c>
      <c r="F12" s="25">
        <f t="shared" ref="F12" si="2">SUM(B12/D12-1)</f>
        <v>-0.81338034137329018</v>
      </c>
      <c r="G12" s="25">
        <f t="shared" ref="G12" si="3">SUM(C12/E12-1)</f>
        <v>-0.91618160651920832</v>
      </c>
    </row>
    <row r="13" spans="1:7" ht="21.95" customHeight="1">
      <c r="A13" s="17" t="s">
        <v>47</v>
      </c>
      <c r="B13" s="21">
        <f>SUM(公式!J27)</f>
        <v>18331</v>
      </c>
      <c r="C13" s="21">
        <f>SUM(公式!K27)</f>
        <v>56400</v>
      </c>
      <c r="D13" s="21">
        <v>39331</v>
      </c>
      <c r="E13" s="21">
        <v>103900</v>
      </c>
      <c r="F13" s="19">
        <f t="shared" si="1"/>
        <v>-0.53392997889705329</v>
      </c>
      <c r="G13" s="19">
        <f t="shared" si="1"/>
        <v>-0.4571703561116458</v>
      </c>
    </row>
    <row r="14" spans="1:7" ht="21.95" customHeight="1">
      <c r="A14" s="22" t="s">
        <v>43</v>
      </c>
      <c r="B14" s="23">
        <f>SUM(B10:B13)</f>
        <v>393159</v>
      </c>
      <c r="C14" s="23">
        <f>SUM(C10:C13)</f>
        <v>1261800</v>
      </c>
      <c r="D14" s="23">
        <v>471501</v>
      </c>
      <c r="E14" s="23">
        <v>1362500</v>
      </c>
      <c r="F14" s="24">
        <f t="shared" si="1"/>
        <v>-0.16615447263102301</v>
      </c>
      <c r="G14" s="24">
        <f t="shared" si="1"/>
        <v>-7.3908256880733991E-2</v>
      </c>
    </row>
    <row r="15" spans="1:7" ht="21.95" customHeight="1">
      <c r="A15" s="17" t="s">
        <v>48</v>
      </c>
      <c r="B15" s="21">
        <f>SUM(公式!J31)</f>
        <v>176175</v>
      </c>
      <c r="C15" s="21">
        <f>SUM(公式!K31)</f>
        <v>504200</v>
      </c>
      <c r="D15" s="21">
        <v>416425</v>
      </c>
      <c r="E15" s="21">
        <v>1254200</v>
      </c>
      <c r="F15" s="19">
        <f t="shared" ref="F15:G19" si="4">SUM(B15/D15-1)</f>
        <v>-0.57693462208080692</v>
      </c>
      <c r="G15" s="19">
        <f t="shared" si="4"/>
        <v>-0.59799075107638333</v>
      </c>
    </row>
    <row r="16" spans="1:7" ht="21.95" customHeight="1">
      <c r="A16" s="17" t="s">
        <v>49</v>
      </c>
      <c r="B16" s="21">
        <f>SUM(公式!J34)</f>
        <v>26830</v>
      </c>
      <c r="C16" s="21">
        <f>SUM(公式!K34)</f>
        <v>104600</v>
      </c>
      <c r="D16" s="21">
        <v>42787</v>
      </c>
      <c r="E16" s="21">
        <v>141300</v>
      </c>
      <c r="F16" s="19">
        <f t="shared" si="4"/>
        <v>-0.37294037908710587</v>
      </c>
      <c r="G16" s="19">
        <f t="shared" si="4"/>
        <v>-0.25973106864826612</v>
      </c>
    </row>
    <row r="17" spans="1:7" ht="21.95" customHeight="1">
      <c r="A17" s="17" t="s">
        <v>50</v>
      </c>
      <c r="B17" s="20">
        <f>SUM(公式!J38)</f>
        <v>11256</v>
      </c>
      <c r="C17" s="20">
        <f>SUM(公式!K38)</f>
        <v>368400</v>
      </c>
      <c r="D17" s="20">
        <v>4253</v>
      </c>
      <c r="E17" s="20">
        <v>162500</v>
      </c>
      <c r="F17" s="25">
        <f t="shared" si="4"/>
        <v>1.6466023983070772</v>
      </c>
      <c r="G17" s="25">
        <f t="shared" si="4"/>
        <v>1.2670769230769232</v>
      </c>
    </row>
    <row r="18" spans="1:7" ht="21.95" customHeight="1">
      <c r="A18" s="17" t="s">
        <v>51</v>
      </c>
      <c r="B18" s="21">
        <f>SUM(公式!J41)</f>
        <v>4521</v>
      </c>
      <c r="C18" s="21">
        <f>SUM(公式!K41)</f>
        <v>80700</v>
      </c>
      <c r="D18" s="21">
        <v>4910</v>
      </c>
      <c r="E18" s="21">
        <v>70700</v>
      </c>
      <c r="F18" s="19">
        <f t="shared" si="4"/>
        <v>-7.9226069246435826E-2</v>
      </c>
      <c r="G18" s="19">
        <f t="shared" si="4"/>
        <v>0.14144271570014144</v>
      </c>
    </row>
    <row r="19" spans="1:7" ht="21.95" customHeight="1">
      <c r="A19" s="22" t="s">
        <v>43</v>
      </c>
      <c r="B19" s="23">
        <f>SUM(B15:B18)</f>
        <v>218782</v>
      </c>
      <c r="C19" s="23">
        <f>SUM(C15:C18)</f>
        <v>1057900</v>
      </c>
      <c r="D19" s="23">
        <v>468375</v>
      </c>
      <c r="E19" s="23">
        <v>1628700</v>
      </c>
      <c r="F19" s="24">
        <f t="shared" si="4"/>
        <v>-0.53289137977048306</v>
      </c>
      <c r="G19" s="24">
        <f t="shared" si="4"/>
        <v>-0.35046355989439426</v>
      </c>
    </row>
    <row r="20" spans="1:7" ht="21.95" customHeight="1">
      <c r="A20" s="17" t="s">
        <v>52</v>
      </c>
      <c r="B20" s="21">
        <f>SUM(公式!J46)</f>
        <v>2298</v>
      </c>
      <c r="C20" s="21">
        <f>SUM(公式!K46)</f>
        <v>69200</v>
      </c>
      <c r="D20" s="21">
        <v>3081</v>
      </c>
      <c r="E20" s="21">
        <v>55700</v>
      </c>
      <c r="F20" s="19">
        <f t="shared" ref="F20:G23" si="5">SUM(B20/D20-1)</f>
        <v>-0.25413826679649465</v>
      </c>
      <c r="G20" s="19">
        <f t="shared" si="5"/>
        <v>0.24236983842010762</v>
      </c>
    </row>
    <row r="21" spans="1:7" ht="21.95" customHeight="1">
      <c r="A21" s="17" t="s">
        <v>53</v>
      </c>
      <c r="B21" s="21">
        <f>SUM(公式!J50)</f>
        <v>104765</v>
      </c>
      <c r="C21" s="21">
        <f>SUM(公式!K50)</f>
        <v>2029300</v>
      </c>
      <c r="D21" s="21">
        <v>129685</v>
      </c>
      <c r="E21" s="21">
        <v>1552200</v>
      </c>
      <c r="F21" s="19">
        <f t="shared" si="5"/>
        <v>-0.19215792111655161</v>
      </c>
      <c r="G21" s="19">
        <f t="shared" si="5"/>
        <v>0.30737018425460638</v>
      </c>
    </row>
    <row r="22" spans="1:7" ht="21.95" customHeight="1">
      <c r="A22" s="17" t="s">
        <v>54</v>
      </c>
      <c r="B22" s="21">
        <f>SUM(公式!J55)</f>
        <v>62823</v>
      </c>
      <c r="C22" s="21">
        <f>SUM(公式!K55)</f>
        <v>113000</v>
      </c>
      <c r="D22" s="21">
        <v>3847</v>
      </c>
      <c r="E22" s="21">
        <v>22300</v>
      </c>
      <c r="F22" s="19">
        <f t="shared" si="5"/>
        <v>15.330387314790745</v>
      </c>
      <c r="G22" s="19">
        <f t="shared" si="5"/>
        <v>4.0672645739910314</v>
      </c>
    </row>
    <row r="23" spans="1:7" ht="21.95" customHeight="1">
      <c r="A23" s="22" t="s">
        <v>43</v>
      </c>
      <c r="B23" s="23">
        <f>SUM(B20:B22)</f>
        <v>169886</v>
      </c>
      <c r="C23" s="23">
        <f>SUM(C20:C22)</f>
        <v>2211500</v>
      </c>
      <c r="D23" s="23">
        <v>136613</v>
      </c>
      <c r="E23" s="23">
        <v>1630200</v>
      </c>
      <c r="F23" s="24">
        <f t="shared" si="5"/>
        <v>0.24355661613462853</v>
      </c>
      <c r="G23" s="24">
        <f t="shared" si="5"/>
        <v>0.35658201447675131</v>
      </c>
    </row>
    <row r="24" spans="1:7" ht="27.75" customHeight="1">
      <c r="A24" s="26" t="s">
        <v>55</v>
      </c>
      <c r="B24" s="27">
        <f>SUM(B9+B14+B19+B23)</f>
        <v>6243167</v>
      </c>
      <c r="C24" s="27">
        <f>SUM(C9+C14+C19+C23)</f>
        <v>15425700</v>
      </c>
      <c r="D24" s="27">
        <v>4202641</v>
      </c>
      <c r="E24" s="27">
        <v>11544500</v>
      </c>
      <c r="F24" s="28">
        <f>SUM(B24/D24-1)</f>
        <v>0.48553421527082619</v>
      </c>
      <c r="G24" s="28">
        <f>SUM(C24/E24-1)</f>
        <v>0.33619472476070866</v>
      </c>
    </row>
    <row r="25" spans="1:7">
      <c r="B25" s="29"/>
      <c r="C25" s="29"/>
      <c r="D25" s="29"/>
      <c r="E25" s="29"/>
    </row>
    <row r="26" spans="1:7">
      <c r="C26" s="31"/>
      <c r="E26" s="31"/>
    </row>
  </sheetData>
  <mergeCells count="5">
    <mergeCell ref="A1:G1"/>
    <mergeCell ref="F2:G2"/>
    <mergeCell ref="D2:E2"/>
    <mergeCell ref="B2:C2"/>
    <mergeCell ref="A2:A3"/>
  </mergeCells>
  <phoneticPr fontId="2" type="noConversion"/>
  <printOptions horizontalCentered="1"/>
  <pageMargins left="0.35433070866141736" right="0.35433070866141736" top="0.78740157480314965" bottom="0.59055118110236227" header="0.51181102362204722" footer="0.51181102362204722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3"/>
  </sheetPr>
  <dimension ref="A1:G26"/>
  <sheetViews>
    <sheetView tabSelected="1" zoomScaleNormal="136" workbookViewId="0">
      <selection activeCell="K14" sqref="K14"/>
    </sheetView>
  </sheetViews>
  <sheetFormatPr defaultColWidth="9" defaultRowHeight="15.75"/>
  <cols>
    <col min="1" max="1" width="20.25" style="14" bestFit="1" customWidth="1"/>
    <col min="2" max="2" width="12.75" style="14" bestFit="1" customWidth="1"/>
    <col min="3" max="3" width="13.5" style="14" bestFit="1" customWidth="1"/>
    <col min="4" max="4" width="12.75" style="14" bestFit="1" customWidth="1"/>
    <col min="5" max="5" width="13.5" style="14" bestFit="1" customWidth="1"/>
    <col min="6" max="7" width="11.375" style="30" bestFit="1" customWidth="1"/>
    <col min="8" max="16384" width="9" style="14"/>
  </cols>
  <sheetData>
    <row r="1" spans="1:7" ht="36" customHeight="1">
      <c r="A1" s="59" t="s">
        <v>113</v>
      </c>
      <c r="B1" s="59"/>
      <c r="C1" s="59"/>
      <c r="D1" s="59"/>
      <c r="E1" s="59"/>
      <c r="F1" s="59"/>
      <c r="G1" s="59"/>
    </row>
    <row r="2" spans="1:7" ht="25.5" customHeight="1">
      <c r="A2" s="61" t="s">
        <v>30</v>
      </c>
      <c r="B2" s="60" t="s">
        <v>114</v>
      </c>
      <c r="C2" s="60"/>
      <c r="D2" s="60" t="s">
        <v>74</v>
      </c>
      <c r="E2" s="60"/>
      <c r="F2" s="58" t="s">
        <v>31</v>
      </c>
      <c r="G2" s="58"/>
    </row>
    <row r="3" spans="1:7" ht="25.15" customHeight="1">
      <c r="A3" s="62"/>
      <c r="B3" s="15" t="s">
        <v>32</v>
      </c>
      <c r="C3" s="15" t="s">
        <v>33</v>
      </c>
      <c r="D3" s="15" t="s">
        <v>34</v>
      </c>
      <c r="E3" s="15" t="s">
        <v>35</v>
      </c>
      <c r="F3" s="16" t="s">
        <v>36</v>
      </c>
      <c r="G3" s="16" t="s">
        <v>37</v>
      </c>
    </row>
    <row r="4" spans="1:7" ht="21.95" customHeight="1">
      <c r="A4" s="17" t="s">
        <v>38</v>
      </c>
      <c r="B4" s="18">
        <f>SUM(公式!L5)</f>
        <v>3464243</v>
      </c>
      <c r="C4" s="18">
        <f>SUM(公式!M5)</f>
        <v>5996200</v>
      </c>
      <c r="D4" s="18">
        <v>1948635</v>
      </c>
      <c r="E4" s="18">
        <v>3722800</v>
      </c>
      <c r="F4" s="19">
        <f t="shared" ref="F4:G9" si="0">SUM(B4/D4-1)</f>
        <v>0.77777931731699379</v>
      </c>
      <c r="G4" s="19">
        <f t="shared" si="0"/>
        <v>0.61066938863221232</v>
      </c>
    </row>
    <row r="5" spans="1:7" ht="21.95" customHeight="1">
      <c r="A5" s="17" t="s">
        <v>39</v>
      </c>
      <c r="B5" s="20">
        <f>SUM(公式!L8)</f>
        <v>1379943</v>
      </c>
      <c r="C5" s="20">
        <f>SUM(公式!M8)</f>
        <v>3816800</v>
      </c>
      <c r="D5" s="20">
        <v>778950</v>
      </c>
      <c r="E5" s="20">
        <v>2378300</v>
      </c>
      <c r="F5" s="19">
        <f t="shared" si="0"/>
        <v>0.7715424610051993</v>
      </c>
      <c r="G5" s="19">
        <f t="shared" si="0"/>
        <v>0.60484379598873139</v>
      </c>
    </row>
    <row r="6" spans="1:7" ht="21.95" customHeight="1">
      <c r="A6" s="17" t="s">
        <v>40</v>
      </c>
      <c r="B6" s="20">
        <f>SUM(公式!L10)</f>
        <v>9572</v>
      </c>
      <c r="C6" s="20">
        <f>SUM(公式!M10)</f>
        <v>113100</v>
      </c>
      <c r="D6" s="20">
        <v>27498</v>
      </c>
      <c r="E6" s="20">
        <v>306600</v>
      </c>
      <c r="F6" s="19">
        <f t="shared" si="0"/>
        <v>-0.65190195650592764</v>
      </c>
      <c r="G6" s="19">
        <f t="shared" si="0"/>
        <v>-0.63111545988258322</v>
      </c>
    </row>
    <row r="7" spans="1:7" ht="21.95" customHeight="1">
      <c r="A7" s="17" t="s">
        <v>41</v>
      </c>
      <c r="B7" s="21">
        <f>SUM(公式!L12)</f>
        <v>1485051</v>
      </c>
      <c r="C7" s="21">
        <f>SUM(公式!M12)</f>
        <v>2855500</v>
      </c>
      <c r="D7" s="21">
        <v>986121</v>
      </c>
      <c r="E7" s="21">
        <v>1904600</v>
      </c>
      <c r="F7" s="19">
        <f t="shared" si="0"/>
        <v>0.5059521093253263</v>
      </c>
      <c r="G7" s="19">
        <f t="shared" si="0"/>
        <v>0.49926493751968914</v>
      </c>
    </row>
    <row r="8" spans="1:7" ht="21.95" customHeight="1">
      <c r="A8" s="17" t="s">
        <v>42</v>
      </c>
      <c r="B8" s="21">
        <f>SUM(公式!L14)</f>
        <v>176998</v>
      </c>
      <c r="C8" s="21">
        <f>SUM(公式!M14)</f>
        <v>362200</v>
      </c>
      <c r="D8" s="21">
        <v>69414</v>
      </c>
      <c r="E8" s="21">
        <v>226000</v>
      </c>
      <c r="F8" s="19">
        <f t="shared" si="0"/>
        <v>1.549889071368888</v>
      </c>
      <c r="G8" s="19">
        <f t="shared" si="0"/>
        <v>0.60265486725663719</v>
      </c>
    </row>
    <row r="9" spans="1:7" ht="23.45" customHeight="1">
      <c r="A9" s="22" t="s">
        <v>43</v>
      </c>
      <c r="B9" s="23">
        <f>SUM(B4:B8)</f>
        <v>6515807</v>
      </c>
      <c r="C9" s="23">
        <f>SUM(C4:C8)</f>
        <v>13143800</v>
      </c>
      <c r="D9" s="23">
        <v>3810618</v>
      </c>
      <c r="E9" s="23">
        <v>8538300</v>
      </c>
      <c r="F9" s="24">
        <f t="shared" si="0"/>
        <v>0.70990820911463715</v>
      </c>
      <c r="G9" s="24">
        <f t="shared" si="0"/>
        <v>0.53939308761697302</v>
      </c>
    </row>
    <row r="10" spans="1:7" ht="21.95" customHeight="1">
      <c r="A10" s="17" t="s">
        <v>44</v>
      </c>
      <c r="B10" s="21">
        <f>SUM(公式!L20)</f>
        <v>402414</v>
      </c>
      <c r="C10" s="21">
        <f>SUM(公式!M20)</f>
        <v>1353600</v>
      </c>
      <c r="D10" s="21">
        <v>372138</v>
      </c>
      <c r="E10" s="21">
        <v>1076000</v>
      </c>
      <c r="F10" s="19">
        <f t="shared" ref="F10:G14" si="1">SUM(B10/D10-1)</f>
        <v>8.1356915982780498E-2</v>
      </c>
      <c r="G10" s="19">
        <f t="shared" si="1"/>
        <v>0.25799256505576218</v>
      </c>
    </row>
    <row r="11" spans="1:7" ht="21.95" customHeight="1">
      <c r="A11" s="17" t="s">
        <v>45</v>
      </c>
      <c r="B11" s="20">
        <f>SUM(公式!L23)</f>
        <v>565</v>
      </c>
      <c r="C11" s="20">
        <f>SUM(公式!M23)</f>
        <v>5900</v>
      </c>
      <c r="D11" s="20">
        <v>1035</v>
      </c>
      <c r="E11" s="20">
        <v>10800</v>
      </c>
      <c r="F11" s="25">
        <f t="shared" si="1"/>
        <v>-0.45410628019323673</v>
      </c>
      <c r="G11" s="25">
        <f t="shared" si="1"/>
        <v>-0.45370370370370372</v>
      </c>
    </row>
    <row r="12" spans="1:7" ht="21.95" customHeight="1">
      <c r="A12" s="17" t="s">
        <v>46</v>
      </c>
      <c r="B12" s="21">
        <f>SUM(公式!L25)</f>
        <v>11010</v>
      </c>
      <c r="C12" s="21">
        <f>SUM(公式!M25)</f>
        <v>14400</v>
      </c>
      <c r="D12" s="20">
        <v>58997</v>
      </c>
      <c r="E12" s="20">
        <v>171800</v>
      </c>
      <c r="F12" s="25">
        <f t="shared" ref="F12" si="2">SUM(B12/D12-1)</f>
        <v>-0.81338034137329018</v>
      </c>
      <c r="G12" s="25">
        <f t="shared" ref="G12" si="3">SUM(C12/E12-1)</f>
        <v>-0.91618160651920832</v>
      </c>
    </row>
    <row r="13" spans="1:7" ht="21.95" customHeight="1">
      <c r="A13" s="17" t="s">
        <v>47</v>
      </c>
      <c r="B13" s="21">
        <f>SUM(公式!L27)</f>
        <v>43921</v>
      </c>
      <c r="C13" s="21">
        <f>SUM(公式!M27)</f>
        <v>135100</v>
      </c>
      <c r="D13" s="21">
        <v>50887</v>
      </c>
      <c r="E13" s="21">
        <v>156200</v>
      </c>
      <c r="F13" s="19">
        <f t="shared" si="1"/>
        <v>-0.1368915440092755</v>
      </c>
      <c r="G13" s="19">
        <f t="shared" si="1"/>
        <v>-0.13508322663252237</v>
      </c>
    </row>
    <row r="14" spans="1:7" ht="21.95" customHeight="1">
      <c r="A14" s="22" t="s">
        <v>43</v>
      </c>
      <c r="B14" s="23">
        <f>SUM(B10:B13)</f>
        <v>457910</v>
      </c>
      <c r="C14" s="23">
        <f>SUM(C10:C13)</f>
        <v>1509000</v>
      </c>
      <c r="D14" s="23">
        <v>483057</v>
      </c>
      <c r="E14" s="23">
        <v>1414800</v>
      </c>
      <c r="F14" s="24">
        <f t="shared" si="1"/>
        <v>-5.205803869936676E-2</v>
      </c>
      <c r="G14" s="24">
        <f t="shared" si="1"/>
        <v>6.6581849024597073E-2</v>
      </c>
    </row>
    <row r="15" spans="1:7" ht="21.95" customHeight="1">
      <c r="A15" s="17" t="s">
        <v>48</v>
      </c>
      <c r="B15" s="21">
        <f>SUM(公式!L31)</f>
        <v>321223</v>
      </c>
      <c r="C15" s="21">
        <f>SUM(公式!M31)</f>
        <v>914000</v>
      </c>
      <c r="D15" s="21">
        <v>475009</v>
      </c>
      <c r="E15" s="21">
        <v>1501100</v>
      </c>
      <c r="F15" s="19">
        <f t="shared" ref="F15:G19" si="4">SUM(B15/D15-1)</f>
        <v>-0.32375386571622855</v>
      </c>
      <c r="G15" s="19">
        <f t="shared" si="4"/>
        <v>-0.39111318366531211</v>
      </c>
    </row>
    <row r="16" spans="1:7" ht="21.95" customHeight="1">
      <c r="A16" s="17" t="s">
        <v>49</v>
      </c>
      <c r="B16" s="21">
        <f>SUM(公式!L34)</f>
        <v>27177</v>
      </c>
      <c r="C16" s="21">
        <f>SUM(公式!M34)</f>
        <v>106300</v>
      </c>
      <c r="D16" s="21">
        <v>45893</v>
      </c>
      <c r="E16" s="21">
        <v>156400</v>
      </c>
      <c r="F16" s="19">
        <f t="shared" si="4"/>
        <v>-0.40781818577996642</v>
      </c>
      <c r="G16" s="19">
        <f t="shared" si="4"/>
        <v>-0.32033248081841437</v>
      </c>
    </row>
    <row r="17" spans="1:7" ht="21.95" customHeight="1">
      <c r="A17" s="17" t="s">
        <v>50</v>
      </c>
      <c r="B17" s="20">
        <f>SUM(公式!L38)</f>
        <v>11256</v>
      </c>
      <c r="C17" s="20">
        <f>SUM(公式!M38)</f>
        <v>368400</v>
      </c>
      <c r="D17" s="20">
        <v>5003</v>
      </c>
      <c r="E17" s="20">
        <v>195200</v>
      </c>
      <c r="F17" s="25">
        <f t="shared" si="4"/>
        <v>1.2498500899460323</v>
      </c>
      <c r="G17" s="25">
        <f t="shared" si="4"/>
        <v>0.88729508196721318</v>
      </c>
    </row>
    <row r="18" spans="1:7" ht="21.95" customHeight="1">
      <c r="A18" s="17" t="s">
        <v>51</v>
      </c>
      <c r="B18" s="21">
        <f>SUM(公式!L41)</f>
        <v>6473</v>
      </c>
      <c r="C18" s="21">
        <f>SUM(公式!M41)</f>
        <v>100600</v>
      </c>
      <c r="D18" s="21">
        <v>6418</v>
      </c>
      <c r="E18" s="21">
        <v>87200</v>
      </c>
      <c r="F18" s="19">
        <f t="shared" si="4"/>
        <v>8.5696478653787267E-3</v>
      </c>
      <c r="G18" s="19">
        <f t="shared" si="4"/>
        <v>0.15366972477064222</v>
      </c>
    </row>
    <row r="19" spans="1:7" ht="21.95" customHeight="1">
      <c r="A19" s="22" t="s">
        <v>43</v>
      </c>
      <c r="B19" s="23">
        <f>SUM(B15:B18)</f>
        <v>366129</v>
      </c>
      <c r="C19" s="23">
        <f>SUM(C15:C18)</f>
        <v>1489300</v>
      </c>
      <c r="D19" s="23">
        <v>532323</v>
      </c>
      <c r="E19" s="23">
        <v>1939900</v>
      </c>
      <c r="F19" s="24">
        <f t="shared" si="4"/>
        <v>-0.31220518369486194</v>
      </c>
      <c r="G19" s="24">
        <f t="shared" si="4"/>
        <v>-0.23228001443373369</v>
      </c>
    </row>
    <row r="20" spans="1:7" ht="21.95" customHeight="1">
      <c r="A20" s="17" t="s">
        <v>52</v>
      </c>
      <c r="B20" s="21">
        <f>SUM(公式!L46)</f>
        <v>2901</v>
      </c>
      <c r="C20" s="21">
        <f>SUM(公式!M46)</f>
        <v>76400</v>
      </c>
      <c r="D20" s="21">
        <v>3457</v>
      </c>
      <c r="E20" s="21">
        <v>62500</v>
      </c>
      <c r="F20" s="19">
        <f t="shared" ref="F20:G23" si="5">SUM(B20/D20-1)</f>
        <v>-0.1608330922765403</v>
      </c>
      <c r="G20" s="19">
        <f t="shared" si="5"/>
        <v>0.22239999999999993</v>
      </c>
    </row>
    <row r="21" spans="1:7" ht="21.95" customHeight="1">
      <c r="A21" s="17" t="s">
        <v>53</v>
      </c>
      <c r="B21" s="21">
        <f>SUM(公式!L50)</f>
        <v>106946</v>
      </c>
      <c r="C21" s="21">
        <f>SUM(公式!M50)</f>
        <v>2341100</v>
      </c>
      <c r="D21" s="21">
        <v>144293</v>
      </c>
      <c r="E21" s="21">
        <v>1854000</v>
      </c>
      <c r="F21" s="19">
        <f t="shared" si="5"/>
        <v>-0.25882752455074054</v>
      </c>
      <c r="G21" s="19">
        <f t="shared" si="5"/>
        <v>0.2627292340884575</v>
      </c>
    </row>
    <row r="22" spans="1:7" ht="21.95" customHeight="1">
      <c r="A22" s="17" t="s">
        <v>54</v>
      </c>
      <c r="B22" s="21">
        <f>SUM(公式!L55)</f>
        <v>86289</v>
      </c>
      <c r="C22" s="21">
        <f>SUM(公式!M55)</f>
        <v>162500</v>
      </c>
      <c r="D22" s="21">
        <v>3847</v>
      </c>
      <c r="E22" s="21">
        <v>22300</v>
      </c>
      <c r="F22" s="19">
        <f t="shared" si="5"/>
        <v>21.43020535482194</v>
      </c>
      <c r="G22" s="19">
        <f t="shared" si="5"/>
        <v>6.2869955156950672</v>
      </c>
    </row>
    <row r="23" spans="1:7" ht="21.95" customHeight="1">
      <c r="A23" s="22" t="s">
        <v>43</v>
      </c>
      <c r="B23" s="23">
        <f>SUM(B20:B22)</f>
        <v>196136</v>
      </c>
      <c r="C23" s="23">
        <f>SUM(C20:C22)</f>
        <v>2580000</v>
      </c>
      <c r="D23" s="23">
        <v>151597</v>
      </c>
      <c r="E23" s="23">
        <v>1938800</v>
      </c>
      <c r="F23" s="24">
        <f t="shared" si="5"/>
        <v>0.29379868994769032</v>
      </c>
      <c r="G23" s="24">
        <f t="shared" si="5"/>
        <v>0.33072003301010944</v>
      </c>
    </row>
    <row r="24" spans="1:7" ht="27.75" customHeight="1">
      <c r="A24" s="26" t="s">
        <v>55</v>
      </c>
      <c r="B24" s="27">
        <f>SUM(B9+B14+B19+B23)</f>
        <v>7535982</v>
      </c>
      <c r="C24" s="27">
        <f>SUM(C9+C14+C19+C23)</f>
        <v>18722100</v>
      </c>
      <c r="D24" s="27">
        <v>4977595</v>
      </c>
      <c r="E24" s="27">
        <v>13831800</v>
      </c>
      <c r="F24" s="28">
        <f>SUM(B24/D24-1)</f>
        <v>0.51398054683034688</v>
      </c>
      <c r="G24" s="28">
        <f>SUM(C24/E24-1)</f>
        <v>0.35355485186309799</v>
      </c>
    </row>
    <row r="25" spans="1:7">
      <c r="B25" s="29"/>
      <c r="C25" s="29"/>
      <c r="D25" s="29"/>
      <c r="E25" s="29"/>
    </row>
    <row r="26" spans="1:7">
      <c r="C26" s="31"/>
      <c r="E26" s="31"/>
    </row>
  </sheetData>
  <mergeCells count="5">
    <mergeCell ref="A1:G1"/>
    <mergeCell ref="F2:G2"/>
    <mergeCell ref="B2:C2"/>
    <mergeCell ref="D2:E2"/>
    <mergeCell ref="A2:A3"/>
  </mergeCells>
  <phoneticPr fontId="2" type="noConversion"/>
  <printOptions horizontalCentered="1"/>
  <pageMargins left="0.35433070866141736" right="0.35433070866141736" top="0.59055118110236227" bottom="0.59055118110236227" header="0.51181102362204722" footer="0.51181102362204722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9" tint="-0.249977111117893"/>
  </sheetPr>
  <dimension ref="A1:G26"/>
  <sheetViews>
    <sheetView zoomScaleNormal="100" workbookViewId="0">
      <selection activeCell="I6" sqref="I6"/>
    </sheetView>
  </sheetViews>
  <sheetFormatPr defaultColWidth="9" defaultRowHeight="15.75"/>
  <cols>
    <col min="1" max="1" width="20.25" style="14" bestFit="1" customWidth="1"/>
    <col min="2" max="3" width="13.5" style="14" bestFit="1" customWidth="1"/>
    <col min="4" max="4" width="12.75" style="14" bestFit="1" customWidth="1"/>
    <col min="5" max="5" width="13.5" style="14" bestFit="1" customWidth="1"/>
    <col min="6" max="7" width="11.375" style="30" bestFit="1" customWidth="1"/>
    <col min="8" max="16384" width="9" style="14"/>
  </cols>
  <sheetData>
    <row r="1" spans="1:7" ht="36" customHeight="1">
      <c r="A1" s="59" t="s">
        <v>80</v>
      </c>
      <c r="B1" s="59"/>
      <c r="C1" s="59"/>
      <c r="D1" s="59"/>
      <c r="E1" s="59"/>
      <c r="F1" s="59"/>
      <c r="G1" s="59"/>
    </row>
    <row r="2" spans="1:7" ht="25.5" customHeight="1">
      <c r="A2" s="61" t="s">
        <v>30</v>
      </c>
      <c r="B2" s="60" t="s">
        <v>77</v>
      </c>
      <c r="C2" s="60"/>
      <c r="D2" s="60" t="s">
        <v>65</v>
      </c>
      <c r="E2" s="60"/>
      <c r="F2" s="58" t="s">
        <v>31</v>
      </c>
      <c r="G2" s="58"/>
    </row>
    <row r="3" spans="1:7" ht="25.15" customHeight="1">
      <c r="A3" s="62"/>
      <c r="B3" s="15" t="s">
        <v>32</v>
      </c>
      <c r="C3" s="15" t="s">
        <v>33</v>
      </c>
      <c r="D3" s="15" t="s">
        <v>34</v>
      </c>
      <c r="E3" s="15" t="s">
        <v>35</v>
      </c>
      <c r="F3" s="16" t="s">
        <v>36</v>
      </c>
      <c r="G3" s="16" t="s">
        <v>37</v>
      </c>
    </row>
    <row r="4" spans="1:7" ht="21.95" customHeight="1">
      <c r="A4" s="17" t="s">
        <v>38</v>
      </c>
      <c r="B4" s="18">
        <f>SUM(公式!N5)</f>
        <v>2339066</v>
      </c>
      <c r="C4" s="18">
        <f>SUM(公式!O5)</f>
        <v>4352900</v>
      </c>
      <c r="D4" s="18">
        <v>2303267</v>
      </c>
      <c r="E4" s="18">
        <v>4531300</v>
      </c>
      <c r="F4" s="19">
        <f t="shared" ref="F4:G9" si="0">SUM(B4/D4-1)</f>
        <v>1.5542705209599994E-2</v>
      </c>
      <c r="G4" s="19">
        <f t="shared" si="0"/>
        <v>-3.9370600048551196E-2</v>
      </c>
    </row>
    <row r="5" spans="1:7" ht="21.95" customHeight="1">
      <c r="A5" s="17" t="s">
        <v>39</v>
      </c>
      <c r="B5" s="20">
        <f>SUM(公式!N8)</f>
        <v>1028597</v>
      </c>
      <c r="C5" s="20">
        <f>SUM(公式!O8)</f>
        <v>3217900</v>
      </c>
      <c r="D5" s="20">
        <v>724402</v>
      </c>
      <c r="E5" s="20">
        <v>2451200</v>
      </c>
      <c r="F5" s="19">
        <f t="shared" si="0"/>
        <v>0.41992567662706626</v>
      </c>
      <c r="G5" s="19">
        <f t="shared" si="0"/>
        <v>0.31278557441253274</v>
      </c>
    </row>
    <row r="6" spans="1:7" ht="21.95" customHeight="1">
      <c r="A6" s="17" t="s">
        <v>40</v>
      </c>
      <c r="B6" s="20">
        <f>SUM(公式!N10)</f>
        <v>27498</v>
      </c>
      <c r="C6" s="20">
        <f>SUM(公式!O10)</f>
        <v>306600</v>
      </c>
      <c r="D6" s="20">
        <v>13404</v>
      </c>
      <c r="E6" s="20">
        <v>169800</v>
      </c>
      <c r="F6" s="19">
        <f t="shared" si="0"/>
        <v>1.0514771709937332</v>
      </c>
      <c r="G6" s="19">
        <f t="shared" si="0"/>
        <v>0.80565371024734977</v>
      </c>
    </row>
    <row r="7" spans="1:7" ht="21.95" customHeight="1">
      <c r="A7" s="17" t="s">
        <v>41</v>
      </c>
      <c r="B7" s="21">
        <f>SUM(公式!N12)</f>
        <v>1115014</v>
      </c>
      <c r="C7" s="21">
        <f>SUM(公式!O12)</f>
        <v>2150800</v>
      </c>
      <c r="D7" s="21">
        <v>1741384</v>
      </c>
      <c r="E7" s="21">
        <v>3750800</v>
      </c>
      <c r="F7" s="19">
        <f t="shared" si="0"/>
        <v>-0.35969665507435467</v>
      </c>
      <c r="G7" s="19">
        <f t="shared" si="0"/>
        <v>-0.42657566385837686</v>
      </c>
    </row>
    <row r="8" spans="1:7" ht="21.95" customHeight="1">
      <c r="A8" s="17" t="s">
        <v>42</v>
      </c>
      <c r="B8" s="21">
        <f>SUM(公式!N14)</f>
        <v>97860</v>
      </c>
      <c r="C8" s="21">
        <f>SUM(公式!O14)</f>
        <v>292000</v>
      </c>
      <c r="D8" s="21">
        <v>128664</v>
      </c>
      <c r="E8" s="21">
        <v>393400</v>
      </c>
      <c r="F8" s="19">
        <f t="shared" si="0"/>
        <v>-0.23941428837903378</v>
      </c>
      <c r="G8" s="19">
        <f t="shared" si="0"/>
        <v>-0.25775292323335031</v>
      </c>
    </row>
    <row r="9" spans="1:7" ht="23.45" customHeight="1">
      <c r="A9" s="22" t="s">
        <v>43</v>
      </c>
      <c r="B9" s="23">
        <f>SUM(B4:B8)</f>
        <v>4608035</v>
      </c>
      <c r="C9" s="23">
        <f>SUM(C4:C8)</f>
        <v>10320200</v>
      </c>
      <c r="D9" s="23">
        <v>4911121</v>
      </c>
      <c r="E9" s="23">
        <v>11296500</v>
      </c>
      <c r="F9" s="24">
        <f t="shared" si="0"/>
        <v>-6.171421962521384E-2</v>
      </c>
      <c r="G9" s="24">
        <f t="shared" si="0"/>
        <v>-8.6424998893462557E-2</v>
      </c>
    </row>
    <row r="10" spans="1:7" ht="21.95" customHeight="1">
      <c r="A10" s="17" t="s">
        <v>44</v>
      </c>
      <c r="B10" s="21">
        <f>SUM(公式!N20)</f>
        <v>429884</v>
      </c>
      <c r="C10" s="21">
        <f>SUM(公式!O20)</f>
        <v>1215900</v>
      </c>
      <c r="D10" s="21">
        <v>492269</v>
      </c>
      <c r="E10" s="21">
        <v>1735100</v>
      </c>
      <c r="F10" s="19">
        <f t="shared" ref="F10:G14" si="1">SUM(B10/D10-1)</f>
        <v>-0.12672949139596446</v>
      </c>
      <c r="G10" s="19">
        <f t="shared" si="1"/>
        <v>-0.29923347357501007</v>
      </c>
    </row>
    <row r="11" spans="1:7" ht="21.95" customHeight="1">
      <c r="A11" s="17" t="s">
        <v>45</v>
      </c>
      <c r="B11" s="20">
        <f>SUM(公式!N23)</f>
        <v>1035</v>
      </c>
      <c r="C11" s="20">
        <f>SUM(公式!O23)</f>
        <v>10800</v>
      </c>
      <c r="D11" s="20">
        <v>39</v>
      </c>
      <c r="E11" s="20">
        <v>4100</v>
      </c>
      <c r="F11" s="25">
        <f t="shared" si="1"/>
        <v>25.53846153846154</v>
      </c>
      <c r="G11" s="25">
        <f t="shared" si="1"/>
        <v>1.6341463414634148</v>
      </c>
    </row>
    <row r="12" spans="1:7" ht="21.95" customHeight="1">
      <c r="A12" s="17" t="s">
        <v>46</v>
      </c>
      <c r="B12" s="21">
        <f>SUM(公式!N25)</f>
        <v>58997</v>
      </c>
      <c r="C12" s="21">
        <f>SUM(公式!O25)</f>
        <v>171800</v>
      </c>
      <c r="D12" s="20">
        <v>539</v>
      </c>
      <c r="E12" s="20">
        <v>11000</v>
      </c>
      <c r="F12" s="25">
        <v>0</v>
      </c>
      <c r="G12" s="25">
        <v>0</v>
      </c>
    </row>
    <row r="13" spans="1:7" ht="21.95" customHeight="1">
      <c r="A13" s="17" t="s">
        <v>47</v>
      </c>
      <c r="B13" s="21">
        <f>SUM(公式!N27)</f>
        <v>59914</v>
      </c>
      <c r="C13" s="21">
        <f>SUM(公式!O27)</f>
        <v>179300</v>
      </c>
      <c r="D13" s="21">
        <v>65331</v>
      </c>
      <c r="E13" s="21">
        <v>201900</v>
      </c>
      <c r="F13" s="19">
        <f t="shared" si="1"/>
        <v>-8.2916226599929588E-2</v>
      </c>
      <c r="G13" s="19">
        <f t="shared" si="1"/>
        <v>-0.11193660227835567</v>
      </c>
    </row>
    <row r="14" spans="1:7" ht="21.95" customHeight="1">
      <c r="A14" s="22" t="s">
        <v>43</v>
      </c>
      <c r="B14" s="23">
        <f>SUM(B10:B13)</f>
        <v>549830</v>
      </c>
      <c r="C14" s="23">
        <f>SUM(C10:C13)</f>
        <v>1577800</v>
      </c>
      <c r="D14" s="23">
        <v>558178</v>
      </c>
      <c r="E14" s="23">
        <v>1952100</v>
      </c>
      <c r="F14" s="24">
        <f t="shared" si="1"/>
        <v>-1.4955802629268766E-2</v>
      </c>
      <c r="G14" s="24">
        <f t="shared" si="1"/>
        <v>-0.19174222632037297</v>
      </c>
    </row>
    <row r="15" spans="1:7" ht="21.95" customHeight="1">
      <c r="A15" s="17" t="s">
        <v>48</v>
      </c>
      <c r="B15" s="21">
        <f>SUM(公式!N31)</f>
        <v>514916</v>
      </c>
      <c r="C15" s="21">
        <f>SUM(公式!O31)</f>
        <v>1637800</v>
      </c>
      <c r="D15" s="21">
        <v>490327</v>
      </c>
      <c r="E15" s="21">
        <v>1439100</v>
      </c>
      <c r="F15" s="19">
        <f t="shared" ref="F15:G19" si="2">SUM(B15/D15-1)</f>
        <v>5.0148166427710583E-2</v>
      </c>
      <c r="G15" s="19">
        <f t="shared" si="2"/>
        <v>0.13807240636508933</v>
      </c>
    </row>
    <row r="16" spans="1:7" ht="21.95" customHeight="1">
      <c r="A16" s="17" t="s">
        <v>49</v>
      </c>
      <c r="B16" s="21">
        <f>SUM(公式!N34)</f>
        <v>45894</v>
      </c>
      <c r="C16" s="21">
        <f>SUM(公式!O34)</f>
        <v>156500</v>
      </c>
      <c r="D16" s="21">
        <v>44888</v>
      </c>
      <c r="E16" s="21">
        <v>158900</v>
      </c>
      <c r="F16" s="19">
        <f t="shared" si="2"/>
        <v>2.2411334877918465E-2</v>
      </c>
      <c r="G16" s="19">
        <f t="shared" si="2"/>
        <v>-1.5103838892385202E-2</v>
      </c>
    </row>
    <row r="17" spans="1:7" ht="21.95" customHeight="1">
      <c r="A17" s="17" t="s">
        <v>50</v>
      </c>
      <c r="B17" s="20">
        <f>SUM(公式!N38)</f>
        <v>6127</v>
      </c>
      <c r="C17" s="20">
        <f>SUM(公式!O38)</f>
        <v>244300</v>
      </c>
      <c r="D17" s="20">
        <v>2394</v>
      </c>
      <c r="E17" s="20">
        <v>43500</v>
      </c>
      <c r="F17" s="25">
        <f t="shared" si="2"/>
        <v>1.5593149540517963</v>
      </c>
      <c r="G17" s="25">
        <f t="shared" si="2"/>
        <v>4.6160919540229886</v>
      </c>
    </row>
    <row r="18" spans="1:7" ht="21.95" customHeight="1">
      <c r="A18" s="17" t="s">
        <v>51</v>
      </c>
      <c r="B18" s="21">
        <f>SUM(公式!N41)</f>
        <v>7333</v>
      </c>
      <c r="C18" s="21">
        <f>SUM(公式!O41)</f>
        <v>101500</v>
      </c>
      <c r="D18" s="21">
        <v>8245</v>
      </c>
      <c r="E18" s="21">
        <v>171300</v>
      </c>
      <c r="F18" s="19">
        <f t="shared" si="2"/>
        <v>-0.11061249241964832</v>
      </c>
      <c r="G18" s="19">
        <f t="shared" si="2"/>
        <v>-0.40747227086981908</v>
      </c>
    </row>
    <row r="19" spans="1:7" ht="21.95" customHeight="1">
      <c r="A19" s="22" t="s">
        <v>43</v>
      </c>
      <c r="B19" s="23">
        <f>SUM(B15:B18)</f>
        <v>574270</v>
      </c>
      <c r="C19" s="23">
        <f>SUM(C15:C18)</f>
        <v>2140100</v>
      </c>
      <c r="D19" s="23">
        <v>545854</v>
      </c>
      <c r="E19" s="23">
        <v>1812800</v>
      </c>
      <c r="F19" s="24">
        <f t="shared" si="2"/>
        <v>5.2057876281936144E-2</v>
      </c>
      <c r="G19" s="24">
        <f t="shared" si="2"/>
        <v>0.18054942630185344</v>
      </c>
    </row>
    <row r="20" spans="1:7" ht="21.95" customHeight="1">
      <c r="A20" s="17" t="s">
        <v>52</v>
      </c>
      <c r="B20" s="21">
        <f>SUM(公式!N46)</f>
        <v>4047</v>
      </c>
      <c r="C20" s="21">
        <f>SUM(公式!O46)</f>
        <v>78600</v>
      </c>
      <c r="D20" s="21">
        <v>1861</v>
      </c>
      <c r="E20" s="21">
        <v>44900</v>
      </c>
      <c r="F20" s="19">
        <f t="shared" ref="F20:G23" si="3">SUM(B20/D20-1)</f>
        <v>1.1746372917786139</v>
      </c>
      <c r="G20" s="19">
        <f t="shared" si="3"/>
        <v>0.75055679287305122</v>
      </c>
    </row>
    <row r="21" spans="1:7" ht="21.95" customHeight="1">
      <c r="A21" s="17" t="s">
        <v>53</v>
      </c>
      <c r="B21" s="21">
        <f>SUM(公式!N50)</f>
        <v>154514</v>
      </c>
      <c r="C21" s="21">
        <f>SUM(公式!O50)</f>
        <v>2022200</v>
      </c>
      <c r="D21" s="21">
        <v>271081</v>
      </c>
      <c r="E21" s="21">
        <v>2352100</v>
      </c>
      <c r="F21" s="19">
        <f t="shared" si="3"/>
        <v>-0.43000800498743919</v>
      </c>
      <c r="G21" s="19">
        <f t="shared" si="3"/>
        <v>-0.14025764210705327</v>
      </c>
    </row>
    <row r="22" spans="1:7" ht="21.95" customHeight="1">
      <c r="A22" s="17" t="s">
        <v>54</v>
      </c>
      <c r="B22" s="21">
        <f>SUM(公式!N55)</f>
        <v>7447</v>
      </c>
      <c r="C22" s="21">
        <f>SUM(公式!O55)</f>
        <v>41200</v>
      </c>
      <c r="D22" s="21">
        <v>28752</v>
      </c>
      <c r="E22" s="21">
        <v>197700</v>
      </c>
      <c r="F22" s="19">
        <f t="shared" si="3"/>
        <v>-0.74099193099610461</v>
      </c>
      <c r="G22" s="19">
        <f t="shared" si="3"/>
        <v>-0.79160343955488111</v>
      </c>
    </row>
    <row r="23" spans="1:7" ht="21.95" customHeight="1">
      <c r="A23" s="22" t="s">
        <v>43</v>
      </c>
      <c r="B23" s="23">
        <f>SUM(B20:B22)</f>
        <v>166008</v>
      </c>
      <c r="C23" s="23">
        <f>SUM(C20:C22)</f>
        <v>2142000</v>
      </c>
      <c r="D23" s="23">
        <v>301694</v>
      </c>
      <c r="E23" s="23">
        <v>2594700</v>
      </c>
      <c r="F23" s="24">
        <f t="shared" si="3"/>
        <v>-0.44974709473837726</v>
      </c>
      <c r="G23" s="24">
        <f t="shared" si="3"/>
        <v>-0.17447103711411727</v>
      </c>
    </row>
    <row r="24" spans="1:7" ht="27.75" customHeight="1">
      <c r="A24" s="26" t="s">
        <v>58</v>
      </c>
      <c r="B24" s="27">
        <f>SUM(B9+B14+B19+B23)</f>
        <v>5898143</v>
      </c>
      <c r="C24" s="27">
        <f>SUM(C9+C14+C19+C23)</f>
        <v>16180100</v>
      </c>
      <c r="D24" s="27">
        <v>6316847</v>
      </c>
      <c r="E24" s="27">
        <v>17656100</v>
      </c>
      <c r="F24" s="28">
        <f>SUM(B24/D24-1)</f>
        <v>-6.6283701346573687E-2</v>
      </c>
      <c r="G24" s="28">
        <f>SUM(C24/E24-1)</f>
        <v>-8.3597170383040376E-2</v>
      </c>
    </row>
    <row r="25" spans="1:7">
      <c r="B25" s="29"/>
      <c r="C25" s="29"/>
      <c r="D25" s="29"/>
      <c r="E25" s="29"/>
    </row>
    <row r="26" spans="1:7">
      <c r="C26" s="31"/>
      <c r="E26" s="31"/>
    </row>
  </sheetData>
  <mergeCells count="5">
    <mergeCell ref="A1:G1"/>
    <mergeCell ref="F2:G2"/>
    <mergeCell ref="A2:A3"/>
    <mergeCell ref="B2:C2"/>
    <mergeCell ref="D2:E2"/>
  </mergeCells>
  <phoneticPr fontId="2" type="noConversion"/>
  <printOptions horizontalCentered="1"/>
  <pageMargins left="0.35433070866141736" right="0.35433070866141736" top="0.59055118110236227" bottom="0.39370078740157483" header="0.51181102362204722" footer="0.51181102362204722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9" tint="-0.249977111117893"/>
  </sheetPr>
  <dimension ref="A1:G27"/>
  <sheetViews>
    <sheetView topLeftCell="A10" zoomScaleNormal="100" workbookViewId="0">
      <selection activeCell="J18" sqref="J18"/>
    </sheetView>
  </sheetViews>
  <sheetFormatPr defaultColWidth="9" defaultRowHeight="15.75"/>
  <cols>
    <col min="1" max="1" width="20.25" style="14" bestFit="1" customWidth="1"/>
    <col min="2" max="3" width="13.5" style="14" bestFit="1" customWidth="1"/>
    <col min="4" max="4" width="12.75" style="14" bestFit="1" customWidth="1"/>
    <col min="5" max="5" width="13.5" style="14" bestFit="1" customWidth="1"/>
    <col min="6" max="7" width="11.375" style="30" bestFit="1" customWidth="1"/>
    <col min="8" max="16384" width="9" style="14"/>
  </cols>
  <sheetData>
    <row r="1" spans="1:7" ht="36" customHeight="1">
      <c r="A1" s="59" t="s">
        <v>81</v>
      </c>
      <c r="B1" s="59"/>
      <c r="C1" s="59"/>
      <c r="D1" s="59"/>
      <c r="E1" s="59"/>
      <c r="F1" s="59"/>
      <c r="G1" s="59"/>
    </row>
    <row r="2" spans="1:7" ht="25.5" customHeight="1">
      <c r="A2" s="61" t="s">
        <v>30</v>
      </c>
      <c r="B2" s="60" t="s">
        <v>78</v>
      </c>
      <c r="C2" s="60"/>
      <c r="D2" s="60" t="s">
        <v>66</v>
      </c>
      <c r="E2" s="60"/>
      <c r="F2" s="58" t="s">
        <v>31</v>
      </c>
      <c r="G2" s="58"/>
    </row>
    <row r="3" spans="1:7" ht="25.15" customHeight="1">
      <c r="A3" s="62"/>
      <c r="B3" s="15" t="s">
        <v>32</v>
      </c>
      <c r="C3" s="15" t="s">
        <v>33</v>
      </c>
      <c r="D3" s="15" t="s">
        <v>34</v>
      </c>
      <c r="E3" s="15" t="s">
        <v>35</v>
      </c>
      <c r="F3" s="16" t="s">
        <v>36</v>
      </c>
      <c r="G3" s="16" t="s">
        <v>37</v>
      </c>
    </row>
    <row r="4" spans="1:7" ht="21.95" customHeight="1">
      <c r="A4" s="17" t="s">
        <v>38</v>
      </c>
      <c r="B4" s="18">
        <f>SUM(公式!P5)</f>
        <v>2890471</v>
      </c>
      <c r="C4" s="18">
        <f>SUM(公式!Q5)</f>
        <v>5440000</v>
      </c>
      <c r="D4" s="18">
        <v>2624008</v>
      </c>
      <c r="E4" s="18">
        <v>5355600</v>
      </c>
      <c r="F4" s="19">
        <f t="shared" ref="F4:G9" si="0">SUM(B4/D4-1)</f>
        <v>0.10154808979240926</v>
      </c>
      <c r="G4" s="19">
        <f t="shared" si="0"/>
        <v>1.5759205317798175E-2</v>
      </c>
    </row>
    <row r="5" spans="1:7" ht="21.95" customHeight="1">
      <c r="A5" s="17" t="s">
        <v>39</v>
      </c>
      <c r="B5" s="20">
        <f>SUM(公式!P8)</f>
        <v>1175984</v>
      </c>
      <c r="C5" s="20">
        <f>SUM(公式!Q8)</f>
        <v>3704600</v>
      </c>
      <c r="D5" s="20">
        <v>875765</v>
      </c>
      <c r="E5" s="20">
        <v>3016700</v>
      </c>
      <c r="F5" s="19">
        <f t="shared" si="0"/>
        <v>0.34280771668198651</v>
      </c>
      <c r="G5" s="19">
        <f t="shared" si="0"/>
        <v>0.22803062949580677</v>
      </c>
    </row>
    <row r="6" spans="1:7" ht="21.95" customHeight="1">
      <c r="A6" s="17" t="s">
        <v>40</v>
      </c>
      <c r="B6" s="20">
        <f>SUM(公式!P10)</f>
        <v>27498</v>
      </c>
      <c r="C6" s="20">
        <f>SUM(公式!Q10)</f>
        <v>306600</v>
      </c>
      <c r="D6" s="20">
        <v>14919</v>
      </c>
      <c r="E6" s="20">
        <v>188600</v>
      </c>
      <c r="F6" s="19">
        <f t="shared" si="0"/>
        <v>0.8431530263422482</v>
      </c>
      <c r="G6" s="19">
        <f t="shared" si="0"/>
        <v>0.6256627783669142</v>
      </c>
    </row>
    <row r="7" spans="1:7" ht="21.95" customHeight="1">
      <c r="A7" s="17" t="s">
        <v>41</v>
      </c>
      <c r="B7" s="21">
        <f>SUM(公式!P12)</f>
        <v>1281778</v>
      </c>
      <c r="C7" s="21">
        <f>SUM(公式!Q12)</f>
        <v>2428800</v>
      </c>
      <c r="D7" s="21">
        <v>1966676</v>
      </c>
      <c r="E7" s="21">
        <v>4161500</v>
      </c>
      <c r="F7" s="19">
        <f t="shared" si="0"/>
        <v>-0.34825156761967913</v>
      </c>
      <c r="G7" s="19">
        <f t="shared" si="0"/>
        <v>-0.41636429172173495</v>
      </c>
    </row>
    <row r="8" spans="1:7" ht="21.95" customHeight="1">
      <c r="A8" s="17" t="s">
        <v>42</v>
      </c>
      <c r="B8" s="21">
        <f>SUM(公式!P14)</f>
        <v>98756</v>
      </c>
      <c r="C8" s="21">
        <f>SUM(公式!Q14)</f>
        <v>302100</v>
      </c>
      <c r="D8" s="21">
        <v>143573</v>
      </c>
      <c r="E8" s="21">
        <v>426000</v>
      </c>
      <c r="F8" s="19">
        <f t="shared" si="0"/>
        <v>-0.31215479233560628</v>
      </c>
      <c r="G8" s="19">
        <f t="shared" si="0"/>
        <v>-0.29084507042253516</v>
      </c>
    </row>
    <row r="9" spans="1:7" ht="23.45" customHeight="1">
      <c r="A9" s="22" t="s">
        <v>43</v>
      </c>
      <c r="B9" s="23">
        <f>SUM(B4:B8)</f>
        <v>5474487</v>
      </c>
      <c r="C9" s="23">
        <f>SUM(C4:C8)</f>
        <v>12182100</v>
      </c>
      <c r="D9" s="23">
        <v>5624941</v>
      </c>
      <c r="E9" s="23">
        <v>13148400</v>
      </c>
      <c r="F9" s="24">
        <f t="shared" si="0"/>
        <v>-2.6747658330994017E-2</v>
      </c>
      <c r="G9" s="24">
        <f t="shared" si="0"/>
        <v>-7.3491831705758903E-2</v>
      </c>
    </row>
    <row r="10" spans="1:7" ht="21.95" customHeight="1">
      <c r="A10" s="17" t="s">
        <v>44</v>
      </c>
      <c r="B10" s="21">
        <f>SUM(公式!P20)</f>
        <v>478750</v>
      </c>
      <c r="C10" s="21">
        <f>SUM(公式!Q20)</f>
        <v>1344700</v>
      </c>
      <c r="D10" s="21">
        <v>523671</v>
      </c>
      <c r="E10" s="21">
        <v>1787800</v>
      </c>
      <c r="F10" s="19">
        <f t="shared" ref="F10:G14" si="1">SUM(B10/D10-1)</f>
        <v>-8.5780957891500531E-2</v>
      </c>
      <c r="G10" s="19">
        <f t="shared" si="1"/>
        <v>-0.24784651527016444</v>
      </c>
    </row>
    <row r="11" spans="1:7" ht="21.95" customHeight="1">
      <c r="A11" s="17" t="s">
        <v>45</v>
      </c>
      <c r="B11" s="20">
        <f>SUM(公式!P23)</f>
        <v>1035</v>
      </c>
      <c r="C11" s="20">
        <f>SUM(公式!Q23)</f>
        <v>10800</v>
      </c>
      <c r="D11" s="20">
        <v>39</v>
      </c>
      <c r="E11" s="20">
        <v>4100</v>
      </c>
      <c r="F11" s="25">
        <f t="shared" si="1"/>
        <v>25.53846153846154</v>
      </c>
      <c r="G11" s="25">
        <f t="shared" si="1"/>
        <v>1.6341463414634148</v>
      </c>
    </row>
    <row r="12" spans="1:7" ht="21.95" customHeight="1">
      <c r="A12" s="17" t="s">
        <v>46</v>
      </c>
      <c r="B12" s="21">
        <f>SUM(公式!P25)</f>
        <v>58997</v>
      </c>
      <c r="C12" s="21">
        <f>SUM(公式!Q25)</f>
        <v>171800</v>
      </c>
      <c r="D12" s="20">
        <v>8849</v>
      </c>
      <c r="E12" s="20">
        <v>26000</v>
      </c>
      <c r="F12" s="25">
        <v>0</v>
      </c>
      <c r="G12" s="25">
        <v>0</v>
      </c>
    </row>
    <row r="13" spans="1:7" ht="21.95" customHeight="1">
      <c r="A13" s="17" t="s">
        <v>47</v>
      </c>
      <c r="B13" s="21">
        <f>SUM(公式!P27)</f>
        <v>59914</v>
      </c>
      <c r="C13" s="21">
        <f>SUM(公式!Q27)</f>
        <v>179300</v>
      </c>
      <c r="D13" s="21">
        <v>65553</v>
      </c>
      <c r="E13" s="21">
        <v>207900</v>
      </c>
      <c r="F13" s="19">
        <f t="shared" si="1"/>
        <v>-8.6021997467697897E-2</v>
      </c>
      <c r="G13" s="19">
        <f t="shared" si="1"/>
        <v>-0.13756613756613756</v>
      </c>
    </row>
    <row r="14" spans="1:7" ht="21.95" customHeight="1">
      <c r="A14" s="22" t="s">
        <v>43</v>
      </c>
      <c r="B14" s="23">
        <f>SUM(B10:B13)</f>
        <v>598696</v>
      </c>
      <c r="C14" s="23">
        <f>SUM(C10:C13)</f>
        <v>1706600</v>
      </c>
      <c r="D14" s="23">
        <v>598112</v>
      </c>
      <c r="E14" s="23">
        <v>2025800</v>
      </c>
      <c r="F14" s="24">
        <f t="shared" si="1"/>
        <v>9.7640575678137331E-4</v>
      </c>
      <c r="G14" s="24">
        <f t="shared" si="1"/>
        <v>-0.15756738078783694</v>
      </c>
    </row>
    <row r="15" spans="1:7" ht="21.95" customHeight="1">
      <c r="A15" s="17" t="s">
        <v>48</v>
      </c>
      <c r="B15" s="21">
        <f>SUM(公式!P31)</f>
        <v>578481</v>
      </c>
      <c r="C15" s="21">
        <f>SUM(公式!Q31)</f>
        <v>1824200</v>
      </c>
      <c r="D15" s="21">
        <v>627800</v>
      </c>
      <c r="E15" s="21">
        <v>1765900</v>
      </c>
      <c r="F15" s="19">
        <f t="shared" ref="F15:G19" si="2">SUM(B15/D15-1)</f>
        <v>-7.8558458107677587E-2</v>
      </c>
      <c r="G15" s="19">
        <f t="shared" si="2"/>
        <v>3.3014326972082175E-2</v>
      </c>
    </row>
    <row r="16" spans="1:7" ht="21.95" customHeight="1">
      <c r="A16" s="17" t="s">
        <v>49</v>
      </c>
      <c r="B16" s="21">
        <f>SUM(公式!P34)</f>
        <v>52653</v>
      </c>
      <c r="C16" s="21">
        <f>SUM(公式!Q34)</f>
        <v>189400</v>
      </c>
      <c r="D16" s="21">
        <v>85409</v>
      </c>
      <c r="E16" s="21">
        <v>289600</v>
      </c>
      <c r="F16" s="19">
        <f t="shared" si="2"/>
        <v>-0.38351930124459954</v>
      </c>
      <c r="G16" s="19">
        <f t="shared" si="2"/>
        <v>-0.34599447513812154</v>
      </c>
    </row>
    <row r="17" spans="1:7" ht="21.95" customHeight="1">
      <c r="A17" s="17" t="s">
        <v>50</v>
      </c>
      <c r="B17" s="20">
        <f>SUM(公式!P38)</f>
        <v>6378</v>
      </c>
      <c r="C17" s="20">
        <f>SUM(公式!Q38)</f>
        <v>251400</v>
      </c>
      <c r="D17" s="20">
        <v>2394</v>
      </c>
      <c r="E17" s="20">
        <v>43500</v>
      </c>
      <c r="F17" s="25">
        <f t="shared" si="2"/>
        <v>1.6641604010025062</v>
      </c>
      <c r="G17" s="25">
        <f t="shared" si="2"/>
        <v>4.7793103448275858</v>
      </c>
    </row>
    <row r="18" spans="1:7" ht="21.95" customHeight="1">
      <c r="A18" s="17" t="s">
        <v>51</v>
      </c>
      <c r="B18" s="21">
        <f>SUM(公式!P41)</f>
        <v>8061</v>
      </c>
      <c r="C18" s="21">
        <f>SUM(公式!Q41)</f>
        <v>107900</v>
      </c>
      <c r="D18" s="21">
        <v>9184</v>
      </c>
      <c r="E18" s="21">
        <v>190100</v>
      </c>
      <c r="F18" s="19">
        <f t="shared" si="2"/>
        <v>-0.12227787456445993</v>
      </c>
      <c r="G18" s="19">
        <f t="shared" si="2"/>
        <v>-0.43240399789584427</v>
      </c>
    </row>
    <row r="19" spans="1:7" ht="21.95" customHeight="1">
      <c r="A19" s="22" t="s">
        <v>43</v>
      </c>
      <c r="B19" s="23">
        <f>SUM(B15:B18)</f>
        <v>645573</v>
      </c>
      <c r="C19" s="23">
        <f>SUM(C15:C18)</f>
        <v>2372900</v>
      </c>
      <c r="D19" s="23">
        <v>724787</v>
      </c>
      <c r="E19" s="23">
        <v>2289100</v>
      </c>
      <c r="F19" s="24">
        <f t="shared" si="2"/>
        <v>-0.10929279912581213</v>
      </c>
      <c r="G19" s="24">
        <f t="shared" si="2"/>
        <v>3.6608273994146234E-2</v>
      </c>
    </row>
    <row r="20" spans="1:7" ht="21.95" customHeight="1">
      <c r="A20" s="17" t="s">
        <v>52</v>
      </c>
      <c r="B20" s="21">
        <f>SUM(公式!P46)</f>
        <v>4833</v>
      </c>
      <c r="C20" s="21">
        <f>SUM(公式!Q46)</f>
        <v>102000</v>
      </c>
      <c r="D20" s="21">
        <v>1915</v>
      </c>
      <c r="E20" s="21">
        <v>47000</v>
      </c>
      <c r="F20" s="19">
        <f t="shared" ref="F20:G23" si="3">SUM(B20/D20-1)</f>
        <v>1.5237597911227154</v>
      </c>
      <c r="G20" s="19">
        <f t="shared" si="3"/>
        <v>1.1702127659574466</v>
      </c>
    </row>
    <row r="21" spans="1:7" ht="21.95" customHeight="1">
      <c r="A21" s="17" t="s">
        <v>53</v>
      </c>
      <c r="B21" s="21">
        <f>SUM(公式!P50)</f>
        <v>167241</v>
      </c>
      <c r="C21" s="21">
        <f>SUM(公式!Q50)</f>
        <v>2206700</v>
      </c>
      <c r="D21" s="21">
        <v>298322</v>
      </c>
      <c r="E21" s="21">
        <v>2657900</v>
      </c>
      <c r="F21" s="19">
        <f t="shared" si="3"/>
        <v>-0.43939434570698777</v>
      </c>
      <c r="G21" s="19">
        <f t="shared" si="3"/>
        <v>-0.16975807968697088</v>
      </c>
    </row>
    <row r="22" spans="1:7" ht="21.95" customHeight="1">
      <c r="A22" s="17" t="s">
        <v>54</v>
      </c>
      <c r="B22" s="21">
        <f>SUM(公式!P55)</f>
        <v>7447</v>
      </c>
      <c r="C22" s="21">
        <f>SUM(公式!Q55)</f>
        <v>41200</v>
      </c>
      <c r="D22" s="21">
        <v>28833</v>
      </c>
      <c r="E22" s="21">
        <v>199900</v>
      </c>
      <c r="F22" s="19">
        <f t="shared" si="3"/>
        <v>-0.74171955745153118</v>
      </c>
      <c r="G22" s="19">
        <f t="shared" si="3"/>
        <v>-0.79389694847423709</v>
      </c>
    </row>
    <row r="23" spans="1:7" ht="21.95" customHeight="1">
      <c r="A23" s="22" t="s">
        <v>43</v>
      </c>
      <c r="B23" s="23">
        <f>SUM(B20:B22)</f>
        <v>179521</v>
      </c>
      <c r="C23" s="23">
        <f>SUM(C20:C22)</f>
        <v>2349900</v>
      </c>
      <c r="D23" s="23">
        <v>329070</v>
      </c>
      <c r="E23" s="23">
        <v>2904800</v>
      </c>
      <c r="F23" s="24">
        <f t="shared" si="3"/>
        <v>-0.4544595374844258</v>
      </c>
      <c r="G23" s="24">
        <f t="shared" si="3"/>
        <v>-0.19102864224731475</v>
      </c>
    </row>
    <row r="24" spans="1:7" ht="27.75" customHeight="1">
      <c r="A24" s="26" t="s">
        <v>55</v>
      </c>
      <c r="B24" s="27">
        <f>SUM(B9+B14+B19+B23)</f>
        <v>6898277</v>
      </c>
      <c r="C24" s="27">
        <f>SUM(C9+C14+C19+C23)</f>
        <v>18611500</v>
      </c>
      <c r="D24" s="27">
        <v>7276910</v>
      </c>
      <c r="E24" s="27">
        <v>20368100</v>
      </c>
      <c r="F24" s="28">
        <f>SUM(B24/D24-1)</f>
        <v>-5.2032112531280483E-2</v>
      </c>
      <c r="G24" s="28">
        <f>SUM(C24/E24-1)</f>
        <v>-8.6242703050358194E-2</v>
      </c>
    </row>
    <row r="25" spans="1:7">
      <c r="B25" s="29"/>
      <c r="C25" s="29"/>
      <c r="D25" s="29"/>
      <c r="E25" s="29"/>
    </row>
    <row r="27" spans="1:7">
      <c r="C27" s="31"/>
      <c r="E27" s="31"/>
    </row>
  </sheetData>
  <mergeCells count="5">
    <mergeCell ref="A1:G1"/>
    <mergeCell ref="F2:G2"/>
    <mergeCell ref="A2:A3"/>
    <mergeCell ref="B2:C2"/>
    <mergeCell ref="D2:E2"/>
  </mergeCells>
  <phoneticPr fontId="2" type="noConversion"/>
  <pageMargins left="0.75" right="0.75" top="1" bottom="1" header="0.5" footer="0.5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9" tint="-0.249977111117893"/>
  </sheetPr>
  <dimension ref="A1:G27"/>
  <sheetViews>
    <sheetView workbookViewId="0">
      <selection activeCell="I11" sqref="I11"/>
    </sheetView>
  </sheetViews>
  <sheetFormatPr defaultColWidth="9" defaultRowHeight="15.75"/>
  <cols>
    <col min="1" max="1" width="20.25" style="14" bestFit="1" customWidth="1"/>
    <col min="2" max="5" width="13.5" style="14" bestFit="1" customWidth="1"/>
    <col min="6" max="7" width="11.375" style="30" bestFit="1" customWidth="1"/>
    <col min="8" max="16384" width="9" style="14"/>
  </cols>
  <sheetData>
    <row r="1" spans="1:7" ht="36" customHeight="1">
      <c r="A1" s="59" t="s">
        <v>82</v>
      </c>
      <c r="B1" s="59"/>
      <c r="C1" s="59"/>
      <c r="D1" s="59"/>
      <c r="E1" s="59"/>
      <c r="F1" s="59"/>
      <c r="G1" s="59"/>
    </row>
    <row r="2" spans="1:7" ht="25.5" customHeight="1">
      <c r="A2" s="61" t="s">
        <v>30</v>
      </c>
      <c r="B2" s="60" t="s">
        <v>79</v>
      </c>
      <c r="C2" s="60"/>
      <c r="D2" s="60" t="s">
        <v>67</v>
      </c>
      <c r="E2" s="60"/>
      <c r="F2" s="58" t="s">
        <v>31</v>
      </c>
      <c r="G2" s="58"/>
    </row>
    <row r="3" spans="1:7" ht="25.15" customHeight="1">
      <c r="A3" s="62"/>
      <c r="B3" s="15" t="s">
        <v>32</v>
      </c>
      <c r="C3" s="15" t="s">
        <v>33</v>
      </c>
      <c r="D3" s="15" t="s">
        <v>34</v>
      </c>
      <c r="E3" s="15" t="s">
        <v>35</v>
      </c>
      <c r="F3" s="16" t="s">
        <v>36</v>
      </c>
      <c r="G3" s="16" t="s">
        <v>37</v>
      </c>
    </row>
    <row r="4" spans="1:7" ht="21.95" customHeight="1">
      <c r="A4" s="17" t="s">
        <v>38</v>
      </c>
      <c r="B4" s="18">
        <f>SUM(公式!R5)</f>
        <v>3258434</v>
      </c>
      <c r="C4" s="18">
        <f>SUM(公式!S5)</f>
        <v>6033400</v>
      </c>
      <c r="D4" s="18">
        <v>2835047</v>
      </c>
      <c r="E4" s="18">
        <v>5948900</v>
      </c>
      <c r="F4" s="19">
        <f t="shared" ref="F4:G9" si="0">SUM(B4/D4-1)</f>
        <v>0.14934038130584781</v>
      </c>
      <c r="G4" s="19">
        <f t="shared" si="0"/>
        <v>1.4204306678545553E-2</v>
      </c>
    </row>
    <row r="5" spans="1:7" ht="21.95" customHeight="1">
      <c r="A5" s="17" t="s">
        <v>39</v>
      </c>
      <c r="B5" s="20">
        <f>SUM(公式!R8)</f>
        <v>1309711</v>
      </c>
      <c r="C5" s="20">
        <f>SUM(公式!S8)</f>
        <v>4166600</v>
      </c>
      <c r="D5" s="20">
        <v>972054</v>
      </c>
      <c r="E5" s="20">
        <v>3457000</v>
      </c>
      <c r="F5" s="19">
        <f t="shared" si="0"/>
        <v>0.3473644468311432</v>
      </c>
      <c r="G5" s="19">
        <f t="shared" si="0"/>
        <v>0.20526468035869261</v>
      </c>
    </row>
    <row r="6" spans="1:7" ht="21.95" customHeight="1">
      <c r="A6" s="17" t="s">
        <v>40</v>
      </c>
      <c r="B6" s="20">
        <f>SUM(公式!R10)</f>
        <v>29528</v>
      </c>
      <c r="C6" s="20">
        <f>SUM(公式!S10)</f>
        <v>332600</v>
      </c>
      <c r="D6" s="20">
        <v>15113</v>
      </c>
      <c r="E6" s="20">
        <v>192100</v>
      </c>
      <c r="F6" s="19">
        <f t="shared" si="0"/>
        <v>0.95381459670482371</v>
      </c>
      <c r="G6" s="19">
        <f t="shared" si="0"/>
        <v>0.73138990109318058</v>
      </c>
    </row>
    <row r="7" spans="1:7" ht="21.95" customHeight="1">
      <c r="A7" s="17" t="s">
        <v>41</v>
      </c>
      <c r="B7" s="21">
        <f>SUM(公式!R12)</f>
        <v>1427253</v>
      </c>
      <c r="C7" s="21">
        <f>SUM(公式!S12)</f>
        <v>2718500</v>
      </c>
      <c r="D7" s="21">
        <v>2196897</v>
      </c>
      <c r="E7" s="21">
        <v>4577400</v>
      </c>
      <c r="F7" s="19">
        <f t="shared" si="0"/>
        <v>-0.35033230961670025</v>
      </c>
      <c r="G7" s="19">
        <f t="shared" si="0"/>
        <v>-0.40610390177830213</v>
      </c>
    </row>
    <row r="8" spans="1:7" ht="21.95" customHeight="1">
      <c r="A8" s="17" t="s">
        <v>42</v>
      </c>
      <c r="B8" s="21">
        <f>SUM(公式!R14)</f>
        <v>113343</v>
      </c>
      <c r="C8" s="21">
        <f>SUM(公式!S14)</f>
        <v>352800</v>
      </c>
      <c r="D8" s="21">
        <v>160569</v>
      </c>
      <c r="E8" s="21">
        <v>465600</v>
      </c>
      <c r="F8" s="19">
        <f t="shared" si="0"/>
        <v>-0.29411654802608223</v>
      </c>
      <c r="G8" s="19">
        <f t="shared" si="0"/>
        <v>-0.24226804123711343</v>
      </c>
    </row>
    <row r="9" spans="1:7" ht="23.45" customHeight="1">
      <c r="A9" s="22" t="s">
        <v>43</v>
      </c>
      <c r="B9" s="23">
        <f>SUM(B4:B8)</f>
        <v>6138269</v>
      </c>
      <c r="C9" s="23">
        <f>SUM(C4:C8)</f>
        <v>13603900</v>
      </c>
      <c r="D9" s="23">
        <v>6179680</v>
      </c>
      <c r="E9" s="23">
        <v>14641000</v>
      </c>
      <c r="F9" s="24">
        <f t="shared" si="0"/>
        <v>-6.7011560469150133E-3</v>
      </c>
      <c r="G9" s="24">
        <f t="shared" si="0"/>
        <v>-7.0835325455911535E-2</v>
      </c>
    </row>
    <row r="10" spans="1:7" ht="21.95" customHeight="1">
      <c r="A10" s="17" t="s">
        <v>44</v>
      </c>
      <c r="B10" s="21">
        <f>SUM(公式!R20)</f>
        <v>478807</v>
      </c>
      <c r="C10" s="21">
        <f>SUM(公式!S20)</f>
        <v>1347100</v>
      </c>
      <c r="D10" s="21">
        <v>523671</v>
      </c>
      <c r="E10" s="21">
        <v>1787800</v>
      </c>
      <c r="F10" s="19">
        <f t="shared" ref="F10:G14" si="1">SUM(B10/D10-1)</f>
        <v>-8.5672110924607248E-2</v>
      </c>
      <c r="G10" s="19">
        <f t="shared" si="1"/>
        <v>-0.24650408323078643</v>
      </c>
    </row>
    <row r="11" spans="1:7" ht="21.95" customHeight="1">
      <c r="A11" s="17" t="s">
        <v>45</v>
      </c>
      <c r="B11" s="20">
        <f>SUM(公式!R23)</f>
        <v>1040</v>
      </c>
      <c r="C11" s="20">
        <f>SUM(公式!S23)</f>
        <v>11000</v>
      </c>
      <c r="D11" s="20">
        <v>39</v>
      </c>
      <c r="E11" s="20">
        <v>4100</v>
      </c>
      <c r="F11" s="25">
        <f t="shared" si="1"/>
        <v>25.666666666666668</v>
      </c>
      <c r="G11" s="25">
        <f t="shared" si="1"/>
        <v>1.6829268292682928</v>
      </c>
    </row>
    <row r="12" spans="1:7" ht="21.95" customHeight="1">
      <c r="A12" s="17" t="s">
        <v>46</v>
      </c>
      <c r="B12" s="21">
        <f>SUM(公式!R25)</f>
        <v>58997</v>
      </c>
      <c r="C12" s="21">
        <f>SUM(公式!S25)</f>
        <v>171800</v>
      </c>
      <c r="D12" s="20">
        <v>16854</v>
      </c>
      <c r="E12" s="20">
        <v>158200</v>
      </c>
      <c r="F12" s="25">
        <v>0</v>
      </c>
      <c r="G12" s="25">
        <v>0</v>
      </c>
    </row>
    <row r="13" spans="1:7" ht="21.95" customHeight="1">
      <c r="A13" s="17" t="s">
        <v>47</v>
      </c>
      <c r="B13" s="21">
        <f>SUM(公式!R27)</f>
        <v>59914</v>
      </c>
      <c r="C13" s="21">
        <f>SUM(公式!S27)</f>
        <v>179300</v>
      </c>
      <c r="D13" s="21">
        <v>98613</v>
      </c>
      <c r="E13" s="21">
        <v>346000</v>
      </c>
      <c r="F13" s="19">
        <f t="shared" si="1"/>
        <v>-0.39243304635291498</v>
      </c>
      <c r="G13" s="19">
        <f t="shared" si="1"/>
        <v>-0.48179190751445089</v>
      </c>
    </row>
    <row r="14" spans="1:7" ht="21.95" customHeight="1">
      <c r="A14" s="22" t="s">
        <v>43</v>
      </c>
      <c r="B14" s="23">
        <f>SUM(B10:B13)</f>
        <v>598758</v>
      </c>
      <c r="C14" s="23">
        <f>SUM(C10:C13)</f>
        <v>1709200</v>
      </c>
      <c r="D14" s="23">
        <v>639177</v>
      </c>
      <c r="E14" s="23">
        <v>2296100</v>
      </c>
      <c r="F14" s="24">
        <f t="shared" si="1"/>
        <v>-6.3236005050244293E-2</v>
      </c>
      <c r="G14" s="24">
        <f t="shared" si="1"/>
        <v>-0.25560733417534076</v>
      </c>
    </row>
    <row r="15" spans="1:7" ht="21.95" customHeight="1">
      <c r="A15" s="17" t="s">
        <v>48</v>
      </c>
      <c r="B15" s="21">
        <f>SUM(公式!R31)</f>
        <v>674448</v>
      </c>
      <c r="C15" s="21">
        <f>SUM(公式!S31)</f>
        <v>2117700</v>
      </c>
      <c r="D15" s="21">
        <v>701836</v>
      </c>
      <c r="E15" s="21">
        <v>1966600</v>
      </c>
      <c r="F15" s="19">
        <f t="shared" ref="F15:G19" si="2">SUM(B15/D15-1)</f>
        <v>-3.9023361583047866E-2</v>
      </c>
      <c r="G15" s="19">
        <f t="shared" si="2"/>
        <v>7.6833112986880892E-2</v>
      </c>
    </row>
    <row r="16" spans="1:7" ht="21.95" customHeight="1">
      <c r="A16" s="17" t="s">
        <v>49</v>
      </c>
      <c r="B16" s="21">
        <f>SUM(公式!R34)</f>
        <v>52653</v>
      </c>
      <c r="C16" s="21">
        <f>SUM(公式!S34)</f>
        <v>189400</v>
      </c>
      <c r="D16" s="21">
        <v>85409</v>
      </c>
      <c r="E16" s="21">
        <v>289600</v>
      </c>
      <c r="F16" s="19">
        <f t="shared" si="2"/>
        <v>-0.38351930124459954</v>
      </c>
      <c r="G16" s="19">
        <f t="shared" si="2"/>
        <v>-0.34599447513812154</v>
      </c>
    </row>
    <row r="17" spans="1:7" ht="21.95" customHeight="1">
      <c r="A17" s="17" t="s">
        <v>50</v>
      </c>
      <c r="B17" s="20">
        <f>SUM(公式!R38)</f>
        <v>8489</v>
      </c>
      <c r="C17" s="20">
        <f>SUM(公式!S38)</f>
        <v>325800</v>
      </c>
      <c r="D17" s="20">
        <v>2394</v>
      </c>
      <c r="E17" s="20">
        <v>43500</v>
      </c>
      <c r="F17" s="25">
        <f t="shared" si="2"/>
        <v>2.5459482038429408</v>
      </c>
      <c r="G17" s="25">
        <f t="shared" si="2"/>
        <v>6.4896551724137934</v>
      </c>
    </row>
    <row r="18" spans="1:7" ht="21.95" customHeight="1">
      <c r="A18" s="17" t="s">
        <v>51</v>
      </c>
      <c r="B18" s="21">
        <f>SUM(公式!R41)</f>
        <v>10572</v>
      </c>
      <c r="C18" s="21">
        <f>SUM(公式!S41)</f>
        <v>143800</v>
      </c>
      <c r="D18" s="21">
        <v>11667</v>
      </c>
      <c r="E18" s="21">
        <v>209300</v>
      </c>
      <c r="F18" s="19">
        <f t="shared" si="2"/>
        <v>-9.3854461301105641E-2</v>
      </c>
      <c r="G18" s="19">
        <f t="shared" si="2"/>
        <v>-0.31294792164357377</v>
      </c>
    </row>
    <row r="19" spans="1:7" ht="21.95" customHeight="1">
      <c r="A19" s="22" t="s">
        <v>43</v>
      </c>
      <c r="B19" s="23">
        <f>SUM(B15:B18)</f>
        <v>746162</v>
      </c>
      <c r="C19" s="23">
        <f>SUM(C15:C18)</f>
        <v>2776700</v>
      </c>
      <c r="D19" s="23">
        <v>801306</v>
      </c>
      <c r="E19" s="23">
        <v>2509000</v>
      </c>
      <c r="F19" s="24">
        <f t="shared" si="2"/>
        <v>-6.8817655177922044E-2</v>
      </c>
      <c r="G19" s="24">
        <f t="shared" si="2"/>
        <v>0.10669589477879637</v>
      </c>
    </row>
    <row r="20" spans="1:7" ht="21.95" customHeight="1">
      <c r="A20" s="17" t="s">
        <v>52</v>
      </c>
      <c r="B20" s="21">
        <f>SUM(公式!R46)</f>
        <v>5648</v>
      </c>
      <c r="C20" s="21">
        <f>SUM(公式!S46)</f>
        <v>142000</v>
      </c>
      <c r="D20" s="21">
        <v>2440</v>
      </c>
      <c r="E20" s="21">
        <v>68500</v>
      </c>
      <c r="F20" s="19">
        <f t="shared" ref="F20:G23" si="3">SUM(B20/D20-1)</f>
        <v>1.3147540983606558</v>
      </c>
      <c r="G20" s="19">
        <f t="shared" si="3"/>
        <v>1.0729927007299271</v>
      </c>
    </row>
    <row r="21" spans="1:7" ht="21.95" customHeight="1">
      <c r="A21" s="17" t="s">
        <v>53</v>
      </c>
      <c r="B21" s="21">
        <f>SUM(公式!R50)</f>
        <v>174176</v>
      </c>
      <c r="C21" s="21">
        <f>SUM(公式!S50)</f>
        <v>2392800</v>
      </c>
      <c r="D21" s="21">
        <v>305981</v>
      </c>
      <c r="E21" s="21">
        <v>2737900</v>
      </c>
      <c r="F21" s="19">
        <f t="shared" si="3"/>
        <v>-0.43076204078030988</v>
      </c>
      <c r="G21" s="19">
        <f t="shared" si="3"/>
        <v>-0.12604550933196979</v>
      </c>
    </row>
    <row r="22" spans="1:7" ht="21.95" customHeight="1">
      <c r="A22" s="17" t="s">
        <v>54</v>
      </c>
      <c r="B22" s="21">
        <f>SUM(公式!R55)</f>
        <v>7449</v>
      </c>
      <c r="C22" s="21">
        <f>SUM(公式!S55)</f>
        <v>41300</v>
      </c>
      <c r="D22" s="21">
        <v>28833</v>
      </c>
      <c r="E22" s="21">
        <v>199900</v>
      </c>
      <c r="F22" s="19">
        <f t="shared" si="3"/>
        <v>-0.74165019248777442</v>
      </c>
      <c r="G22" s="19">
        <f t="shared" si="3"/>
        <v>-0.79339669834917459</v>
      </c>
    </row>
    <row r="23" spans="1:7" ht="21.95" customHeight="1">
      <c r="A23" s="22" t="s">
        <v>43</v>
      </c>
      <c r="B23" s="23">
        <f>SUM(B20:B22)</f>
        <v>187273</v>
      </c>
      <c r="C23" s="23">
        <f>SUM(C20:C22)</f>
        <v>2576100</v>
      </c>
      <c r="D23" s="23">
        <v>337254</v>
      </c>
      <c r="E23" s="23">
        <v>3006300</v>
      </c>
      <c r="F23" s="24">
        <f t="shared" si="3"/>
        <v>-0.44471229399799561</v>
      </c>
      <c r="G23" s="24">
        <f t="shared" si="3"/>
        <v>-0.14309949106875564</v>
      </c>
    </row>
    <row r="24" spans="1:7" ht="27.75" customHeight="1">
      <c r="A24" s="26" t="s">
        <v>55</v>
      </c>
      <c r="B24" s="27">
        <f>SUM(B9+B14+B19+B23)</f>
        <v>7670462</v>
      </c>
      <c r="C24" s="27">
        <f>SUM(C9+C14+C19+C23)</f>
        <v>20665900</v>
      </c>
      <c r="D24" s="27">
        <v>7957417</v>
      </c>
      <c r="E24" s="27">
        <v>22452400</v>
      </c>
      <c r="F24" s="28">
        <f>SUM(B24/D24-1)</f>
        <v>-3.6061324924909655E-2</v>
      </c>
      <c r="G24" s="28">
        <f>SUM(C24/E24-1)</f>
        <v>-7.9568331225169708E-2</v>
      </c>
    </row>
    <row r="25" spans="1:7">
      <c r="B25" s="29"/>
      <c r="C25" s="29"/>
      <c r="D25" s="29"/>
      <c r="E25" s="29"/>
    </row>
    <row r="27" spans="1:7">
      <c r="C27" s="31"/>
      <c r="E27" s="31"/>
    </row>
  </sheetData>
  <mergeCells count="5">
    <mergeCell ref="A1:G1"/>
    <mergeCell ref="F2:G2"/>
    <mergeCell ref="A2:A3"/>
    <mergeCell ref="B2:C2"/>
    <mergeCell ref="D2:E2"/>
  </mergeCells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114.01</vt:lpstr>
      <vt:lpstr>114.02</vt:lpstr>
      <vt:lpstr>114.03</vt:lpstr>
      <vt:lpstr>114.04</vt:lpstr>
      <vt:lpstr>114.05</vt:lpstr>
      <vt:lpstr>114.06</vt:lpstr>
      <vt:lpstr>113.07</vt:lpstr>
      <vt:lpstr>113.08 </vt:lpstr>
      <vt:lpstr>113.09</vt:lpstr>
      <vt:lpstr>113.10</vt:lpstr>
      <vt:lpstr>113.11</vt:lpstr>
      <vt:lpstr>113.12</vt:lpstr>
      <vt:lpstr>公式</vt:lpstr>
      <vt:lpstr>各種人纖紗稅號</vt:lpstr>
    </vt:vector>
  </TitlesOfParts>
  <Company>MiTAC Users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MiTAC Users</dc:creator>
  <cp:lastModifiedBy>tcsa3 ttf</cp:lastModifiedBy>
  <cp:lastPrinted>2016-03-04T06:10:53Z</cp:lastPrinted>
  <dcterms:created xsi:type="dcterms:W3CDTF">2000-07-19T08:32:38Z</dcterms:created>
  <dcterms:modified xsi:type="dcterms:W3CDTF">2025-09-18T07:40:04Z</dcterms:modified>
</cp:coreProperties>
</file>