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13_ncr:1_{DFB2F974-7F65-4B78-9D22-4A85BF98207F}" xr6:coauthVersionLast="47" xr6:coauthVersionMax="47" xr10:uidLastSave="{00000000-0000-0000-0000-000000000000}"/>
  <bookViews>
    <workbookView xWindow="-120" yWindow="-120" windowWidth="29040" windowHeight="15720" tabRatio="687" activeTab="5" xr2:uid="{00000000-000D-0000-FFFF-FFFF00000000}"/>
  </bookViews>
  <sheets>
    <sheet name="114.01" sheetId="26" r:id="rId1"/>
    <sheet name="114.02" sheetId="27" r:id="rId2"/>
    <sheet name="114.03" sheetId="28" r:id="rId3"/>
    <sheet name="114.04" sheetId="29" r:id="rId4"/>
    <sheet name="114.05" sheetId="30" r:id="rId5"/>
    <sheet name="114.06" sheetId="3" r:id="rId6"/>
    <sheet name="113.07" sheetId="32" r:id="rId7"/>
    <sheet name="113.08" sheetId="31" r:id="rId8"/>
    <sheet name="113.09" sheetId="34" r:id="rId9"/>
    <sheet name="113.10" sheetId="38" r:id="rId10"/>
    <sheet name="113.11" sheetId="36" r:id="rId11"/>
    <sheet name="113.12" sheetId="35" r:id="rId12"/>
    <sheet name="公式" sheetId="9" r:id="rId1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9" l="1"/>
  <c r="W5" i="9"/>
  <c r="X5" i="9"/>
  <c r="Y5" i="9"/>
  <c r="V8" i="9"/>
  <c r="W8" i="9"/>
  <c r="X8" i="9"/>
  <c r="Y8" i="9"/>
  <c r="V10" i="9"/>
  <c r="W10" i="9"/>
  <c r="X10" i="9"/>
  <c r="Y10" i="9"/>
  <c r="V12" i="9"/>
  <c r="W12" i="9"/>
  <c r="X12" i="9"/>
  <c r="Y12" i="9"/>
  <c r="V14" i="9"/>
  <c r="W14" i="9"/>
  <c r="X14" i="9"/>
  <c r="Y14" i="9"/>
  <c r="V20" i="9"/>
  <c r="W20" i="9"/>
  <c r="X20" i="9"/>
  <c r="Y20" i="9"/>
  <c r="V23" i="9"/>
  <c r="W23" i="9"/>
  <c r="X23" i="9"/>
  <c r="Y23" i="9"/>
  <c r="V25" i="9"/>
  <c r="W25" i="9"/>
  <c r="X25" i="9"/>
  <c r="Y25" i="9"/>
  <c r="V27" i="9"/>
  <c r="W27" i="9"/>
  <c r="X27" i="9"/>
  <c r="Y27" i="9"/>
  <c r="V31" i="9"/>
  <c r="W31" i="9"/>
  <c r="X31" i="9"/>
  <c r="Y31" i="9"/>
  <c r="V34" i="9"/>
  <c r="W34" i="9"/>
  <c r="X34" i="9"/>
  <c r="Y34" i="9"/>
  <c r="V38" i="9"/>
  <c r="W38" i="9"/>
  <c r="X38" i="9"/>
  <c r="Y38" i="9"/>
  <c r="V41" i="9"/>
  <c r="W41" i="9"/>
  <c r="X41" i="9"/>
  <c r="Y41" i="9"/>
  <c r="V46" i="9"/>
  <c r="W46" i="9"/>
  <c r="X46" i="9"/>
  <c r="Y46" i="9"/>
  <c r="V50" i="9"/>
  <c r="W50" i="9"/>
  <c r="X50" i="9"/>
  <c r="Y50" i="9"/>
  <c r="V55" i="9"/>
  <c r="W55" i="9"/>
  <c r="X55" i="9"/>
  <c r="Y55" i="9"/>
  <c r="Y59" i="9" l="1"/>
  <c r="Y29" i="9"/>
  <c r="X29" i="9"/>
  <c r="W44" i="9"/>
  <c r="V59" i="9"/>
  <c r="X59" i="9"/>
  <c r="V44" i="9"/>
  <c r="X44" i="9"/>
  <c r="W29" i="9"/>
  <c r="V29" i="9"/>
  <c r="Y18" i="9"/>
  <c r="W18" i="9"/>
  <c r="X18" i="9"/>
  <c r="V18" i="9"/>
  <c r="W59" i="9"/>
  <c r="Y44" i="9"/>
  <c r="Y61" i="9" l="1"/>
  <c r="V61" i="9"/>
  <c r="W61" i="9"/>
  <c r="X61" i="9"/>
  <c r="B14" i="9"/>
  <c r="C14" i="9"/>
  <c r="H10" i="9" l="1"/>
  <c r="B6" i="29" s="1"/>
  <c r="I10" i="9"/>
  <c r="C6" i="29" s="1"/>
  <c r="C46" i="9"/>
  <c r="C20" i="26" s="1"/>
  <c r="B46" i="9"/>
  <c r="B20" i="26" s="1"/>
  <c r="C17" i="36"/>
  <c r="G17" i="36" s="1"/>
  <c r="C15" i="36"/>
  <c r="G15" i="36" s="1"/>
  <c r="C18" i="36"/>
  <c r="G18" i="36" s="1"/>
  <c r="C12" i="36"/>
  <c r="G12" i="36" s="1"/>
  <c r="C10" i="36"/>
  <c r="G10" i="36" s="1"/>
  <c r="C13" i="36"/>
  <c r="G13" i="36" s="1"/>
  <c r="C20" i="36"/>
  <c r="C21" i="36"/>
  <c r="G21" i="36" s="1"/>
  <c r="C22" i="36"/>
  <c r="G22" i="36" s="1"/>
  <c r="C4" i="36"/>
  <c r="G4" i="36" s="1"/>
  <c r="C5" i="36"/>
  <c r="C6" i="36"/>
  <c r="G6" i="36" s="1"/>
  <c r="C7" i="36"/>
  <c r="G7" i="36" s="1"/>
  <c r="C8" i="36"/>
  <c r="G8" i="36" s="1"/>
  <c r="R20" i="9"/>
  <c r="B10" i="34" s="1"/>
  <c r="F10" i="34" s="1"/>
  <c r="J12" i="9"/>
  <c r="B7" i="30" s="1"/>
  <c r="F7" i="30" s="1"/>
  <c r="K12" i="9"/>
  <c r="C7" i="30" s="1"/>
  <c r="G7" i="30" s="1"/>
  <c r="R10" i="9"/>
  <c r="B6" i="34" s="1"/>
  <c r="F6" i="34" s="1"/>
  <c r="S10" i="9"/>
  <c r="C6" i="34" s="1"/>
  <c r="G6" i="34" s="1"/>
  <c r="T10" i="9"/>
  <c r="B6" i="38" s="1"/>
  <c r="F6" i="38" s="1"/>
  <c r="U10" i="9"/>
  <c r="C6" i="38" s="1"/>
  <c r="G6" i="38" s="1"/>
  <c r="R12" i="9"/>
  <c r="B7" i="34" s="1"/>
  <c r="F7" i="34" s="1"/>
  <c r="S12" i="9"/>
  <c r="C7" i="34" s="1"/>
  <c r="G7" i="34" s="1"/>
  <c r="T12" i="9"/>
  <c r="U12" i="9"/>
  <c r="Q55" i="9"/>
  <c r="C22" i="31" s="1"/>
  <c r="G22" i="31" s="1"/>
  <c r="P55" i="9"/>
  <c r="B22" i="31" s="1"/>
  <c r="F22" i="31" s="1"/>
  <c r="Q50" i="9"/>
  <c r="C21" i="31" s="1"/>
  <c r="G21" i="31" s="1"/>
  <c r="P50" i="9"/>
  <c r="B21" i="31" s="1"/>
  <c r="F21" i="31" s="1"/>
  <c r="Q46" i="9"/>
  <c r="P46" i="9"/>
  <c r="B20" i="31" s="1"/>
  <c r="F20" i="31" s="1"/>
  <c r="Q41" i="9"/>
  <c r="C18" i="31" s="1"/>
  <c r="G18" i="31" s="1"/>
  <c r="P41" i="9"/>
  <c r="B18" i="31" s="1"/>
  <c r="F18" i="31" s="1"/>
  <c r="Q38" i="9"/>
  <c r="C17" i="31" s="1"/>
  <c r="G17" i="31" s="1"/>
  <c r="P38" i="9"/>
  <c r="B17" i="31" s="1"/>
  <c r="F17" i="31" s="1"/>
  <c r="Q34" i="9"/>
  <c r="C16" i="31" s="1"/>
  <c r="G16" i="31" s="1"/>
  <c r="P34" i="9"/>
  <c r="B16" i="31" s="1"/>
  <c r="F16" i="31" s="1"/>
  <c r="Q31" i="9"/>
  <c r="C15" i="31" s="1"/>
  <c r="G15" i="31" s="1"/>
  <c r="P31" i="9"/>
  <c r="Q27" i="9"/>
  <c r="C13" i="31" s="1"/>
  <c r="G13" i="31" s="1"/>
  <c r="P27" i="9"/>
  <c r="B13" i="31" s="1"/>
  <c r="F13" i="31" s="1"/>
  <c r="Q25" i="9"/>
  <c r="C12" i="31" s="1"/>
  <c r="G12" i="31" s="1"/>
  <c r="P25" i="9"/>
  <c r="B12" i="31" s="1"/>
  <c r="F12" i="31" s="1"/>
  <c r="Q23" i="9"/>
  <c r="C11" i="31" s="1"/>
  <c r="G11" i="31" s="1"/>
  <c r="P23" i="9"/>
  <c r="B11" i="31" s="1"/>
  <c r="F11" i="31" s="1"/>
  <c r="Q20" i="9"/>
  <c r="P20" i="9"/>
  <c r="Q14" i="9"/>
  <c r="C8" i="31" s="1"/>
  <c r="G8" i="31" s="1"/>
  <c r="P14" i="9"/>
  <c r="B8" i="31" s="1"/>
  <c r="F8" i="31" s="1"/>
  <c r="Q12" i="9"/>
  <c r="C7" i="31" s="1"/>
  <c r="G7" i="31" s="1"/>
  <c r="P12" i="9"/>
  <c r="B7" i="31" s="1"/>
  <c r="F7" i="31" s="1"/>
  <c r="Q10" i="9"/>
  <c r="C6" i="31" s="1"/>
  <c r="G6" i="31" s="1"/>
  <c r="P10" i="9"/>
  <c r="Q8" i="9"/>
  <c r="C5" i="31" s="1"/>
  <c r="G5" i="31" s="1"/>
  <c r="P8" i="9"/>
  <c r="B5" i="31" s="1"/>
  <c r="F5" i="31" s="1"/>
  <c r="Q5" i="9"/>
  <c r="P5" i="9"/>
  <c r="B4" i="31" s="1"/>
  <c r="F4" i="31" s="1"/>
  <c r="O55" i="9"/>
  <c r="C22" i="32" s="1"/>
  <c r="G22" i="32" s="1"/>
  <c r="N55" i="9"/>
  <c r="B22" i="32" s="1"/>
  <c r="N50" i="9"/>
  <c r="B21" i="32" s="1"/>
  <c r="F21" i="32" s="1"/>
  <c r="O50" i="9"/>
  <c r="C21" i="32" s="1"/>
  <c r="O46" i="9"/>
  <c r="C20" i="32" s="1"/>
  <c r="G20" i="32" s="1"/>
  <c r="N46" i="9"/>
  <c r="O41" i="9"/>
  <c r="C18" i="32" s="1"/>
  <c r="G18" i="32" s="1"/>
  <c r="O31" i="9"/>
  <c r="C15" i="32" s="1"/>
  <c r="O34" i="9"/>
  <c r="C16" i="32" s="1"/>
  <c r="G16" i="32" s="1"/>
  <c r="O38" i="9"/>
  <c r="C17" i="32" s="1"/>
  <c r="G17" i="32" s="1"/>
  <c r="N41" i="9"/>
  <c r="B18" i="32" s="1"/>
  <c r="F18" i="32" s="1"/>
  <c r="N38" i="9"/>
  <c r="B17" i="32" s="1"/>
  <c r="F17" i="32" s="1"/>
  <c r="N34" i="9"/>
  <c r="B16" i="32" s="1"/>
  <c r="F16" i="32" s="1"/>
  <c r="N31" i="9"/>
  <c r="O27" i="9"/>
  <c r="C13" i="32" s="1"/>
  <c r="G13" i="32" s="1"/>
  <c r="N27" i="9"/>
  <c r="B13" i="32" s="1"/>
  <c r="F13" i="32" s="1"/>
  <c r="O25" i="9"/>
  <c r="C12" i="32" s="1"/>
  <c r="G12" i="32" s="1"/>
  <c r="N25" i="9"/>
  <c r="B12" i="32" s="1"/>
  <c r="F12" i="32" s="1"/>
  <c r="O23" i="9"/>
  <c r="C11" i="32" s="1"/>
  <c r="G11" i="32" s="1"/>
  <c r="N23" i="9"/>
  <c r="B11" i="32" s="1"/>
  <c r="F11" i="32" s="1"/>
  <c r="O20" i="9"/>
  <c r="N20" i="9"/>
  <c r="B10" i="32" s="1"/>
  <c r="F10" i="32" s="1"/>
  <c r="O14" i="9"/>
  <c r="C8" i="32" s="1"/>
  <c r="G8" i="32" s="1"/>
  <c r="N14" i="9"/>
  <c r="B8" i="32" s="1"/>
  <c r="F8" i="32" s="1"/>
  <c r="O12" i="9"/>
  <c r="C7" i="32" s="1"/>
  <c r="G7" i="32" s="1"/>
  <c r="N12" i="9"/>
  <c r="B7" i="32" s="1"/>
  <c r="F7" i="32" s="1"/>
  <c r="O10" i="9"/>
  <c r="C6" i="32" s="1"/>
  <c r="G6" i="32" s="1"/>
  <c r="N10" i="9"/>
  <c r="B6" i="32" s="1"/>
  <c r="F6" i="32" s="1"/>
  <c r="O8" i="9"/>
  <c r="C5" i="32" s="1"/>
  <c r="G5" i="32" s="1"/>
  <c r="N8" i="9"/>
  <c r="B5" i="32" s="1"/>
  <c r="F5" i="32" s="1"/>
  <c r="O5" i="9"/>
  <c r="C4" i="32" s="1"/>
  <c r="G4" i="32" s="1"/>
  <c r="N5" i="9"/>
  <c r="L5" i="9"/>
  <c r="B4" i="3" s="1"/>
  <c r="F4" i="3" s="1"/>
  <c r="L8" i="9"/>
  <c r="L10" i="9"/>
  <c r="B6" i="3" s="1"/>
  <c r="L12" i="9"/>
  <c r="B7" i="3" s="1"/>
  <c r="F7" i="3" s="1"/>
  <c r="L14" i="9"/>
  <c r="B8" i="3" s="1"/>
  <c r="F8" i="3" s="1"/>
  <c r="L20" i="9"/>
  <c r="B10" i="3" s="1"/>
  <c r="F10" i="3" s="1"/>
  <c r="L23" i="9"/>
  <c r="B11" i="3" s="1"/>
  <c r="F11" i="3" s="1"/>
  <c r="L25" i="9"/>
  <c r="B12" i="3" s="1"/>
  <c r="F12" i="3" s="1"/>
  <c r="L27" i="9"/>
  <c r="B13" i="3" s="1"/>
  <c r="F13" i="3" s="1"/>
  <c r="L31" i="9"/>
  <c r="B15" i="3" s="1"/>
  <c r="F15" i="3" s="1"/>
  <c r="L34" i="9"/>
  <c r="B16" i="3" s="1"/>
  <c r="F16" i="3" s="1"/>
  <c r="L38" i="9"/>
  <c r="B17" i="3" s="1"/>
  <c r="F17" i="3" s="1"/>
  <c r="L41" i="9"/>
  <c r="L46" i="9"/>
  <c r="L50" i="9"/>
  <c r="B21" i="3" s="1"/>
  <c r="F21" i="3" s="1"/>
  <c r="L55" i="9"/>
  <c r="B22" i="3" s="1"/>
  <c r="F22" i="3" s="1"/>
  <c r="M55" i="9"/>
  <c r="C22" i="3" s="1"/>
  <c r="G22" i="3" s="1"/>
  <c r="M50" i="9"/>
  <c r="C21" i="3" s="1"/>
  <c r="M46" i="9"/>
  <c r="M41" i="9"/>
  <c r="C18" i="3" s="1"/>
  <c r="G18" i="3" s="1"/>
  <c r="M38" i="9"/>
  <c r="C17" i="3" s="1"/>
  <c r="G17" i="3" s="1"/>
  <c r="M34" i="9"/>
  <c r="M31" i="9"/>
  <c r="C15" i="3" s="1"/>
  <c r="G15" i="3" s="1"/>
  <c r="M27" i="9"/>
  <c r="M25" i="9"/>
  <c r="C12" i="3" s="1"/>
  <c r="G12" i="3" s="1"/>
  <c r="M23" i="9"/>
  <c r="C11" i="3" s="1"/>
  <c r="G11" i="3" s="1"/>
  <c r="M20" i="9"/>
  <c r="C10" i="3" s="1"/>
  <c r="G10" i="3" s="1"/>
  <c r="M14" i="9"/>
  <c r="C8" i="3" s="1"/>
  <c r="G8" i="3" s="1"/>
  <c r="M12" i="9"/>
  <c r="C7" i="3" s="1"/>
  <c r="G7" i="3" s="1"/>
  <c r="M10" i="9"/>
  <c r="C6" i="3" s="1"/>
  <c r="M8" i="9"/>
  <c r="M5" i="9"/>
  <c r="C4" i="3" s="1"/>
  <c r="G4" i="3" s="1"/>
  <c r="J55" i="9"/>
  <c r="J46" i="9"/>
  <c r="B20" i="30" s="1"/>
  <c r="J50" i="9"/>
  <c r="B21" i="30" s="1"/>
  <c r="F21" i="30" s="1"/>
  <c r="K55" i="9"/>
  <c r="C22" i="30" s="1"/>
  <c r="G22" i="30" s="1"/>
  <c r="K50" i="9"/>
  <c r="C21" i="30" s="1"/>
  <c r="G21" i="30" s="1"/>
  <c r="K46" i="9"/>
  <c r="C20" i="30" s="1"/>
  <c r="K41" i="9"/>
  <c r="C18" i="30" s="1"/>
  <c r="G18" i="30" s="1"/>
  <c r="K38" i="9"/>
  <c r="C17" i="30" s="1"/>
  <c r="G17" i="30" s="1"/>
  <c r="K34" i="9"/>
  <c r="C16" i="30" s="1"/>
  <c r="G16" i="30" s="1"/>
  <c r="K31" i="9"/>
  <c r="J41" i="9"/>
  <c r="B18" i="30" s="1"/>
  <c r="F18" i="30" s="1"/>
  <c r="J38" i="9"/>
  <c r="B17" i="30" s="1"/>
  <c r="F17" i="30" s="1"/>
  <c r="J34" i="9"/>
  <c r="B16" i="30" s="1"/>
  <c r="F16" i="30" s="1"/>
  <c r="J31" i="9"/>
  <c r="B15" i="30" s="1"/>
  <c r="F15" i="30" s="1"/>
  <c r="K27" i="9"/>
  <c r="C13" i="30" s="1"/>
  <c r="G13" i="30" s="1"/>
  <c r="K25" i="9"/>
  <c r="C12" i="30" s="1"/>
  <c r="G12" i="30" s="1"/>
  <c r="K23" i="9"/>
  <c r="C11" i="30" s="1"/>
  <c r="J27" i="9"/>
  <c r="B13" i="30" s="1"/>
  <c r="F13" i="30" s="1"/>
  <c r="J25" i="9"/>
  <c r="B12" i="30" s="1"/>
  <c r="F12" i="30" s="1"/>
  <c r="J23" i="9"/>
  <c r="B11" i="30" s="1"/>
  <c r="K20" i="9"/>
  <c r="C10" i="30" s="1"/>
  <c r="G10" i="30" s="1"/>
  <c r="J20" i="9"/>
  <c r="B10" i="30" s="1"/>
  <c r="F10" i="30" s="1"/>
  <c r="K14" i="9"/>
  <c r="C8" i="30" s="1"/>
  <c r="G8" i="30" s="1"/>
  <c r="K10" i="9"/>
  <c r="C6" i="30" s="1"/>
  <c r="J14" i="9"/>
  <c r="B8" i="30" s="1"/>
  <c r="F8" i="30" s="1"/>
  <c r="J10" i="9"/>
  <c r="B6" i="30" s="1"/>
  <c r="K8" i="9"/>
  <c r="J8" i="9"/>
  <c r="B5" i="30" s="1"/>
  <c r="F5" i="30" s="1"/>
  <c r="K5" i="9"/>
  <c r="C4" i="30" s="1"/>
  <c r="G4" i="30" s="1"/>
  <c r="J5" i="9"/>
  <c r="C10" i="9"/>
  <c r="C6" i="26" s="1"/>
  <c r="B10" i="9"/>
  <c r="B6" i="26" s="1"/>
  <c r="E31" i="9"/>
  <c r="C15" i="27" s="1"/>
  <c r="G15" i="27" s="1"/>
  <c r="E34" i="9"/>
  <c r="C16" i="27" s="1"/>
  <c r="E38" i="9"/>
  <c r="C17" i="27" s="1"/>
  <c r="G17" i="27" s="1"/>
  <c r="E41" i="9"/>
  <c r="C18" i="27" s="1"/>
  <c r="G18" i="27" s="1"/>
  <c r="E14" i="9"/>
  <c r="C8" i="27" s="1"/>
  <c r="G8" i="27" s="1"/>
  <c r="E5" i="9"/>
  <c r="C4" i="27" s="1"/>
  <c r="G4" i="27" s="1"/>
  <c r="E8" i="9"/>
  <c r="C5" i="27" s="1"/>
  <c r="G5" i="27" s="1"/>
  <c r="E10" i="9"/>
  <c r="C6" i="27" s="1"/>
  <c r="E12" i="9"/>
  <c r="C7" i="27" s="1"/>
  <c r="G7" i="27" s="1"/>
  <c r="E20" i="9"/>
  <c r="C10" i="27" s="1"/>
  <c r="G10" i="27" s="1"/>
  <c r="E23" i="9"/>
  <c r="C11" i="27" s="1"/>
  <c r="E25" i="9"/>
  <c r="C12" i="27" s="1"/>
  <c r="G12" i="27" s="1"/>
  <c r="E27" i="9"/>
  <c r="C13" i="27" s="1"/>
  <c r="G13" i="27" s="1"/>
  <c r="E46" i="9"/>
  <c r="C20" i="27" s="1"/>
  <c r="E50" i="9"/>
  <c r="E55" i="9"/>
  <c r="C22" i="27" s="1"/>
  <c r="G22" i="27" s="1"/>
  <c r="D55" i="9"/>
  <c r="B22" i="27" s="1"/>
  <c r="F22" i="27" s="1"/>
  <c r="D50" i="9"/>
  <c r="B21" i="27" s="1"/>
  <c r="D46" i="9"/>
  <c r="B20" i="27" s="1"/>
  <c r="D41" i="9"/>
  <c r="D38" i="9"/>
  <c r="B17" i="27" s="1"/>
  <c r="F17" i="27" s="1"/>
  <c r="D34" i="9"/>
  <c r="B16" i="27" s="1"/>
  <c r="F16" i="27" s="1"/>
  <c r="D31" i="9"/>
  <c r="B15" i="27" s="1"/>
  <c r="F15" i="27" s="1"/>
  <c r="D27" i="9"/>
  <c r="B13" i="27" s="1"/>
  <c r="F13" i="27" s="1"/>
  <c r="D25" i="9"/>
  <c r="B12" i="27" s="1"/>
  <c r="F12" i="27" s="1"/>
  <c r="D23" i="9"/>
  <c r="B11" i="27" s="1"/>
  <c r="D20" i="9"/>
  <c r="B10" i="27" s="1"/>
  <c r="F10" i="27" s="1"/>
  <c r="D14" i="9"/>
  <c r="B8" i="27" s="1"/>
  <c r="F8" i="27" s="1"/>
  <c r="D12" i="9"/>
  <c r="D10" i="9"/>
  <c r="B6" i="27" s="1"/>
  <c r="D8" i="9"/>
  <c r="B5" i="27" s="1"/>
  <c r="F5" i="27" s="1"/>
  <c r="D5" i="9"/>
  <c r="B4" i="27" s="1"/>
  <c r="F4" i="27" s="1"/>
  <c r="C55" i="9"/>
  <c r="C22" i="26" s="1"/>
  <c r="G22" i="26" s="1"/>
  <c r="C50" i="9"/>
  <c r="C21" i="26" s="1"/>
  <c r="G21" i="26" s="1"/>
  <c r="B55" i="9"/>
  <c r="B50" i="9"/>
  <c r="B21" i="26" s="1"/>
  <c r="F21" i="26" s="1"/>
  <c r="C41" i="9"/>
  <c r="C18" i="26" s="1"/>
  <c r="G18" i="26" s="1"/>
  <c r="C38" i="9"/>
  <c r="C17" i="26" s="1"/>
  <c r="G17" i="26" s="1"/>
  <c r="C34" i="9"/>
  <c r="C16" i="26" s="1"/>
  <c r="G16" i="26" s="1"/>
  <c r="C31" i="9"/>
  <c r="C15" i="26" s="1"/>
  <c r="G15" i="26" s="1"/>
  <c r="B41" i="9"/>
  <c r="B18" i="26" s="1"/>
  <c r="F18" i="26" s="1"/>
  <c r="B38" i="9"/>
  <c r="B17" i="26" s="1"/>
  <c r="F17" i="26" s="1"/>
  <c r="B34" i="9"/>
  <c r="B16" i="26" s="1"/>
  <c r="F16" i="26" s="1"/>
  <c r="B31" i="9"/>
  <c r="B15" i="26" s="1"/>
  <c r="F15" i="26" s="1"/>
  <c r="C27" i="9"/>
  <c r="C13" i="26" s="1"/>
  <c r="G13" i="26" s="1"/>
  <c r="C25" i="9"/>
  <c r="C12" i="26" s="1"/>
  <c r="G12" i="26" s="1"/>
  <c r="C23" i="9"/>
  <c r="C20" i="9"/>
  <c r="C10" i="26" s="1"/>
  <c r="G10" i="26" s="1"/>
  <c r="B27" i="9"/>
  <c r="B13" i="26" s="1"/>
  <c r="F13" i="26" s="1"/>
  <c r="B25" i="9"/>
  <c r="B12" i="26" s="1"/>
  <c r="F12" i="26" s="1"/>
  <c r="B23" i="9"/>
  <c r="B11" i="26" s="1"/>
  <c r="B20" i="9"/>
  <c r="B10" i="26" s="1"/>
  <c r="F10" i="26" s="1"/>
  <c r="C8" i="26"/>
  <c r="G8" i="26" s="1"/>
  <c r="C12" i="9"/>
  <c r="C7" i="26" s="1"/>
  <c r="G7" i="26" s="1"/>
  <c r="C8" i="9"/>
  <c r="C5" i="26" s="1"/>
  <c r="G5" i="26" s="1"/>
  <c r="C5" i="9"/>
  <c r="C4" i="26" s="1"/>
  <c r="G4" i="26" s="1"/>
  <c r="B8" i="26"/>
  <c r="F8" i="26" s="1"/>
  <c r="B12" i="9"/>
  <c r="B7" i="26" s="1"/>
  <c r="F7" i="26" s="1"/>
  <c r="B8" i="9"/>
  <c r="B5" i="26" s="1"/>
  <c r="F5" i="26" s="1"/>
  <c r="B5" i="9"/>
  <c r="B4" i="26" s="1"/>
  <c r="B22" i="36"/>
  <c r="F22" i="36" s="1"/>
  <c r="B20" i="36"/>
  <c r="F20" i="36" s="1"/>
  <c r="B18" i="36"/>
  <c r="F18" i="36" s="1"/>
  <c r="B17" i="36"/>
  <c r="F17" i="36" s="1"/>
  <c r="B16" i="36"/>
  <c r="F16" i="36" s="1"/>
  <c r="B15" i="36"/>
  <c r="F15" i="36" s="1"/>
  <c r="B13" i="36"/>
  <c r="F13" i="36" s="1"/>
  <c r="B12" i="36"/>
  <c r="F12" i="36" s="1"/>
  <c r="B11" i="36"/>
  <c r="F11" i="36" s="1"/>
  <c r="B10" i="36"/>
  <c r="B8" i="36"/>
  <c r="F8" i="36" s="1"/>
  <c r="B7" i="36"/>
  <c r="F7" i="36" s="1"/>
  <c r="B5" i="36"/>
  <c r="F5" i="36" s="1"/>
  <c r="B4" i="36"/>
  <c r="F4" i="36" s="1"/>
  <c r="U23" i="9"/>
  <c r="C11" i="38" s="1"/>
  <c r="G11" i="38" s="1"/>
  <c r="T23" i="9"/>
  <c r="T27" i="9"/>
  <c r="T20" i="9"/>
  <c r="T25" i="9"/>
  <c r="U27" i="9"/>
  <c r="U20" i="9"/>
  <c r="C10" i="38" s="1"/>
  <c r="U25" i="9"/>
  <c r="U55" i="9"/>
  <c r="U50" i="9"/>
  <c r="U46" i="9"/>
  <c r="C20" i="38" s="1"/>
  <c r="G20" i="38" s="1"/>
  <c r="T55" i="9"/>
  <c r="T50" i="9"/>
  <c r="T46" i="9"/>
  <c r="B20" i="38" s="1"/>
  <c r="F20" i="38" s="1"/>
  <c r="U41" i="9"/>
  <c r="U38" i="9"/>
  <c r="U34" i="9"/>
  <c r="U31" i="9"/>
  <c r="T41" i="9"/>
  <c r="T38" i="9"/>
  <c r="T34" i="9"/>
  <c r="T31" i="9"/>
  <c r="B15" i="38" s="1"/>
  <c r="F15" i="38" s="1"/>
  <c r="U14" i="9"/>
  <c r="T14" i="9"/>
  <c r="U8" i="9"/>
  <c r="T8" i="9"/>
  <c r="U5" i="9"/>
  <c r="C4" i="38" s="1"/>
  <c r="T5" i="9"/>
  <c r="G46" i="9"/>
  <c r="G50" i="9"/>
  <c r="C21" i="28" s="1"/>
  <c r="G21" i="28" s="1"/>
  <c r="G55" i="9"/>
  <c r="C22" i="28" s="1"/>
  <c r="G22" i="28" s="1"/>
  <c r="G31" i="9"/>
  <c r="C15" i="28" s="1"/>
  <c r="G34" i="9"/>
  <c r="C16" i="28" s="1"/>
  <c r="G16" i="28" s="1"/>
  <c r="G38" i="9"/>
  <c r="C17" i="28" s="1"/>
  <c r="G17" i="28" s="1"/>
  <c r="G41" i="9"/>
  <c r="C18" i="28" s="1"/>
  <c r="G18" i="28" s="1"/>
  <c r="G20" i="9"/>
  <c r="C10" i="28" s="1"/>
  <c r="G10" i="28" s="1"/>
  <c r="G23" i="9"/>
  <c r="C11" i="28" s="1"/>
  <c r="G25" i="9"/>
  <c r="C12" i="28" s="1"/>
  <c r="G12" i="28" s="1"/>
  <c r="G27" i="9"/>
  <c r="C13" i="28" s="1"/>
  <c r="G13" i="28" s="1"/>
  <c r="G5" i="9"/>
  <c r="C4" i="28" s="1"/>
  <c r="G4" i="28" s="1"/>
  <c r="G8" i="9"/>
  <c r="C5" i="28" s="1"/>
  <c r="G5" i="28" s="1"/>
  <c r="G10" i="9"/>
  <c r="C6" i="28" s="1"/>
  <c r="G12" i="9"/>
  <c r="C7" i="28" s="1"/>
  <c r="G7" i="28" s="1"/>
  <c r="G14" i="9"/>
  <c r="C8" i="28" s="1"/>
  <c r="G8" i="28" s="1"/>
  <c r="F46" i="9"/>
  <c r="B20" i="28" s="1"/>
  <c r="F50" i="9"/>
  <c r="F55" i="9"/>
  <c r="B22" i="28" s="1"/>
  <c r="F22" i="28" s="1"/>
  <c r="F31" i="9"/>
  <c r="F34" i="9"/>
  <c r="B16" i="28" s="1"/>
  <c r="F16" i="28" s="1"/>
  <c r="F38" i="9"/>
  <c r="B17" i="28" s="1"/>
  <c r="F17" i="28" s="1"/>
  <c r="F41" i="9"/>
  <c r="B18" i="28" s="1"/>
  <c r="F18" i="28" s="1"/>
  <c r="F20" i="9"/>
  <c r="B10" i="28" s="1"/>
  <c r="F10" i="28" s="1"/>
  <c r="F23" i="9"/>
  <c r="F25" i="9"/>
  <c r="B12" i="28" s="1"/>
  <c r="F12" i="28" s="1"/>
  <c r="F27" i="9"/>
  <c r="B13" i="28" s="1"/>
  <c r="F13" i="28" s="1"/>
  <c r="F5" i="9"/>
  <c r="B4" i="28" s="1"/>
  <c r="F4" i="28" s="1"/>
  <c r="F8" i="9"/>
  <c r="F10" i="9"/>
  <c r="B6" i="28" s="1"/>
  <c r="F12" i="9"/>
  <c r="B7" i="28" s="1"/>
  <c r="F7" i="28" s="1"/>
  <c r="F14" i="9"/>
  <c r="B8" i="28" s="1"/>
  <c r="F8" i="28" s="1"/>
  <c r="S55" i="9"/>
  <c r="C22" i="34" s="1"/>
  <c r="G22" i="34" s="1"/>
  <c r="S50" i="9"/>
  <c r="C21" i="34" s="1"/>
  <c r="G21" i="34" s="1"/>
  <c r="S46" i="9"/>
  <c r="C20" i="34" s="1"/>
  <c r="G20" i="34" s="1"/>
  <c r="S41" i="9"/>
  <c r="C18" i="34" s="1"/>
  <c r="G18" i="34" s="1"/>
  <c r="S38" i="9"/>
  <c r="C17" i="34" s="1"/>
  <c r="G17" i="34" s="1"/>
  <c r="S34" i="9"/>
  <c r="C16" i="34" s="1"/>
  <c r="G16" i="34" s="1"/>
  <c r="S31" i="9"/>
  <c r="C15" i="34" s="1"/>
  <c r="S27" i="9"/>
  <c r="C13" i="34" s="1"/>
  <c r="G13" i="34" s="1"/>
  <c r="S25" i="9"/>
  <c r="C12" i="34" s="1"/>
  <c r="G12" i="34" s="1"/>
  <c r="S23" i="9"/>
  <c r="C11" i="34" s="1"/>
  <c r="G11" i="34" s="1"/>
  <c r="S20" i="9"/>
  <c r="C10" i="34" s="1"/>
  <c r="G10" i="34" s="1"/>
  <c r="S14" i="9"/>
  <c r="C8" i="34" s="1"/>
  <c r="G8" i="34" s="1"/>
  <c r="S8" i="9"/>
  <c r="C5" i="34" s="1"/>
  <c r="S5" i="9"/>
  <c r="C4" i="34" s="1"/>
  <c r="G4" i="34" s="1"/>
  <c r="R55" i="9"/>
  <c r="R50" i="9"/>
  <c r="B21" i="34" s="1"/>
  <c r="F21" i="34" s="1"/>
  <c r="R46" i="9"/>
  <c r="B20" i="34" s="1"/>
  <c r="F20" i="34" s="1"/>
  <c r="R41" i="9"/>
  <c r="B18" i="34" s="1"/>
  <c r="F18" i="34" s="1"/>
  <c r="R38" i="9"/>
  <c r="B17" i="34" s="1"/>
  <c r="F17" i="34" s="1"/>
  <c r="R34" i="9"/>
  <c r="B16" i="34" s="1"/>
  <c r="F16" i="34" s="1"/>
  <c r="R31" i="9"/>
  <c r="B15" i="34" s="1"/>
  <c r="F15" i="34" s="1"/>
  <c r="R27" i="9"/>
  <c r="B13" i="34" s="1"/>
  <c r="F13" i="34" s="1"/>
  <c r="R25" i="9"/>
  <c r="B12" i="34" s="1"/>
  <c r="F12" i="34" s="1"/>
  <c r="R23" i="9"/>
  <c r="R14" i="9"/>
  <c r="B8" i="34" s="1"/>
  <c r="F8" i="34" s="1"/>
  <c r="R8" i="9"/>
  <c r="B5" i="34" s="1"/>
  <c r="F5" i="34" s="1"/>
  <c r="R5" i="9"/>
  <c r="I23" i="9"/>
  <c r="C11" i="29" s="1"/>
  <c r="H23" i="9"/>
  <c r="B11" i="29" s="1"/>
  <c r="I14" i="9"/>
  <c r="C8" i="29" s="1"/>
  <c r="G8" i="29" s="1"/>
  <c r="I12" i="9"/>
  <c r="C7" i="29" s="1"/>
  <c r="G7" i="29" s="1"/>
  <c r="I8" i="9"/>
  <c r="C5" i="29" s="1"/>
  <c r="G5" i="29" s="1"/>
  <c r="I5" i="9"/>
  <c r="C4" i="29" s="1"/>
  <c r="G4" i="29" s="1"/>
  <c r="H14" i="9"/>
  <c r="B8" i="29" s="1"/>
  <c r="F8" i="29" s="1"/>
  <c r="H12" i="9"/>
  <c r="B7" i="29" s="1"/>
  <c r="F7" i="29" s="1"/>
  <c r="H8" i="9"/>
  <c r="B5" i="29" s="1"/>
  <c r="F5" i="29" s="1"/>
  <c r="I27" i="9"/>
  <c r="C13" i="29" s="1"/>
  <c r="G13" i="29" s="1"/>
  <c r="I25" i="9"/>
  <c r="C12" i="29" s="1"/>
  <c r="G12" i="29" s="1"/>
  <c r="I20" i="9"/>
  <c r="H27" i="9"/>
  <c r="B13" i="29" s="1"/>
  <c r="F13" i="29" s="1"/>
  <c r="H25" i="9"/>
  <c r="B12" i="29" s="1"/>
  <c r="F12" i="29" s="1"/>
  <c r="I41" i="9"/>
  <c r="C18" i="29" s="1"/>
  <c r="G18" i="29" s="1"/>
  <c r="I38" i="9"/>
  <c r="C17" i="29" s="1"/>
  <c r="G17" i="29" s="1"/>
  <c r="I34" i="9"/>
  <c r="C16" i="29" s="1"/>
  <c r="G16" i="29" s="1"/>
  <c r="I31" i="9"/>
  <c r="C15" i="29" s="1"/>
  <c r="G15" i="29" s="1"/>
  <c r="H41" i="9"/>
  <c r="B18" i="29" s="1"/>
  <c r="F18" i="29" s="1"/>
  <c r="H38" i="9"/>
  <c r="B17" i="29" s="1"/>
  <c r="F17" i="29" s="1"/>
  <c r="H34" i="9"/>
  <c r="B16" i="29" s="1"/>
  <c r="F16" i="29" s="1"/>
  <c r="I55" i="9"/>
  <c r="C22" i="29" s="1"/>
  <c r="I50" i="9"/>
  <c r="C21" i="29" s="1"/>
  <c r="G21" i="29" s="1"/>
  <c r="I46" i="9"/>
  <c r="C20" i="29" s="1"/>
  <c r="H55" i="9"/>
  <c r="B22" i="29" s="1"/>
  <c r="F22" i="29" s="1"/>
  <c r="H50" i="9"/>
  <c r="B21" i="29" s="1"/>
  <c r="F21" i="29" s="1"/>
  <c r="H46" i="9"/>
  <c r="B20" i="29" s="1"/>
  <c r="H31" i="9"/>
  <c r="B15" i="29" s="1"/>
  <c r="F15" i="29" s="1"/>
  <c r="H20" i="9"/>
  <c r="B10" i="29" s="1"/>
  <c r="H5" i="9"/>
  <c r="B4" i="29" s="1"/>
  <c r="F4" i="29" s="1"/>
  <c r="B4" i="35" l="1"/>
  <c r="F4" i="35" s="1"/>
  <c r="B20" i="32"/>
  <c r="F20" i="32" s="1"/>
  <c r="N59" i="9"/>
  <c r="C7" i="35"/>
  <c r="G7" i="35" s="1"/>
  <c r="C21" i="38"/>
  <c r="G21" i="38" s="1"/>
  <c r="B21" i="38"/>
  <c r="F21" i="38" s="1"/>
  <c r="C16" i="38"/>
  <c r="G16" i="38" s="1"/>
  <c r="B16" i="38"/>
  <c r="F16" i="38" s="1"/>
  <c r="C15" i="38"/>
  <c r="G15" i="38" s="1"/>
  <c r="B22" i="38"/>
  <c r="C22" i="38"/>
  <c r="C13" i="38"/>
  <c r="G13" i="38" s="1"/>
  <c r="B13" i="38"/>
  <c r="F13" i="38" s="1"/>
  <c r="B12" i="38"/>
  <c r="F12" i="38" s="1"/>
  <c r="C12" i="38"/>
  <c r="G12" i="38" s="1"/>
  <c r="B11" i="38"/>
  <c r="F11" i="38" s="1"/>
  <c r="B7" i="38"/>
  <c r="F7" i="38" s="1"/>
  <c r="C7" i="38"/>
  <c r="G7" i="38" s="1"/>
  <c r="C5" i="38"/>
  <c r="G5" i="38" s="1"/>
  <c r="B5" i="38"/>
  <c r="F5" i="38" s="1"/>
  <c r="C8" i="38"/>
  <c r="G8" i="38" s="1"/>
  <c r="B8" i="38"/>
  <c r="F8" i="38" s="1"/>
  <c r="G10" i="38"/>
  <c r="B10" i="38"/>
  <c r="B4" i="38"/>
  <c r="G4" i="38"/>
  <c r="C17" i="38"/>
  <c r="G17" i="38" s="1"/>
  <c r="B17" i="38"/>
  <c r="F17" i="38" s="1"/>
  <c r="B18" i="38"/>
  <c r="C18" i="38"/>
  <c r="P59" i="9"/>
  <c r="B23" i="31"/>
  <c r="F23" i="31" s="1"/>
  <c r="P29" i="9"/>
  <c r="N29" i="9"/>
  <c r="B14" i="32"/>
  <c r="F14" i="32" s="1"/>
  <c r="O59" i="9"/>
  <c r="B15" i="35"/>
  <c r="F15" i="35" s="1"/>
  <c r="C4" i="35"/>
  <c r="G4" i="35" s="1"/>
  <c r="C10" i="35"/>
  <c r="G10" i="35" s="1"/>
  <c r="B10" i="35"/>
  <c r="F10" i="35" s="1"/>
  <c r="B21" i="35"/>
  <c r="F21" i="35" s="1"/>
  <c r="D59" i="9"/>
  <c r="T29" i="9"/>
  <c r="O18" i="9"/>
  <c r="O44" i="9"/>
  <c r="G15" i="32"/>
  <c r="C19" i="32"/>
  <c r="G19" i="32" s="1"/>
  <c r="G21" i="32"/>
  <c r="C23" i="32"/>
  <c r="G23" i="32" s="1"/>
  <c r="F22" i="32"/>
  <c r="B8" i="35"/>
  <c r="F8" i="35" s="1"/>
  <c r="B17" i="35"/>
  <c r="F17" i="35" s="1"/>
  <c r="P44" i="9"/>
  <c r="S18" i="9"/>
  <c r="K29" i="9"/>
  <c r="J44" i="9"/>
  <c r="B14" i="36"/>
  <c r="F14" i="36" s="1"/>
  <c r="F10" i="36"/>
  <c r="C23" i="36"/>
  <c r="G23" i="36" s="1"/>
  <c r="B19" i="36"/>
  <c r="F19" i="36" s="1"/>
  <c r="C19" i="31"/>
  <c r="G19" i="31" s="1"/>
  <c r="B19" i="30"/>
  <c r="F19" i="30" s="1"/>
  <c r="C23" i="34"/>
  <c r="G23" i="34" s="1"/>
  <c r="S44" i="9"/>
  <c r="S29" i="9"/>
  <c r="K59" i="9"/>
  <c r="B15" i="31"/>
  <c r="F15" i="31" s="1"/>
  <c r="B7" i="35"/>
  <c r="F7" i="35" s="1"/>
  <c r="B11" i="35"/>
  <c r="F11" i="35" s="1"/>
  <c r="C15" i="35"/>
  <c r="G15" i="35" s="1"/>
  <c r="G44" i="9"/>
  <c r="T44" i="9"/>
  <c r="C20" i="3"/>
  <c r="M59" i="9"/>
  <c r="B18" i="3"/>
  <c r="F18" i="3" s="1"/>
  <c r="L44" i="9"/>
  <c r="C11" i="36"/>
  <c r="G11" i="36" s="1"/>
  <c r="B14" i="3"/>
  <c r="F14" i="3" s="1"/>
  <c r="B14" i="30"/>
  <c r="F14" i="30" s="1"/>
  <c r="C14" i="30"/>
  <c r="G14" i="30" s="1"/>
  <c r="L29" i="9"/>
  <c r="G20" i="36"/>
  <c r="C20" i="28"/>
  <c r="G59" i="9"/>
  <c r="U18" i="9"/>
  <c r="U29" i="9"/>
  <c r="C14" i="27"/>
  <c r="G14" i="27" s="1"/>
  <c r="B4" i="30"/>
  <c r="J18" i="9"/>
  <c r="C10" i="32"/>
  <c r="O29" i="9"/>
  <c r="B15" i="32"/>
  <c r="N44" i="9"/>
  <c r="T18" i="9"/>
  <c r="B5" i="35"/>
  <c r="F5" i="35" s="1"/>
  <c r="B13" i="35"/>
  <c r="F13" i="35" s="1"/>
  <c r="B18" i="35"/>
  <c r="F18" i="35" s="1"/>
  <c r="B16" i="35"/>
  <c r="F16" i="35" s="1"/>
  <c r="C8" i="35"/>
  <c r="G8" i="35" s="1"/>
  <c r="C6" i="35"/>
  <c r="G6" i="35" s="1"/>
  <c r="C12" i="35"/>
  <c r="G12" i="35" s="1"/>
  <c r="C17" i="35"/>
  <c r="G17" i="35" s="1"/>
  <c r="C21" i="35"/>
  <c r="G21" i="35" s="1"/>
  <c r="B22" i="35"/>
  <c r="F22" i="35" s="1"/>
  <c r="B20" i="35"/>
  <c r="I29" i="9"/>
  <c r="B19" i="34"/>
  <c r="F19" i="34" s="1"/>
  <c r="E18" i="9"/>
  <c r="E29" i="9"/>
  <c r="C9" i="27"/>
  <c r="G9" i="27" s="1"/>
  <c r="E44" i="9"/>
  <c r="C59" i="9"/>
  <c r="C23" i="26"/>
  <c r="G23" i="26" s="1"/>
  <c r="C18" i="9"/>
  <c r="B18" i="9"/>
  <c r="B29" i="9"/>
  <c r="B9" i="26"/>
  <c r="F9" i="26" s="1"/>
  <c r="F4" i="26"/>
  <c r="C9" i="26"/>
  <c r="G9" i="26" s="1"/>
  <c r="B44" i="9"/>
  <c r="G15" i="28"/>
  <c r="C19" i="28"/>
  <c r="C19" i="34"/>
  <c r="G19" i="34" s="1"/>
  <c r="G15" i="34"/>
  <c r="B5" i="28"/>
  <c r="F18" i="9"/>
  <c r="B11" i="28"/>
  <c r="F29" i="9"/>
  <c r="F44" i="9"/>
  <c r="B21" i="28"/>
  <c r="F21" i="28" s="1"/>
  <c r="F59" i="9"/>
  <c r="G18" i="9"/>
  <c r="T59" i="9"/>
  <c r="B14" i="26"/>
  <c r="F14" i="26" s="1"/>
  <c r="C11" i="26"/>
  <c r="C29" i="9"/>
  <c r="B19" i="26"/>
  <c r="F19" i="26" s="1"/>
  <c r="B22" i="26"/>
  <c r="F22" i="26" s="1"/>
  <c r="B59" i="9"/>
  <c r="B7" i="27"/>
  <c r="F7" i="27" s="1"/>
  <c r="D18" i="9"/>
  <c r="B18" i="27"/>
  <c r="D44" i="9"/>
  <c r="F21" i="27"/>
  <c r="B23" i="27"/>
  <c r="F23" i="27" s="1"/>
  <c r="C21" i="27"/>
  <c r="E59" i="9"/>
  <c r="C5" i="30"/>
  <c r="K18" i="9"/>
  <c r="C15" i="30"/>
  <c r="K44" i="9"/>
  <c r="C23" i="30"/>
  <c r="B22" i="30"/>
  <c r="F22" i="30" s="1"/>
  <c r="J59" i="9"/>
  <c r="C5" i="3"/>
  <c r="M18" i="9"/>
  <c r="C13" i="3"/>
  <c r="M29" i="9"/>
  <c r="C16" i="3"/>
  <c r="M44" i="9"/>
  <c r="B20" i="3"/>
  <c r="L59" i="9"/>
  <c r="B5" i="3"/>
  <c r="L18" i="9"/>
  <c r="B4" i="32"/>
  <c r="N18" i="9"/>
  <c r="B6" i="31"/>
  <c r="F6" i="31" s="1"/>
  <c r="P18" i="9"/>
  <c r="G21" i="3"/>
  <c r="C19" i="26"/>
  <c r="G19" i="26" s="1"/>
  <c r="C9" i="28"/>
  <c r="C9" i="32"/>
  <c r="G9" i="32" s="1"/>
  <c r="B14" i="27"/>
  <c r="F14" i="27" s="1"/>
  <c r="C14" i="28"/>
  <c r="G14" i="28" s="1"/>
  <c r="S59" i="9"/>
  <c r="R44" i="9"/>
  <c r="G29" i="9"/>
  <c r="B10" i="31"/>
  <c r="U44" i="9"/>
  <c r="G16" i="27"/>
  <c r="C19" i="27"/>
  <c r="J29" i="9"/>
  <c r="C44" i="9"/>
  <c r="D29" i="9"/>
  <c r="B15" i="28"/>
  <c r="B4" i="34"/>
  <c r="R18" i="9"/>
  <c r="B11" i="34"/>
  <c r="R29" i="9"/>
  <c r="B22" i="34"/>
  <c r="R59" i="9"/>
  <c r="G5" i="34"/>
  <c r="C9" i="34"/>
  <c r="C14" i="34"/>
  <c r="G14" i="34" s="1"/>
  <c r="U59" i="9"/>
  <c r="B6" i="36"/>
  <c r="G5" i="36"/>
  <c r="C9" i="36"/>
  <c r="B21" i="36"/>
  <c r="Q29" i="9"/>
  <c r="C10" i="31"/>
  <c r="Q59" i="9"/>
  <c r="C20" i="31"/>
  <c r="C16" i="36"/>
  <c r="B6" i="35"/>
  <c r="B12" i="35"/>
  <c r="C5" i="35"/>
  <c r="G5" i="35" s="1"/>
  <c r="C13" i="35"/>
  <c r="G13" i="35" s="1"/>
  <c r="C11" i="35"/>
  <c r="G11" i="35" s="1"/>
  <c r="C18" i="35"/>
  <c r="G18" i="35" s="1"/>
  <c r="C16" i="35"/>
  <c r="C22" i="35"/>
  <c r="G22" i="35" s="1"/>
  <c r="C20" i="35"/>
  <c r="Q18" i="9"/>
  <c r="I59" i="9"/>
  <c r="B23" i="29"/>
  <c r="F23" i="29" s="1"/>
  <c r="C23" i="29"/>
  <c r="G23" i="29" s="1"/>
  <c r="G22" i="29"/>
  <c r="H59" i="9"/>
  <c r="H29" i="9"/>
  <c r="H18" i="9"/>
  <c r="I18" i="9"/>
  <c r="F10" i="29"/>
  <c r="B14" i="29"/>
  <c r="F14" i="29" s="1"/>
  <c r="C10" i="29"/>
  <c r="G10" i="29" s="1"/>
  <c r="B9" i="29"/>
  <c r="C9" i="29"/>
  <c r="B19" i="29"/>
  <c r="F19" i="29" s="1"/>
  <c r="H44" i="9"/>
  <c r="I44" i="9"/>
  <c r="C19" i="29"/>
  <c r="C4" i="31"/>
  <c r="Q44" i="9"/>
  <c r="B61" i="9" l="1"/>
  <c r="C61" i="9"/>
  <c r="B23" i="32"/>
  <c r="F23" i="32" s="1"/>
  <c r="J61" i="9"/>
  <c r="G22" i="38"/>
  <c r="C23" i="38"/>
  <c r="G23" i="38" s="1"/>
  <c r="F22" i="38"/>
  <c r="B23" i="38"/>
  <c r="F23" i="38" s="1"/>
  <c r="C14" i="38"/>
  <c r="G14" i="38" s="1"/>
  <c r="C9" i="38"/>
  <c r="G9" i="38" s="1"/>
  <c r="F10" i="38"/>
  <c r="B14" i="38"/>
  <c r="F14" i="38" s="1"/>
  <c r="B9" i="38"/>
  <c r="F9" i="38" s="1"/>
  <c r="F4" i="38"/>
  <c r="G18" i="38"/>
  <c r="C19" i="38"/>
  <c r="F18" i="38"/>
  <c r="B19" i="38"/>
  <c r="K61" i="9"/>
  <c r="B19" i="31"/>
  <c r="F19" i="31" s="1"/>
  <c r="B19" i="35"/>
  <c r="F19" i="35" s="1"/>
  <c r="P61" i="9"/>
  <c r="O61" i="9"/>
  <c r="N61" i="9"/>
  <c r="M61" i="9"/>
  <c r="L61" i="9"/>
  <c r="R61" i="9"/>
  <c r="S61" i="9"/>
  <c r="B23" i="30"/>
  <c r="F23" i="30" s="1"/>
  <c r="C23" i="3"/>
  <c r="G23" i="3" s="1"/>
  <c r="B23" i="28"/>
  <c r="F23" i="28" s="1"/>
  <c r="F61" i="9"/>
  <c r="F9" i="29"/>
  <c r="B24" i="29"/>
  <c r="F24" i="29" s="1"/>
  <c r="G9" i="29"/>
  <c r="U61" i="9"/>
  <c r="G61" i="9"/>
  <c r="T61" i="9"/>
  <c r="F20" i="35"/>
  <c r="B23" i="35"/>
  <c r="F23" i="35" s="1"/>
  <c r="F15" i="32"/>
  <c r="B19" i="32"/>
  <c r="F19" i="32" s="1"/>
  <c r="C14" i="32"/>
  <c r="G10" i="32"/>
  <c r="F4" i="30"/>
  <c r="B9" i="30"/>
  <c r="F9" i="30" s="1"/>
  <c r="C14" i="36"/>
  <c r="G14" i="36" s="1"/>
  <c r="C23" i="28"/>
  <c r="G23" i="28" s="1"/>
  <c r="B19" i="3"/>
  <c r="F19" i="3" s="1"/>
  <c r="E61" i="9"/>
  <c r="D61" i="9"/>
  <c r="G20" i="35"/>
  <c r="C23" i="35"/>
  <c r="G23" i="35" s="1"/>
  <c r="G16" i="35"/>
  <c r="C19" i="35"/>
  <c r="G19" i="35" s="1"/>
  <c r="F6" i="35"/>
  <c r="B9" i="35"/>
  <c r="G20" i="31"/>
  <c r="C23" i="31"/>
  <c r="G23" i="31" s="1"/>
  <c r="G10" i="31"/>
  <c r="C14" i="31"/>
  <c r="G14" i="31" s="1"/>
  <c r="C14" i="35"/>
  <c r="G14" i="35" s="1"/>
  <c r="G9" i="36"/>
  <c r="G9" i="34"/>
  <c r="C24" i="34"/>
  <c r="G24" i="34" s="1"/>
  <c r="B19" i="28"/>
  <c r="F19" i="28" s="1"/>
  <c r="F15" i="28"/>
  <c r="G19" i="27"/>
  <c r="F10" i="31"/>
  <c r="B14" i="31"/>
  <c r="F14" i="31" s="1"/>
  <c r="G9" i="28"/>
  <c r="B9" i="31"/>
  <c r="F4" i="32"/>
  <c r="B9" i="32"/>
  <c r="F5" i="3"/>
  <c r="B9" i="3"/>
  <c r="F9" i="3" s="1"/>
  <c r="B23" i="3"/>
  <c r="G15" i="30"/>
  <c r="C19" i="30"/>
  <c r="G19" i="30" s="1"/>
  <c r="G5" i="30"/>
  <c r="C9" i="30"/>
  <c r="G9" i="30" s="1"/>
  <c r="C23" i="27"/>
  <c r="G23" i="27" s="1"/>
  <c r="G21" i="27"/>
  <c r="F18" i="27"/>
  <c r="B19" i="27"/>
  <c r="F19" i="27" s="1"/>
  <c r="B9" i="27"/>
  <c r="B23" i="26"/>
  <c r="F23" i="26" s="1"/>
  <c r="C14" i="26"/>
  <c r="G14" i="26" s="1"/>
  <c r="B14" i="28"/>
  <c r="F14" i="28" s="1"/>
  <c r="B9" i="28"/>
  <c r="F5" i="28"/>
  <c r="G19" i="28"/>
  <c r="Q61" i="9"/>
  <c r="C9" i="35"/>
  <c r="C14" i="29"/>
  <c r="G14" i="29" s="1"/>
  <c r="F12" i="35"/>
  <c r="B14" i="35"/>
  <c r="F14" i="35" s="1"/>
  <c r="G16" i="36"/>
  <c r="C19" i="36"/>
  <c r="G19" i="36" s="1"/>
  <c r="F21" i="36"/>
  <c r="B23" i="36"/>
  <c r="F23" i="36" s="1"/>
  <c r="F6" i="36"/>
  <c r="B9" i="36"/>
  <c r="F22" i="34"/>
  <c r="B23" i="34"/>
  <c r="F23" i="34" s="1"/>
  <c r="F11" i="34"/>
  <c r="B14" i="34"/>
  <c r="F14" i="34" s="1"/>
  <c r="F4" i="34"/>
  <c r="B9" i="34"/>
  <c r="G16" i="3"/>
  <c r="C19" i="3"/>
  <c r="G13" i="3"/>
  <c r="C14" i="3"/>
  <c r="G14" i="3" s="1"/>
  <c r="C9" i="3"/>
  <c r="G9" i="3" s="1"/>
  <c r="G5" i="3"/>
  <c r="G23" i="30"/>
  <c r="H61" i="9"/>
  <c r="I61" i="9"/>
  <c r="G19" i="29"/>
  <c r="G4" i="31"/>
  <c r="C9" i="31"/>
  <c r="F19" i="38" l="1"/>
  <c r="B24" i="38"/>
  <c r="F24" i="38" s="1"/>
  <c r="G19" i="38"/>
  <c r="C24" i="38"/>
  <c r="G24" i="38" s="1"/>
  <c r="C24" i="35"/>
  <c r="G24" i="35" s="1"/>
  <c r="C24" i="28"/>
  <c r="G24" i="28" s="1"/>
  <c r="B24" i="28"/>
  <c r="F24" i="28" s="1"/>
  <c r="G9" i="35"/>
  <c r="C24" i="30"/>
  <c r="G24" i="30" s="1"/>
  <c r="B24" i="30"/>
  <c r="F24" i="30" s="1"/>
  <c r="G14" i="32"/>
  <c r="C24" i="32"/>
  <c r="G24" i="32" s="1"/>
  <c r="C24" i="29"/>
  <c r="G24" i="29" s="1"/>
  <c r="B24" i="26"/>
  <c r="F24" i="26" s="1"/>
  <c r="C24" i="26"/>
  <c r="G24" i="26" s="1"/>
  <c r="B24" i="27"/>
  <c r="F24" i="27" s="1"/>
  <c r="F9" i="27"/>
  <c r="F23" i="3"/>
  <c r="B24" i="3"/>
  <c r="F24" i="3" s="1"/>
  <c r="B24" i="32"/>
  <c r="F24" i="32" s="1"/>
  <c r="F9" i="32"/>
  <c r="B24" i="31"/>
  <c r="F24" i="31" s="1"/>
  <c r="F9" i="31"/>
  <c r="B24" i="35"/>
  <c r="F24" i="35" s="1"/>
  <c r="F9" i="35"/>
  <c r="G19" i="3"/>
  <c r="C24" i="3"/>
  <c r="G24" i="3" s="1"/>
  <c r="F9" i="34"/>
  <c r="B24" i="34"/>
  <c r="F24" i="34" s="1"/>
  <c r="F9" i="36"/>
  <c r="B24" i="36"/>
  <c r="F24" i="36" s="1"/>
  <c r="F9" i="28"/>
  <c r="C24" i="27"/>
  <c r="G24" i="27" s="1"/>
  <c r="C24" i="36"/>
  <c r="G24" i="36" s="1"/>
  <c r="C24" i="31"/>
  <c r="G24" i="31" s="1"/>
  <c r="G9" i="31"/>
</calcChain>
</file>

<file path=xl/sharedStrings.xml><?xml version="1.0" encoding="utf-8"?>
<sst xmlns="http://schemas.openxmlformats.org/spreadsheetml/2006/main" count="459" uniqueCount="127">
  <si>
    <t>56050010007.56050090000.</t>
  </si>
  <si>
    <t>56060010006.56060020004.56060090009</t>
  </si>
  <si>
    <t>55095900006</t>
    <phoneticPr fontId="2" type="noConversion"/>
  </si>
  <si>
    <t>55094100007</t>
    <phoneticPr fontId="2" type="noConversion"/>
  </si>
  <si>
    <t>55094200006</t>
    <phoneticPr fontId="2" type="noConversion"/>
  </si>
  <si>
    <t>56049020007/56049090002</t>
    <phoneticPr fontId="7" type="noConversion"/>
  </si>
  <si>
    <r>
      <rPr>
        <sz val="11"/>
        <rFont val="新細明體"/>
        <family val="1"/>
        <charset val="136"/>
      </rPr>
      <t>產品類別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</si>
  <si>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</si>
  <si>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</si>
  <si>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聚酯棉紗</t>
    </r>
    <phoneticPr fontId="2" type="noConversion"/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</si>
  <si>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T/R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</si>
  <si>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T/W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</si>
  <si>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T/C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</si>
  <si>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其他聚酯纖維紗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</si>
  <si>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</si>
  <si>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亞克力紗</t>
    </r>
    <phoneticPr fontId="2" type="noConversion"/>
  </si>
  <si>
    <r>
      <t>A/W</t>
    </r>
    <r>
      <rPr>
        <sz val="11"/>
        <rFont val="新細明體"/>
        <family val="1"/>
        <charset val="136"/>
      </rPr>
      <t>紗</t>
    </r>
    <phoneticPr fontId="2" type="noConversion"/>
  </si>
  <si>
    <r>
      <t>A/C</t>
    </r>
    <r>
      <rPr>
        <sz val="11"/>
        <rFont val="新細明體"/>
        <family val="1"/>
        <charset val="136"/>
      </rPr>
      <t>紗</t>
    </r>
    <r>
      <rPr>
        <sz val="11"/>
        <rFont val="Times New Roman"/>
        <family val="1"/>
      </rPr>
      <t xml:space="preserve">   </t>
    </r>
    <phoneticPr fontId="2" type="noConversion"/>
  </si>
  <si>
    <r>
      <rPr>
        <sz val="11"/>
        <rFont val="新細明體"/>
        <family val="1"/>
        <charset val="136"/>
      </rPr>
      <t>其它亞克力混紡紗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</si>
  <si>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</si>
  <si>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嫘縈棉紗</t>
    </r>
    <phoneticPr fontId="2" type="noConversion"/>
  </si>
  <si>
    <r>
      <rPr>
        <sz val="11"/>
        <rFont val="新細明體"/>
        <family val="1"/>
        <charset val="136"/>
      </rPr>
      <t>嫘縈棉混紡紗</t>
    </r>
  </si>
  <si>
    <r>
      <rPr>
        <sz val="11"/>
        <rFont val="新細明體"/>
        <family val="1"/>
        <charset val="136"/>
      </rPr>
      <t>尼龍短纖紗</t>
    </r>
  </si>
  <si>
    <r>
      <rPr>
        <sz val="11"/>
        <rFont val="新細明體"/>
        <family val="1"/>
        <charset val="136"/>
      </rPr>
      <t>人纖製縫紉線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</si>
  <si>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</si>
  <si>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零售用人纖短纖紗</t>
    </r>
    <phoneticPr fontId="2" type="noConversion"/>
  </si>
  <si>
    <r>
      <rPr>
        <sz val="11"/>
        <rFont val="新細明體"/>
        <family val="1"/>
        <charset val="136"/>
      </rPr>
      <t>特殊人纖短纖紗</t>
    </r>
  </si>
  <si>
    <r>
      <rPr>
        <sz val="11"/>
        <rFont val="新細明體"/>
        <family val="1"/>
        <charset val="136"/>
      </rPr>
      <t>其他人纖短纖紗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</si>
  <si>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</si>
  <si>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總計</t>
    </r>
    <phoneticPr fontId="2" type="noConversion"/>
  </si>
  <si>
    <r>
      <rPr>
        <sz val="12"/>
        <rFont val="新細明體"/>
        <family val="1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</si>
  <si>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</si>
  <si>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新細明體"/>
        <family val="1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</si>
  <si>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</si>
  <si>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</si>
  <si>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</si>
  <si>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</si>
  <si>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</si>
  <si>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</si>
  <si>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</si>
  <si>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</si>
  <si>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</si>
  <si>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</si>
  <si>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產品類別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</si>
  <si>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</si>
  <si>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</si>
  <si>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</si>
  <si>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</si>
  <si>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</si>
  <si>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  <phoneticPr fontId="2" type="noConversion"/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</si>
  <si>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</si>
  <si>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</si>
  <si>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</si>
  <si>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</si>
  <si>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</si>
  <si>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亞克力紗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</si>
  <si>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</si>
  <si>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</si>
  <si>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</si>
  <si>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  <phoneticPr fontId="2" type="noConversion"/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</si>
  <si>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</si>
  <si>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</si>
  <si>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</si>
  <si>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  <phoneticPr fontId="2" type="noConversion"/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</si>
  <si>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</si>
  <si>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</si>
  <si>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</si>
  <si>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</si>
  <si>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</si>
  <si>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</si>
  <si>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</si>
  <si>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</si>
  <si>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</si>
  <si>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</si>
  <si>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</si>
  <si>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</si>
  <si>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</si>
  <si>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</si>
  <si>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</si>
  <si>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</si>
  <si>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</si>
  <si>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</si>
  <si>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</si>
  <si>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</si>
  <si>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</si>
  <si>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</si>
  <si>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</si>
  <si>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</si>
  <si>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</si>
  <si>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</si>
  <si>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</si>
  <si>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</si>
  <si>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</si>
  <si>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</si>
  <si>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新細明體"/>
        <family val="1"/>
        <charset val="136"/>
      </rPr>
      <t>月</t>
    </r>
    <phoneticPr fontId="2" type="noConversion"/>
  </si>
  <si>
    <r>
      <t>113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新細明體"/>
        <family val="1"/>
        <charset val="136"/>
      </rPr>
      <t>月</t>
    </r>
    <phoneticPr fontId="2" type="noConversion"/>
  </si>
  <si>
    <r>
      <t>113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新細明體"/>
        <family val="1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</si>
  <si>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</si>
  <si>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</si>
  <si>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新細明體"/>
        <family val="1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</si>
  <si>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</si>
  <si>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</si>
  <si>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01-11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</si>
  <si>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</si>
  <si>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新細明體"/>
        <family val="1"/>
        <charset val="136"/>
      </rPr>
      <t>月</t>
    </r>
    <phoneticPr fontId="2" type="noConversion"/>
  </si>
  <si>
    <r>
      <t>113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</si>
  <si>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</si>
  <si>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</si>
  <si>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</si>
  <si>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</si>
  <si>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</si>
  <si>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</si>
  <si>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01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</si>
  <si>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</si>
  <si>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</si>
  <si>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b/>
        <sz val="11"/>
        <rFont val="新細明體"/>
        <family val="1"/>
        <charset val="136"/>
      </rPr>
      <t>年聚酯棉紗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亞克力紗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嫘縈棉紗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人纖短纖紗出口統計表</t>
    </r>
    <r>
      <rPr>
        <b/>
        <sz val="11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</si>
  <si>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</si>
  <si>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</si>
  <si>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</si>
  <si>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</si>
  <si>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</si>
  <si>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</si>
  <si>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</si>
  <si>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</si>
  <si>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新細明體"/>
        <family val="1"/>
        <charset val="136"/>
      </rPr>
      <t>月</t>
    </r>
    <phoneticPr fontId="2" type="noConversion"/>
  </si>
  <si>
    <t xml:space="preserve">                  - 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</si>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</sst>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0.0%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PMingLiU"/>
      <family val="1"/>
      <charset val="136"/>
    </font>
    <font>
      <b/>
      <sz val="11"/>
      <name val="新細明體"/>
      <family val="1"/>
      <charset val="136"/>
    </font>
    <font>
      <sz val="10"/>
      <name val="Times New Roman"/>
      <family val="1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color rgb="FF000066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vertical="center"/>
    </xf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176" fontId="5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right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8" fontId="3" fillId="0" borderId="1" xfId="2" applyNumberFormat="1" applyFont="1" applyBorder="1" applyAlignment="1">
      <alignment horizontal="right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178" fontId="3" fillId="3" borderId="1" xfId="2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vertical="center"/>
    </xf>
    <xf numFmtId="178" fontId="15" fillId="2" borderId="1" xfId="2" applyNumberFormat="1" applyFont="1" applyFill="1" applyBorder="1" applyAlignment="1">
      <alignment horizontal="right" vertical="center"/>
    </xf>
    <xf numFmtId="177" fontId="3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8" fontId="3" fillId="5" borderId="1" xfId="2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/>
    <xf numFmtId="3" fontId="16" fillId="6" borderId="7" xfId="0" applyNumberFormat="1" applyFont="1" applyFill="1" applyBorder="1" applyAlignment="1">
      <alignment horizontal="right" vertical="center" wrapText="1"/>
    </xf>
    <xf numFmtId="3" fontId="16" fillId="6" borderId="8" xfId="0" applyNumberFormat="1" applyFont="1" applyFill="1" applyBorder="1" applyAlignment="1">
      <alignment horizontal="right" vertical="center" wrapText="1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/>
    <xf numFmtId="0" fontId="3" fillId="0" borderId="0" xfId="0" applyFont="1" applyAlignment="1">
      <alignment horizontal="left"/>
    </xf>
    <xf numFmtId="177" fontId="3" fillId="0" borderId="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/>
    </xf>
    <xf numFmtId="176" fontId="5" fillId="2" borderId="5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176" fontId="5" fillId="5" borderId="4" xfId="0" applyNumberFormat="1" applyFont="1" applyFill="1" applyBorder="1" applyAlignment="1">
      <alignment horizontal="center"/>
    </xf>
    <xf numFmtId="176" fontId="5" fillId="5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一般" xfId="0" builtinId="0"/>
    <cellStyle name="一般 2" xfId="3" xr:uid="{00000000-0005-0000-0000-000001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FFE7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25"/>
  <sheetViews>
    <sheetView topLeftCell="A4" zoomScaleNormal="100" workbookViewId="0">
      <selection activeCell="K11" sqref="K11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106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107</v>
      </c>
      <c r="C2" s="50"/>
      <c r="D2" s="49" t="s">
        <v>82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74</v>
      </c>
      <c r="E3" s="19" t="s">
        <v>75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SUM(公式!B5)</f>
        <v>80204</v>
      </c>
      <c r="C4" s="22">
        <f>SUM(公式!C5)</f>
        <v>217000</v>
      </c>
      <c r="D4" s="22">
        <v>39492</v>
      </c>
      <c r="E4" s="22">
        <v>121900</v>
      </c>
      <c r="F4" s="23">
        <f t="shared" ref="F4:G4" si="0">SUM(B4/D4-1)</f>
        <v>1.0308923326243291</v>
      </c>
      <c r="G4" s="23">
        <f t="shared" si="0"/>
        <v>0.78014766201804764</v>
      </c>
    </row>
    <row r="5" spans="1:7" ht="21.95" customHeight="1">
      <c r="A5" s="21" t="s">
        <v>50</v>
      </c>
      <c r="B5" s="22">
        <f>SUM(公式!B8)</f>
        <v>70240</v>
      </c>
      <c r="C5" s="22">
        <f>SUM(公式!C8)</f>
        <v>130200</v>
      </c>
      <c r="D5" s="22">
        <v>66684</v>
      </c>
      <c r="E5" s="22">
        <v>136200</v>
      </c>
      <c r="F5" s="23">
        <f t="shared" ref="F5:F24" si="1">SUM(B5/D5-1)</f>
        <v>5.3326135204846636E-2</v>
      </c>
      <c r="G5" s="23">
        <f t="shared" ref="G5:G24" si="2">SUM(C5/E5-1)</f>
        <v>-4.4052863436123357E-2</v>
      </c>
    </row>
    <row r="6" spans="1:7" ht="21.95" customHeight="1">
      <c r="A6" s="21" t="s">
        <v>51</v>
      </c>
      <c r="B6" s="22">
        <f>SUM(公式!B10)</f>
        <v>0</v>
      </c>
      <c r="C6" s="22">
        <f>SUM(公式!C10)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SUM(公式!B12)</f>
        <v>177188</v>
      </c>
      <c r="C7" s="22">
        <f>SUM(公式!C12)</f>
        <v>372300</v>
      </c>
      <c r="D7" s="22">
        <v>33272</v>
      </c>
      <c r="E7" s="22">
        <v>91000</v>
      </c>
      <c r="F7" s="23">
        <f t="shared" si="1"/>
        <v>4.325438807405626</v>
      </c>
      <c r="G7" s="23">
        <f t="shared" si="2"/>
        <v>3.0912087912087909</v>
      </c>
    </row>
    <row r="8" spans="1:7" ht="21.95" customHeight="1">
      <c r="A8" s="21" t="s">
        <v>53</v>
      </c>
      <c r="B8" s="22">
        <f>SUM(公式!B14)</f>
        <v>12429</v>
      </c>
      <c r="C8" s="22">
        <f>SUM(公式!C14)</f>
        <v>463500</v>
      </c>
      <c r="D8" s="22">
        <v>34942</v>
      </c>
      <c r="E8" s="22">
        <v>354400</v>
      </c>
      <c r="F8" s="23">
        <f t="shared" si="1"/>
        <v>-0.64429626237765447</v>
      </c>
      <c r="G8" s="23">
        <f t="shared" si="2"/>
        <v>0.307844243792325</v>
      </c>
    </row>
    <row r="9" spans="1:7" ht="23.45" customHeight="1">
      <c r="A9" s="33" t="s">
        <v>70</v>
      </c>
      <c r="B9" s="34">
        <f>SUM(B4:B8)</f>
        <v>340061</v>
      </c>
      <c r="C9" s="34">
        <f>SUM(C4:C8)</f>
        <v>1183000</v>
      </c>
      <c r="D9" s="34">
        <v>174390</v>
      </c>
      <c r="E9" s="34">
        <v>703500</v>
      </c>
      <c r="F9" s="35">
        <f t="shared" si="1"/>
        <v>0.9500028671368772</v>
      </c>
      <c r="G9" s="35">
        <f t="shared" si="2"/>
        <v>0.68159203980099492</v>
      </c>
    </row>
    <row r="10" spans="1:7" ht="21.95" customHeight="1">
      <c r="A10" s="21" t="s">
        <v>71</v>
      </c>
      <c r="B10" s="22">
        <f>SUM(公式!B20)</f>
        <v>1848</v>
      </c>
      <c r="C10" s="22">
        <f>SUM(公式!C20)</f>
        <v>6400</v>
      </c>
      <c r="D10" s="22">
        <v>23145</v>
      </c>
      <c r="E10" s="22">
        <v>105100</v>
      </c>
      <c r="F10" s="23">
        <f t="shared" si="1"/>
        <v>-0.92015554115359688</v>
      </c>
      <c r="G10" s="23">
        <f t="shared" si="2"/>
        <v>-0.93910561370123691</v>
      </c>
    </row>
    <row r="11" spans="1:7" ht="21.95" customHeight="1">
      <c r="A11" s="21" t="s">
        <v>56</v>
      </c>
      <c r="B11" s="22">
        <f>SUM(公式!B23)</f>
        <v>0</v>
      </c>
      <c r="C11" s="22">
        <f>SUM(公式!C23)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SUM(公式!B25)</f>
        <v>9358</v>
      </c>
      <c r="C12" s="22">
        <f>SUM(公式!C25)</f>
        <v>27300</v>
      </c>
      <c r="D12" s="22">
        <v>26256</v>
      </c>
      <c r="E12" s="22">
        <v>172900</v>
      </c>
      <c r="F12" s="23">
        <f t="shared" ref="F12" si="3">SUM(B12/D12-1)</f>
        <v>-0.64358622790981102</v>
      </c>
      <c r="G12" s="23">
        <f t="shared" ref="G12" si="4">SUM(C12/E12-1)</f>
        <v>-0.84210526315789469</v>
      </c>
    </row>
    <row r="13" spans="1:7" ht="21.95" customHeight="1">
      <c r="A13" s="21" t="s">
        <v>58</v>
      </c>
      <c r="B13" s="22">
        <f>SUM(公式!B27)</f>
        <v>0</v>
      </c>
      <c r="C13" s="22">
        <f>SUM(公式!C27)</f>
        <v>0</v>
      </c>
      <c r="D13" s="22">
        <v>9307</v>
      </c>
      <c r="E13" s="22">
        <v>123700</v>
      </c>
      <c r="F13" s="23">
        <f t="shared" si="1"/>
        <v>-1</v>
      </c>
      <c r="G13" s="23">
        <f t="shared" si="2"/>
        <v>-1</v>
      </c>
    </row>
    <row r="14" spans="1:7" ht="21.95" customHeight="1">
      <c r="A14" s="33" t="s">
        <v>70</v>
      </c>
      <c r="B14" s="34">
        <f>SUM(B10:B13)</f>
        <v>11206</v>
      </c>
      <c r="C14" s="34">
        <f>SUM(C10:C13)</f>
        <v>33700</v>
      </c>
      <c r="D14" s="34">
        <v>58708</v>
      </c>
      <c r="E14" s="34">
        <v>401700</v>
      </c>
      <c r="F14" s="35">
        <f t="shared" si="1"/>
        <v>-0.80912311780336577</v>
      </c>
      <c r="G14" s="35">
        <f t="shared" si="2"/>
        <v>-0.91610654717450835</v>
      </c>
    </row>
    <row r="15" spans="1:7" ht="21.95" customHeight="1">
      <c r="A15" s="21" t="s">
        <v>72</v>
      </c>
      <c r="B15" s="22">
        <f>SUM(公式!B31)</f>
        <v>1718</v>
      </c>
      <c r="C15" s="22">
        <f>SUM(公式!C31)</f>
        <v>14700</v>
      </c>
      <c r="D15" s="22">
        <v>499</v>
      </c>
      <c r="E15" s="22">
        <v>4800</v>
      </c>
      <c r="F15" s="23">
        <f t="shared" ref="F15" si="5">SUM(B15/D15-1)</f>
        <v>2.4428857715430863</v>
      </c>
      <c r="G15" s="23">
        <f t="shared" ref="G15" si="6">SUM(C15/E15-1)</f>
        <v>2.0625</v>
      </c>
    </row>
    <row r="16" spans="1:7" ht="21.95" customHeight="1">
      <c r="A16" s="21" t="s">
        <v>60</v>
      </c>
      <c r="B16" s="22">
        <f>SUM(公式!B34)</f>
        <v>2538</v>
      </c>
      <c r="C16" s="22">
        <f>SUM(公式!C34)</f>
        <v>38900</v>
      </c>
      <c r="D16" s="22">
        <v>153</v>
      </c>
      <c r="E16" s="22">
        <v>3100</v>
      </c>
      <c r="F16" s="23">
        <f t="shared" si="1"/>
        <v>15.588235294117649</v>
      </c>
      <c r="G16" s="23">
        <f t="shared" si="2"/>
        <v>11.548387096774194</v>
      </c>
    </row>
    <row r="17" spans="1:7" ht="21.95" customHeight="1">
      <c r="A17" s="21" t="s">
        <v>61</v>
      </c>
      <c r="B17" s="22">
        <f>SUM(公式!B38)</f>
        <v>8546</v>
      </c>
      <c r="C17" s="22">
        <f>SUM(公式!C38)</f>
        <v>255900</v>
      </c>
      <c r="D17" s="22">
        <v>14906</v>
      </c>
      <c r="E17" s="22">
        <v>509000</v>
      </c>
      <c r="F17" s="23">
        <f t="shared" si="1"/>
        <v>-0.42667382262176301</v>
      </c>
      <c r="G17" s="23">
        <f t="shared" si="2"/>
        <v>-0.49724950884086438</v>
      </c>
    </row>
    <row r="18" spans="1:7" ht="21.95" customHeight="1">
      <c r="A18" s="21" t="s">
        <v>62</v>
      </c>
      <c r="B18" s="22">
        <f>SUM(公式!B41)</f>
        <v>9530</v>
      </c>
      <c r="C18" s="22">
        <f>SUM(公式!C41)</f>
        <v>74000</v>
      </c>
      <c r="D18" s="22">
        <v>14716</v>
      </c>
      <c r="E18" s="22">
        <v>98000</v>
      </c>
      <c r="F18" s="23">
        <f t="shared" si="1"/>
        <v>-0.35240554498505028</v>
      </c>
      <c r="G18" s="23">
        <f t="shared" si="2"/>
        <v>-0.24489795918367352</v>
      </c>
    </row>
    <row r="19" spans="1:7" ht="21.95" customHeight="1">
      <c r="A19" s="33" t="s">
        <v>70</v>
      </c>
      <c r="B19" s="34">
        <f>SUM(B15:B18)</f>
        <v>22332</v>
      </c>
      <c r="C19" s="34">
        <f>SUM(C15:C18)</f>
        <v>383500</v>
      </c>
      <c r="D19" s="34">
        <v>30274</v>
      </c>
      <c r="E19" s="34">
        <v>614900</v>
      </c>
      <c r="F19" s="35">
        <f t="shared" si="1"/>
        <v>-0.26233731915174741</v>
      </c>
      <c r="G19" s="35">
        <f t="shared" si="2"/>
        <v>-0.37632135306553915</v>
      </c>
    </row>
    <row r="20" spans="1:7" ht="21.95" customHeight="1">
      <c r="A20" s="21" t="s">
        <v>73</v>
      </c>
      <c r="B20" s="22">
        <f>SUM(公式!B46)</f>
        <v>0</v>
      </c>
      <c r="C20" s="22">
        <f>SUM(公式!C46)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SUM(公式!B50)</f>
        <v>15352</v>
      </c>
      <c r="C21" s="22">
        <f>SUM(公式!C50)</f>
        <v>212800</v>
      </c>
      <c r="D21" s="22">
        <v>11274</v>
      </c>
      <c r="E21" s="22">
        <v>153500</v>
      </c>
      <c r="F21" s="23">
        <f t="shared" si="1"/>
        <v>0.3617172254745431</v>
      </c>
      <c r="G21" s="23">
        <f t="shared" si="2"/>
        <v>0.38631921824104243</v>
      </c>
    </row>
    <row r="22" spans="1:7" ht="21.95" customHeight="1">
      <c r="A22" s="21" t="s">
        <v>65</v>
      </c>
      <c r="B22" s="22">
        <f>SUM(公式!B55)</f>
        <v>26553</v>
      </c>
      <c r="C22" s="22">
        <f>SUM(公式!C55)</f>
        <v>249700</v>
      </c>
      <c r="D22" s="22">
        <v>78064</v>
      </c>
      <c r="E22" s="22">
        <v>539700</v>
      </c>
      <c r="F22" s="23">
        <f t="shared" si="1"/>
        <v>-0.6598560155769625</v>
      </c>
      <c r="G22" s="23">
        <f t="shared" si="2"/>
        <v>-0.53733555679080969</v>
      </c>
    </row>
    <row r="23" spans="1:7" ht="21.95" customHeight="1">
      <c r="A23" s="33" t="s">
        <v>70</v>
      </c>
      <c r="B23" s="34">
        <f>SUM(B20:B22)</f>
        <v>41905</v>
      </c>
      <c r="C23" s="34">
        <f>SUM(C20:C22)</f>
        <v>462500</v>
      </c>
      <c r="D23" s="34">
        <v>89338</v>
      </c>
      <c r="E23" s="34">
        <v>693200</v>
      </c>
      <c r="F23" s="35">
        <f t="shared" si="1"/>
        <v>-0.53093868230764063</v>
      </c>
      <c r="G23" s="35">
        <f t="shared" si="2"/>
        <v>-0.33280438545874202</v>
      </c>
    </row>
    <row r="24" spans="1:7" ht="26.1" customHeight="1">
      <c r="A24" s="29" t="s">
        <v>66</v>
      </c>
      <c r="B24" s="30">
        <f>SUM(B9+B14+B19+B23)</f>
        <v>415504</v>
      </c>
      <c r="C24" s="30">
        <f>SUM(C9+C14+C19+C23)</f>
        <v>2062700</v>
      </c>
      <c r="D24" s="30">
        <v>352710</v>
      </c>
      <c r="E24" s="30">
        <v>2413300</v>
      </c>
      <c r="F24" s="31">
        <f t="shared" si="1"/>
        <v>0.17803294491225086</v>
      </c>
      <c r="G24" s="31">
        <f t="shared" si="2"/>
        <v>-0.14527824969958147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G25"/>
  <sheetViews>
    <sheetView workbookViewId="0">
      <selection activeCell="J14" sqref="J14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100</v>
      </c>
      <c r="B1" s="46"/>
      <c r="C1" s="46"/>
      <c r="D1" s="46"/>
      <c r="E1" s="46"/>
      <c r="F1" s="46"/>
      <c r="G1" s="46"/>
    </row>
    <row r="2" spans="1:7" ht="26.25" customHeight="1">
      <c r="A2" s="47" t="s">
        <v>43</v>
      </c>
      <c r="B2" s="49" t="s">
        <v>101</v>
      </c>
      <c r="C2" s="50"/>
      <c r="D2" s="49" t="s">
        <v>76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SUM(公式!T5)</f>
        <v>875283</v>
      </c>
      <c r="C4" s="22">
        <f>SUM(公式!U5)</f>
        <v>2451800</v>
      </c>
      <c r="D4" s="22">
        <v>800694</v>
      </c>
      <c r="E4" s="22">
        <v>2334500</v>
      </c>
      <c r="F4" s="23">
        <f t="shared" ref="F4:G9" si="0">SUM(B4/D4-1)</f>
        <v>9.3155437657831852E-2</v>
      </c>
      <c r="G4" s="23">
        <f t="shared" si="0"/>
        <v>5.0246305418719217E-2</v>
      </c>
    </row>
    <row r="5" spans="1:7" ht="21.95" customHeight="1">
      <c r="A5" s="21" t="s">
        <v>50</v>
      </c>
      <c r="B5" s="22">
        <f>SUM(公式!T8)</f>
        <v>687155</v>
      </c>
      <c r="C5" s="22">
        <f>SUM(公式!U8)</f>
        <v>1499900</v>
      </c>
      <c r="D5" s="24">
        <v>844177</v>
      </c>
      <c r="E5" s="24">
        <v>1964100</v>
      </c>
      <c r="F5" s="23">
        <f t="shared" si="0"/>
        <v>-0.18600601532616978</v>
      </c>
      <c r="G5" s="23">
        <f t="shared" si="0"/>
        <v>-0.23634234509444529</v>
      </c>
    </row>
    <row r="6" spans="1:7" ht="21.95" customHeight="1">
      <c r="A6" s="21" t="s">
        <v>51</v>
      </c>
      <c r="B6" s="22">
        <f>SUM(公式!T10)</f>
        <v>0</v>
      </c>
      <c r="C6" s="22">
        <f>SUM(公式!U10)</f>
        <v>0</v>
      </c>
      <c r="D6" s="25">
        <v>232</v>
      </c>
      <c r="E6" s="25">
        <v>4300</v>
      </c>
      <c r="F6" s="23">
        <f t="shared" si="0"/>
        <v>-1</v>
      </c>
      <c r="G6" s="23">
        <f t="shared" si="0"/>
        <v>-1</v>
      </c>
    </row>
    <row r="7" spans="1:7" ht="21.95" customHeight="1">
      <c r="A7" s="21" t="s">
        <v>52</v>
      </c>
      <c r="B7" s="22">
        <f>SUM(公式!T12)</f>
        <v>1393318</v>
      </c>
      <c r="C7" s="22">
        <f>SUM(公式!U12)</f>
        <v>3133100</v>
      </c>
      <c r="D7" s="25">
        <v>563965</v>
      </c>
      <c r="E7" s="25">
        <v>1648200</v>
      </c>
      <c r="F7" s="23">
        <f t="shared" si="0"/>
        <v>1.470575301658791</v>
      </c>
      <c r="G7" s="23">
        <f t="shared" si="0"/>
        <v>0.9009222181774057</v>
      </c>
    </row>
    <row r="8" spans="1:7" ht="21.95" customHeight="1">
      <c r="A8" s="21" t="s">
        <v>53</v>
      </c>
      <c r="B8" s="22">
        <f>SUM(公式!T14)</f>
        <v>326567</v>
      </c>
      <c r="C8" s="22">
        <f>SUM(公式!U14)</f>
        <v>3929600</v>
      </c>
      <c r="D8" s="25">
        <v>299364</v>
      </c>
      <c r="E8" s="25">
        <v>3338600</v>
      </c>
      <c r="F8" s="23">
        <f t="shared" si="0"/>
        <v>9.0869309603025084E-2</v>
      </c>
      <c r="G8" s="23">
        <f t="shared" si="0"/>
        <v>0.17702030791349666</v>
      </c>
    </row>
    <row r="9" spans="1:7" ht="23.45" customHeight="1">
      <c r="A9" s="26" t="s">
        <v>54</v>
      </c>
      <c r="B9" s="27">
        <f>SUM(B4:B8)</f>
        <v>3282323</v>
      </c>
      <c r="C9" s="27">
        <f>SUM(C4:C8)</f>
        <v>11014400</v>
      </c>
      <c r="D9" s="27">
        <v>2508432</v>
      </c>
      <c r="E9" s="27">
        <v>9289700</v>
      </c>
      <c r="F9" s="28">
        <f t="shared" si="0"/>
        <v>0.30851583778232783</v>
      </c>
      <c r="G9" s="28">
        <f t="shared" si="0"/>
        <v>0.18565723327986916</v>
      </c>
    </row>
    <row r="10" spans="1:7" ht="21.95" customHeight="1">
      <c r="A10" s="21" t="s">
        <v>55</v>
      </c>
      <c r="B10" s="22">
        <f>SUM(公式!T20)</f>
        <v>88460</v>
      </c>
      <c r="C10" s="22">
        <f>SUM(公式!U20)</f>
        <v>361500</v>
      </c>
      <c r="D10" s="25">
        <v>87496</v>
      </c>
      <c r="E10" s="25">
        <v>374800</v>
      </c>
      <c r="F10" s="23">
        <f t="shared" ref="F10:G14" si="1">SUM(B10/D10-1)</f>
        <v>1.1017646520983915E-2</v>
      </c>
      <c r="G10" s="23">
        <f t="shared" si="1"/>
        <v>-3.5485592315901759E-2</v>
      </c>
    </row>
    <row r="11" spans="1:7" ht="21.95" customHeight="1">
      <c r="A11" s="21" t="s">
        <v>56</v>
      </c>
      <c r="B11" s="22">
        <f>SUM(公式!T23)</f>
        <v>2007</v>
      </c>
      <c r="C11" s="22">
        <f>SUM(公式!U23)</f>
        <v>13800</v>
      </c>
      <c r="D11" s="25">
        <v>12732</v>
      </c>
      <c r="E11" s="25">
        <v>152600</v>
      </c>
      <c r="F11" s="23">
        <f t="shared" si="1"/>
        <v>-0.84236569274269557</v>
      </c>
      <c r="G11" s="23">
        <f t="shared" si="1"/>
        <v>-0.90956749672346004</v>
      </c>
    </row>
    <row r="12" spans="1:7" ht="21.95" customHeight="1">
      <c r="A12" s="21" t="s">
        <v>57</v>
      </c>
      <c r="B12" s="22">
        <f>SUM(公式!T25)</f>
        <v>237583</v>
      </c>
      <c r="C12" s="22">
        <f>SUM(公式!U25)</f>
        <v>1639100</v>
      </c>
      <c r="D12" s="25">
        <v>173554</v>
      </c>
      <c r="E12" s="25">
        <v>1139900</v>
      </c>
      <c r="F12" s="23">
        <f t="shared" si="1"/>
        <v>0.36892840268734806</v>
      </c>
      <c r="G12" s="23">
        <f t="shared" si="1"/>
        <v>0.43793315203087979</v>
      </c>
    </row>
    <row r="13" spans="1:7" ht="21.95" customHeight="1">
      <c r="A13" s="21" t="s">
        <v>58</v>
      </c>
      <c r="B13" s="22">
        <f>SUM(公式!T27)</f>
        <v>75859</v>
      </c>
      <c r="C13" s="22">
        <f>SUM(公式!U27)</f>
        <v>1050900</v>
      </c>
      <c r="D13" s="25">
        <v>70127</v>
      </c>
      <c r="E13" s="25">
        <v>931300</v>
      </c>
      <c r="F13" s="23">
        <f t="shared" si="1"/>
        <v>8.1737419253639754E-2</v>
      </c>
      <c r="G13" s="23">
        <f t="shared" si="1"/>
        <v>0.12842263502630735</v>
      </c>
    </row>
    <row r="14" spans="1:7" ht="21.95" customHeight="1">
      <c r="A14" s="26" t="s">
        <v>54</v>
      </c>
      <c r="B14" s="27">
        <f>SUM(B10:B13)</f>
        <v>403909</v>
      </c>
      <c r="C14" s="27">
        <f>SUM(C10:C13)</f>
        <v>3065300</v>
      </c>
      <c r="D14" s="27">
        <v>343909</v>
      </c>
      <c r="E14" s="27">
        <v>2598600</v>
      </c>
      <c r="F14" s="28">
        <f t="shared" si="1"/>
        <v>0.17446475666528061</v>
      </c>
      <c r="G14" s="28">
        <f t="shared" si="1"/>
        <v>0.17959670591857146</v>
      </c>
    </row>
    <row r="15" spans="1:7" ht="21.95" customHeight="1">
      <c r="A15" s="21" t="s">
        <v>59</v>
      </c>
      <c r="B15" s="22">
        <f>SUM(公式!T31)</f>
        <v>16362</v>
      </c>
      <c r="C15" s="22">
        <f>SUM(公式!U31)</f>
        <v>145700</v>
      </c>
      <c r="D15" s="25">
        <v>20440</v>
      </c>
      <c r="E15" s="25">
        <v>247900</v>
      </c>
      <c r="F15" s="23">
        <f t="shared" ref="F15:G19" si="2">SUM(B15/D15-1)</f>
        <v>-0.19951076320939332</v>
      </c>
      <c r="G15" s="23">
        <f t="shared" si="2"/>
        <v>-0.41226300927793469</v>
      </c>
    </row>
    <row r="16" spans="1:7" ht="21.95" customHeight="1">
      <c r="A16" s="21" t="s">
        <v>60</v>
      </c>
      <c r="B16" s="22">
        <f>SUM(公式!T34)</f>
        <v>15423</v>
      </c>
      <c r="C16" s="22">
        <f>SUM(公式!U34)</f>
        <v>138400</v>
      </c>
      <c r="D16" s="25">
        <v>74675</v>
      </c>
      <c r="E16" s="25">
        <v>459500</v>
      </c>
      <c r="F16" s="23">
        <f t="shared" si="2"/>
        <v>-0.79346501506528289</v>
      </c>
      <c r="G16" s="23">
        <f t="shared" si="2"/>
        <v>-0.69880304678998906</v>
      </c>
    </row>
    <row r="17" spans="1:7" ht="21.95" customHeight="1">
      <c r="A17" s="21" t="s">
        <v>61</v>
      </c>
      <c r="B17" s="22">
        <f>SUM(公式!T38)</f>
        <v>124377</v>
      </c>
      <c r="C17" s="22">
        <f>SUM(公式!U38)</f>
        <v>3601500</v>
      </c>
      <c r="D17" s="25">
        <v>173387</v>
      </c>
      <c r="E17" s="25">
        <v>5551000</v>
      </c>
      <c r="F17" s="23">
        <f t="shared" si="2"/>
        <v>-0.28266248334650235</v>
      </c>
      <c r="G17" s="23">
        <f t="shared" si="2"/>
        <v>-0.35119798234552335</v>
      </c>
    </row>
    <row r="18" spans="1:7" ht="21.95" customHeight="1">
      <c r="A18" s="21" t="s">
        <v>62</v>
      </c>
      <c r="B18" s="22">
        <f>SUM(公式!T41)</f>
        <v>353896</v>
      </c>
      <c r="C18" s="22">
        <f>SUM(公式!U41)</f>
        <v>1960100</v>
      </c>
      <c r="D18" s="25">
        <v>356664</v>
      </c>
      <c r="E18" s="25">
        <v>2064400</v>
      </c>
      <c r="F18" s="23">
        <f t="shared" si="2"/>
        <v>-7.7608056882668697E-3</v>
      </c>
      <c r="G18" s="23">
        <f t="shared" si="2"/>
        <v>-5.052315442743649E-2</v>
      </c>
    </row>
    <row r="19" spans="1:7" ht="21.95" customHeight="1">
      <c r="A19" s="26" t="s">
        <v>54</v>
      </c>
      <c r="B19" s="27">
        <f>SUM(B15:B18)</f>
        <v>510058</v>
      </c>
      <c r="C19" s="27">
        <f>SUM(C15:C18)</f>
        <v>5845700</v>
      </c>
      <c r="D19" s="27">
        <v>625166</v>
      </c>
      <c r="E19" s="27">
        <v>8322800</v>
      </c>
      <c r="F19" s="28">
        <f t="shared" si="2"/>
        <v>-0.1841238966930383</v>
      </c>
      <c r="G19" s="28">
        <f t="shared" si="2"/>
        <v>-0.29762820204738794</v>
      </c>
    </row>
    <row r="20" spans="1:7" ht="21.95" customHeight="1">
      <c r="A20" s="21" t="s">
        <v>63</v>
      </c>
      <c r="B20" s="22">
        <f>SUM(公式!T46)</f>
        <v>345</v>
      </c>
      <c r="C20" s="22">
        <f>SUM(公式!U46)</f>
        <v>3200</v>
      </c>
      <c r="D20" s="25">
        <v>616</v>
      </c>
      <c r="E20" s="25">
        <v>10100</v>
      </c>
      <c r="F20" s="23">
        <f t="shared" ref="F20:G23" si="3">SUM(B20/D20-1)</f>
        <v>-0.43993506493506496</v>
      </c>
      <c r="G20" s="23">
        <f t="shared" si="3"/>
        <v>-0.68316831683168311</v>
      </c>
    </row>
    <row r="21" spans="1:7" ht="21.95" customHeight="1">
      <c r="A21" s="21" t="s">
        <v>64</v>
      </c>
      <c r="B21" s="22">
        <f>SUM(公式!T50)</f>
        <v>145308</v>
      </c>
      <c r="C21" s="22">
        <f>SUM(公式!U50)</f>
        <v>2055800</v>
      </c>
      <c r="D21" s="25">
        <v>213983</v>
      </c>
      <c r="E21" s="25">
        <v>2517500</v>
      </c>
      <c r="F21" s="23">
        <f t="shared" si="3"/>
        <v>-0.32093670992555479</v>
      </c>
      <c r="G21" s="23">
        <f t="shared" si="3"/>
        <v>-0.18339622641509434</v>
      </c>
    </row>
    <row r="22" spans="1:7" ht="21.95" customHeight="1">
      <c r="A22" s="21" t="s">
        <v>65</v>
      </c>
      <c r="B22" s="22">
        <f>SUM(公式!T55)</f>
        <v>706807</v>
      </c>
      <c r="C22" s="22">
        <f>SUM(公式!U55)</f>
        <v>6205600</v>
      </c>
      <c r="D22" s="25">
        <v>713885</v>
      </c>
      <c r="E22" s="25">
        <v>5614000</v>
      </c>
      <c r="F22" s="23">
        <f t="shared" si="3"/>
        <v>-9.9147621815838249E-3</v>
      </c>
      <c r="G22" s="23">
        <f t="shared" si="3"/>
        <v>0.10537940862130379</v>
      </c>
    </row>
    <row r="23" spans="1:7" ht="21.95" customHeight="1">
      <c r="A23" s="26" t="s">
        <v>54</v>
      </c>
      <c r="B23" s="27">
        <f>SUM(B20:B22)</f>
        <v>852460</v>
      </c>
      <c r="C23" s="27">
        <f>SUM(C20:C22)</f>
        <v>8264600</v>
      </c>
      <c r="D23" s="27">
        <v>928484</v>
      </c>
      <c r="E23" s="27">
        <v>8141600</v>
      </c>
      <c r="F23" s="28">
        <f t="shared" si="3"/>
        <v>-8.1879709289551572E-2</v>
      </c>
      <c r="G23" s="28">
        <f t="shared" si="3"/>
        <v>1.510759555861263E-2</v>
      </c>
    </row>
    <row r="24" spans="1:7" ht="26.1" customHeight="1">
      <c r="A24" s="29" t="s">
        <v>66</v>
      </c>
      <c r="B24" s="30">
        <f>SUM(B9+B14+B19+B23)</f>
        <v>5048750</v>
      </c>
      <c r="C24" s="30">
        <f>SUM(C9+C14+C19+C23)</f>
        <v>28190000</v>
      </c>
      <c r="D24" s="30">
        <v>4405991</v>
      </c>
      <c r="E24" s="30">
        <v>28352700</v>
      </c>
      <c r="F24" s="31">
        <f>SUM(B24/D24-1)</f>
        <v>0.1458829579996872</v>
      </c>
      <c r="G24" s="31">
        <f>SUM(C24/E24-1)</f>
        <v>-5.738430555114693E-3</v>
      </c>
    </row>
    <row r="25" spans="1:7" ht="10.15" customHeight="1">
      <c r="B25" s="32"/>
      <c r="C25" s="32"/>
      <c r="D25" s="32"/>
      <c r="E25" s="32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G24"/>
  <sheetViews>
    <sheetView workbookViewId="0">
      <selection activeCell="J9" sqref="J9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102</v>
      </c>
      <c r="B1" s="46"/>
      <c r="C1" s="46"/>
      <c r="D1" s="46"/>
      <c r="E1" s="46"/>
      <c r="F1" s="46"/>
      <c r="G1" s="46"/>
    </row>
    <row r="2" spans="1:7" ht="26.25" customHeight="1">
      <c r="A2" s="47" t="s">
        <v>43</v>
      </c>
      <c r="B2" s="49" t="s">
        <v>103</v>
      </c>
      <c r="C2" s="50"/>
      <c r="D2" s="49" t="s">
        <v>81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SUM(公式!V5)</f>
        <v>994508</v>
      </c>
      <c r="C4" s="22">
        <f>SUM(公式!W5)</f>
        <v>2747900</v>
      </c>
      <c r="D4" s="22">
        <v>859045</v>
      </c>
      <c r="E4" s="22">
        <v>2539500</v>
      </c>
      <c r="F4" s="23">
        <f t="shared" ref="F4:G9" si="0">SUM(B4/D4-1)</f>
        <v>0.15769022577396985</v>
      </c>
      <c r="G4" s="23">
        <f t="shared" si="0"/>
        <v>8.2063398306753355E-2</v>
      </c>
    </row>
    <row r="5" spans="1:7" ht="21.95" customHeight="1">
      <c r="A5" s="21" t="s">
        <v>50</v>
      </c>
      <c r="B5" s="22">
        <f>SUM(公式!V8)</f>
        <v>772966</v>
      </c>
      <c r="C5" s="22">
        <f>SUM(公式!W8)</f>
        <v>1674600</v>
      </c>
      <c r="D5" s="24">
        <v>1020519</v>
      </c>
      <c r="E5" s="24">
        <v>2249000</v>
      </c>
      <c r="F5" s="23">
        <f t="shared" si="0"/>
        <v>-0.24257559143925789</v>
      </c>
      <c r="G5" s="23">
        <f t="shared" si="0"/>
        <v>-0.25540240106714096</v>
      </c>
    </row>
    <row r="6" spans="1:7" ht="21.95" customHeight="1">
      <c r="A6" s="21" t="s">
        <v>51</v>
      </c>
      <c r="B6" s="22">
        <f>SUM(公式!V10)</f>
        <v>0</v>
      </c>
      <c r="C6" s="22">
        <f>SUM(公式!W10)</f>
        <v>0</v>
      </c>
      <c r="D6" s="25">
        <v>232</v>
      </c>
      <c r="E6" s="25">
        <v>4300</v>
      </c>
      <c r="F6" s="23">
        <f t="shared" si="0"/>
        <v>-1</v>
      </c>
      <c r="G6" s="23">
        <f t="shared" si="0"/>
        <v>-1</v>
      </c>
    </row>
    <row r="7" spans="1:7" ht="21.95" customHeight="1">
      <c r="A7" s="21" t="s">
        <v>52</v>
      </c>
      <c r="B7" s="22">
        <f>SUM(公式!V12)</f>
        <v>1707864</v>
      </c>
      <c r="C7" s="22">
        <f>SUM(公式!W12)</f>
        <v>3715800</v>
      </c>
      <c r="D7" s="25">
        <v>808114</v>
      </c>
      <c r="E7" s="25">
        <v>2106800</v>
      </c>
      <c r="F7" s="23">
        <f t="shared" si="0"/>
        <v>1.1133948923047985</v>
      </c>
      <c r="G7" s="23">
        <f t="shared" si="0"/>
        <v>0.76371748623504843</v>
      </c>
    </row>
    <row r="8" spans="1:7" ht="21.95" customHeight="1">
      <c r="A8" s="21" t="s">
        <v>53</v>
      </c>
      <c r="B8" s="22">
        <f>SUM(公式!V14)</f>
        <v>374942</v>
      </c>
      <c r="C8" s="22">
        <f>SUM(公式!W14)</f>
        <v>4363900</v>
      </c>
      <c r="D8" s="25">
        <v>349858</v>
      </c>
      <c r="E8" s="25">
        <v>3640600</v>
      </c>
      <c r="F8" s="23">
        <f t="shared" si="0"/>
        <v>7.1697660193564161E-2</v>
      </c>
      <c r="G8" s="23">
        <f t="shared" si="0"/>
        <v>0.19867604241059156</v>
      </c>
    </row>
    <row r="9" spans="1:7" ht="23.45" customHeight="1">
      <c r="A9" s="26" t="s">
        <v>54</v>
      </c>
      <c r="B9" s="27">
        <f>SUM(B4:B8)</f>
        <v>3850280</v>
      </c>
      <c r="C9" s="27">
        <f>SUM(C4:C8)</f>
        <v>12502200</v>
      </c>
      <c r="D9" s="27">
        <v>3037768</v>
      </c>
      <c r="E9" s="27">
        <v>10540200</v>
      </c>
      <c r="F9" s="28">
        <f t="shared" si="0"/>
        <v>0.2674700635466567</v>
      </c>
      <c r="G9" s="28">
        <f t="shared" si="0"/>
        <v>0.18614447543689883</v>
      </c>
    </row>
    <row r="10" spans="1:7" ht="21.95" customHeight="1">
      <c r="A10" s="21" t="s">
        <v>55</v>
      </c>
      <c r="B10" s="22">
        <f>SUM(公式!V20)</f>
        <v>110041</v>
      </c>
      <c r="C10" s="22">
        <f>SUM(公式!W20)</f>
        <v>446700</v>
      </c>
      <c r="D10" s="25">
        <v>106352</v>
      </c>
      <c r="E10" s="25">
        <v>454000</v>
      </c>
      <c r="F10" s="23">
        <f t="shared" ref="F10:G14" si="1">SUM(B10/D10-1)</f>
        <v>3.4686700767263323E-2</v>
      </c>
      <c r="G10" s="23">
        <f t="shared" si="1"/>
        <v>-1.6079295154185047E-2</v>
      </c>
    </row>
    <row r="11" spans="1:7" ht="21.95" customHeight="1">
      <c r="A11" s="21" t="s">
        <v>56</v>
      </c>
      <c r="B11" s="22">
        <f>SUM(公式!V23)</f>
        <v>2007</v>
      </c>
      <c r="C11" s="22">
        <f>SUM(公式!W23)</f>
        <v>13800</v>
      </c>
      <c r="D11" s="25">
        <v>12732</v>
      </c>
      <c r="E11" s="25">
        <v>152600</v>
      </c>
      <c r="F11" s="23">
        <f t="shared" si="1"/>
        <v>-0.84236569274269557</v>
      </c>
      <c r="G11" s="23">
        <f t="shared" si="1"/>
        <v>-0.90956749672346004</v>
      </c>
    </row>
    <row r="12" spans="1:7" ht="21.95" customHeight="1">
      <c r="A12" s="21" t="s">
        <v>57</v>
      </c>
      <c r="B12" s="22">
        <f>SUM(公式!V25)</f>
        <v>247476</v>
      </c>
      <c r="C12" s="22">
        <f>SUM(公式!W25)</f>
        <v>1667800</v>
      </c>
      <c r="D12" s="25">
        <v>191572</v>
      </c>
      <c r="E12" s="25">
        <v>1283000</v>
      </c>
      <c r="F12" s="23">
        <f t="shared" si="1"/>
        <v>0.29181717578769351</v>
      </c>
      <c r="G12" s="23">
        <f t="shared" si="1"/>
        <v>0.29992205767731872</v>
      </c>
    </row>
    <row r="13" spans="1:7" ht="21.95" customHeight="1">
      <c r="A13" s="21" t="s">
        <v>58</v>
      </c>
      <c r="B13" s="22">
        <f>SUM(公式!V27)</f>
        <v>79490</v>
      </c>
      <c r="C13" s="22">
        <f>SUM(公式!W27)</f>
        <v>1112000</v>
      </c>
      <c r="D13" s="25">
        <v>81001</v>
      </c>
      <c r="E13" s="25">
        <v>1096200</v>
      </c>
      <c r="F13" s="23">
        <f t="shared" si="1"/>
        <v>-1.8654090690238379E-2</v>
      </c>
      <c r="G13" s="23">
        <f t="shared" si="1"/>
        <v>1.4413428206531576E-2</v>
      </c>
    </row>
    <row r="14" spans="1:7" ht="21.95" customHeight="1">
      <c r="A14" s="26" t="s">
        <v>54</v>
      </c>
      <c r="B14" s="27">
        <f>SUM(B10:B13)</f>
        <v>439014</v>
      </c>
      <c r="C14" s="27">
        <f>SUM(C10:C13)</f>
        <v>3240300</v>
      </c>
      <c r="D14" s="27">
        <v>391657</v>
      </c>
      <c r="E14" s="27">
        <v>2985800</v>
      </c>
      <c r="F14" s="28">
        <f t="shared" si="1"/>
        <v>0.12091447363381724</v>
      </c>
      <c r="G14" s="28">
        <f t="shared" si="1"/>
        <v>8.5236787460647001E-2</v>
      </c>
    </row>
    <row r="15" spans="1:7" ht="21.95" customHeight="1">
      <c r="A15" s="21" t="s">
        <v>59</v>
      </c>
      <c r="B15" s="22">
        <f>SUM(公式!V31)</f>
        <v>16362</v>
      </c>
      <c r="C15" s="22">
        <f>SUM(公式!W31)</f>
        <v>145700</v>
      </c>
      <c r="D15" s="25">
        <v>21016</v>
      </c>
      <c r="E15" s="25">
        <v>249600</v>
      </c>
      <c r="F15" s="23">
        <f t="shared" ref="F15:G19" si="2">SUM(B15/D15-1)</f>
        <v>-0.22145032356299965</v>
      </c>
      <c r="G15" s="23">
        <f t="shared" si="2"/>
        <v>-0.41626602564102566</v>
      </c>
    </row>
    <row r="16" spans="1:7" ht="21.95" customHeight="1">
      <c r="A16" s="21" t="s">
        <v>60</v>
      </c>
      <c r="B16" s="22">
        <f>SUM(公式!V34)</f>
        <v>17941</v>
      </c>
      <c r="C16" s="22">
        <f>SUM(公式!W34)</f>
        <v>162400</v>
      </c>
      <c r="D16" s="25">
        <v>91970</v>
      </c>
      <c r="E16" s="25">
        <v>586800</v>
      </c>
      <c r="F16" s="23">
        <f t="shared" si="2"/>
        <v>-0.80492551919104049</v>
      </c>
      <c r="G16" s="23">
        <f t="shared" si="2"/>
        <v>-0.7232447171097478</v>
      </c>
    </row>
    <row r="17" spans="1:7" ht="21.95" customHeight="1">
      <c r="A17" s="21" t="s">
        <v>61</v>
      </c>
      <c r="B17" s="22">
        <f>SUM(公式!V38)</f>
        <v>138320</v>
      </c>
      <c r="C17" s="22">
        <f>SUM(公式!W38)</f>
        <v>3985300</v>
      </c>
      <c r="D17" s="25">
        <v>197623</v>
      </c>
      <c r="E17" s="25">
        <v>6083800</v>
      </c>
      <c r="F17" s="23">
        <f t="shared" si="2"/>
        <v>-0.30008146825015303</v>
      </c>
      <c r="G17" s="23">
        <f t="shared" si="2"/>
        <v>-0.34493244353857788</v>
      </c>
    </row>
    <row r="18" spans="1:7" ht="21.95" customHeight="1">
      <c r="A18" s="21" t="s">
        <v>62</v>
      </c>
      <c r="B18" s="22">
        <f>SUM(公式!V41)</f>
        <v>375866</v>
      </c>
      <c r="C18" s="22">
        <f>SUM(公式!W41)</f>
        <v>2138300</v>
      </c>
      <c r="D18" s="25">
        <v>396779</v>
      </c>
      <c r="E18" s="25">
        <v>2249600</v>
      </c>
      <c r="F18" s="23">
        <f t="shared" si="2"/>
        <v>-5.2706922493377939E-2</v>
      </c>
      <c r="G18" s="23">
        <f t="shared" si="2"/>
        <v>-4.947546230440969E-2</v>
      </c>
    </row>
    <row r="19" spans="1:7" ht="21.95" customHeight="1">
      <c r="A19" s="26" t="s">
        <v>54</v>
      </c>
      <c r="B19" s="27">
        <f>SUM(B15:B18)</f>
        <v>548489</v>
      </c>
      <c r="C19" s="27">
        <f>SUM(C15:C18)</f>
        <v>6431700</v>
      </c>
      <c r="D19" s="27">
        <v>707388</v>
      </c>
      <c r="E19" s="27">
        <v>9169800</v>
      </c>
      <c r="F19" s="28">
        <f t="shared" si="2"/>
        <v>-0.22462778559998187</v>
      </c>
      <c r="G19" s="28">
        <f t="shared" si="2"/>
        <v>-0.29859975135771777</v>
      </c>
    </row>
    <row r="20" spans="1:7" ht="21.95" customHeight="1">
      <c r="A20" s="21" t="s">
        <v>63</v>
      </c>
      <c r="B20" s="22">
        <f>SUM(公式!V46)</f>
        <v>345</v>
      </c>
      <c r="C20" s="22">
        <f>SUM(公式!W46)</f>
        <v>3200</v>
      </c>
      <c r="D20" s="25">
        <v>836</v>
      </c>
      <c r="E20" s="25">
        <v>17100</v>
      </c>
      <c r="F20" s="23">
        <f t="shared" ref="F20:G23" si="3">SUM(B20/D20-1)</f>
        <v>-0.58732057416267947</v>
      </c>
      <c r="G20" s="23">
        <f t="shared" si="3"/>
        <v>-0.8128654970760234</v>
      </c>
    </row>
    <row r="21" spans="1:7" ht="21.95" customHeight="1">
      <c r="A21" s="21" t="s">
        <v>64</v>
      </c>
      <c r="B21" s="22">
        <f>SUM(公式!V50)</f>
        <v>159024</v>
      </c>
      <c r="C21" s="22">
        <f>SUM(公式!W50)</f>
        <v>2229700</v>
      </c>
      <c r="D21" s="25">
        <v>225839</v>
      </c>
      <c r="E21" s="25">
        <v>2680000</v>
      </c>
      <c r="F21" s="23">
        <f t="shared" si="3"/>
        <v>-0.29585235499625839</v>
      </c>
      <c r="G21" s="23">
        <f t="shared" si="3"/>
        <v>-0.16802238805970149</v>
      </c>
    </row>
    <row r="22" spans="1:7" ht="21.95" customHeight="1">
      <c r="A22" s="21" t="s">
        <v>65</v>
      </c>
      <c r="B22" s="22">
        <f>SUM(公式!V55)</f>
        <v>749662</v>
      </c>
      <c r="C22" s="22">
        <f>SUM(公式!W55)</f>
        <v>6705400</v>
      </c>
      <c r="D22" s="25">
        <v>799353</v>
      </c>
      <c r="E22" s="25">
        <v>6306200</v>
      </c>
      <c r="F22" s="23">
        <f t="shared" si="3"/>
        <v>-6.216402515534436E-2</v>
      </c>
      <c r="G22" s="23">
        <f t="shared" si="3"/>
        <v>6.3302781389743323E-2</v>
      </c>
    </row>
    <row r="23" spans="1:7" ht="21.95" customHeight="1">
      <c r="A23" s="26" t="s">
        <v>54</v>
      </c>
      <c r="B23" s="27">
        <f>SUM(B20:B22)</f>
        <v>909031</v>
      </c>
      <c r="C23" s="27">
        <f>SUM(C20:C22)</f>
        <v>8938300</v>
      </c>
      <c r="D23" s="27">
        <v>1026028</v>
      </c>
      <c r="E23" s="27">
        <v>9003300</v>
      </c>
      <c r="F23" s="28">
        <f t="shared" si="3"/>
        <v>-0.11402905183874124</v>
      </c>
      <c r="G23" s="28">
        <f t="shared" si="3"/>
        <v>-7.2195750447058282E-3</v>
      </c>
    </row>
    <row r="24" spans="1:7" ht="26.1" customHeight="1">
      <c r="A24" s="29" t="s">
        <v>66</v>
      </c>
      <c r="B24" s="30">
        <f>SUM(B9+B14+B19+B23)</f>
        <v>5746814</v>
      </c>
      <c r="C24" s="30">
        <f>SUM(C9+C14+C19+C23)</f>
        <v>31112500</v>
      </c>
      <c r="D24" s="30">
        <v>5162841</v>
      </c>
      <c r="E24" s="30">
        <v>31699100</v>
      </c>
      <c r="F24" s="31">
        <f>SUM(B24/D24-1)</f>
        <v>0.11311078532149255</v>
      </c>
      <c r="G24" s="31">
        <f>SUM(C24/E24-1)</f>
        <v>-1.850525724705121E-2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G24"/>
  <sheetViews>
    <sheetView workbookViewId="0">
      <selection activeCell="J6" sqref="J6"/>
    </sheetView>
  </sheetViews>
  <sheetFormatPr defaultColWidth="9" defaultRowHeight="15.75"/>
  <cols>
    <col min="1" max="1" width="18.625" style="5" bestFit="1" customWidth="1"/>
    <col min="2" max="2" width="15" style="5" bestFit="1" customWidth="1"/>
    <col min="3" max="3" width="16.375" style="5" bestFit="1" customWidth="1"/>
    <col min="4" max="4" width="15" style="5" bestFit="1" customWidth="1"/>
    <col min="5" max="5" width="16.375" style="5" bestFit="1" customWidth="1"/>
    <col min="6" max="7" width="8.75" style="5" bestFit="1" customWidth="1"/>
    <col min="8" max="16384" width="9" style="5"/>
  </cols>
  <sheetData>
    <row r="1" spans="1:7" ht="36" customHeight="1">
      <c r="A1" s="46" t="s">
        <v>97</v>
      </c>
      <c r="B1" s="46"/>
      <c r="C1" s="46"/>
      <c r="D1" s="46"/>
      <c r="E1" s="46"/>
      <c r="F1" s="46"/>
      <c r="G1" s="46"/>
    </row>
    <row r="2" spans="1:7" ht="26.25" customHeight="1">
      <c r="A2" s="47" t="s">
        <v>43</v>
      </c>
      <c r="B2" s="49" t="s">
        <v>98</v>
      </c>
      <c r="C2" s="50"/>
      <c r="D2" s="49" t="s">
        <v>77</v>
      </c>
      <c r="E2" s="50"/>
      <c r="F2" s="45" t="s">
        <v>44</v>
      </c>
      <c r="G2" s="45"/>
    </row>
    <row r="3" spans="1:7" s="6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SUM(公式!X5)</f>
        <v>1145982</v>
      </c>
      <c r="C4" s="22">
        <f>SUM(公式!Y5)</f>
        <v>3130200</v>
      </c>
      <c r="D4" s="22">
        <v>937727</v>
      </c>
      <c r="E4" s="22">
        <v>2334935</v>
      </c>
      <c r="F4" s="23">
        <f t="shared" ref="F4:G9" si="0">SUM(B4/D4-1)</f>
        <v>0.22208489251135988</v>
      </c>
      <c r="G4" s="23">
        <f t="shared" si="0"/>
        <v>0.3405940636463114</v>
      </c>
    </row>
    <row r="5" spans="1:7" ht="21.95" customHeight="1">
      <c r="A5" s="21" t="s">
        <v>50</v>
      </c>
      <c r="B5" s="22">
        <f>SUM(公式!X8)</f>
        <v>859000</v>
      </c>
      <c r="C5" s="22">
        <f>SUM(公式!Y8)</f>
        <v>1913000</v>
      </c>
      <c r="D5" s="24">
        <v>1047559</v>
      </c>
      <c r="E5" s="24">
        <v>1964450</v>
      </c>
      <c r="F5" s="23">
        <f t="shared" si="0"/>
        <v>-0.17999845354772381</v>
      </c>
      <c r="G5" s="23">
        <f t="shared" si="0"/>
        <v>-2.6190536791468322E-2</v>
      </c>
    </row>
    <row r="6" spans="1:7" ht="21.95" customHeight="1">
      <c r="A6" s="21" t="s">
        <v>51</v>
      </c>
      <c r="B6" s="22">
        <f>SUM(公式!X10)</f>
        <v>0</v>
      </c>
      <c r="C6" s="22">
        <f>SUM(公式!Y10)</f>
        <v>0</v>
      </c>
      <c r="D6" s="25">
        <v>232</v>
      </c>
      <c r="E6" s="25">
        <v>4300</v>
      </c>
      <c r="F6" s="23">
        <f t="shared" si="0"/>
        <v>-1</v>
      </c>
      <c r="G6" s="23">
        <f t="shared" si="0"/>
        <v>-1</v>
      </c>
    </row>
    <row r="7" spans="1:7" ht="21.95" customHeight="1">
      <c r="A7" s="21" t="s">
        <v>52</v>
      </c>
      <c r="B7" s="22">
        <f>SUM(公式!X12)</f>
        <v>1927410</v>
      </c>
      <c r="C7" s="22">
        <f>SUM(公式!Y12)</f>
        <v>4127700</v>
      </c>
      <c r="D7" s="25">
        <v>1027487</v>
      </c>
      <c r="E7" s="25">
        <v>1649102</v>
      </c>
      <c r="F7" s="23">
        <f t="shared" si="0"/>
        <v>0.87584855088190894</v>
      </c>
      <c r="G7" s="23">
        <f t="shared" si="0"/>
        <v>1.5029986016632084</v>
      </c>
    </row>
    <row r="8" spans="1:7" ht="21.95" customHeight="1">
      <c r="A8" s="21" t="s">
        <v>53</v>
      </c>
      <c r="B8" s="22">
        <f>SUM(公式!X14)</f>
        <v>389128</v>
      </c>
      <c r="C8" s="22">
        <f>SUM(公式!Y14)</f>
        <v>4845200</v>
      </c>
      <c r="D8" s="25">
        <v>396552</v>
      </c>
      <c r="E8" s="25">
        <v>3339273</v>
      </c>
      <c r="F8" s="23">
        <f t="shared" si="0"/>
        <v>-1.8721378280780354E-2</v>
      </c>
      <c r="G8" s="23">
        <f t="shared" si="0"/>
        <v>0.45097450852326237</v>
      </c>
    </row>
    <row r="9" spans="1:7" ht="23.45" customHeight="1">
      <c r="A9" s="26" t="s">
        <v>54</v>
      </c>
      <c r="B9" s="27">
        <f>SUM(B4:B8)</f>
        <v>4321520</v>
      </c>
      <c r="C9" s="27">
        <f>SUM(C4:C8)</f>
        <v>14016100</v>
      </c>
      <c r="D9" s="27">
        <v>3409557</v>
      </c>
      <c r="E9" s="27">
        <v>9292060</v>
      </c>
      <c r="F9" s="28">
        <f t="shared" si="0"/>
        <v>0.26747257781582778</v>
      </c>
      <c r="G9" s="28">
        <f t="shared" si="0"/>
        <v>0.5083953396771006</v>
      </c>
    </row>
    <row r="10" spans="1:7" ht="21.95" customHeight="1">
      <c r="A10" s="21" t="s">
        <v>55</v>
      </c>
      <c r="B10" s="22">
        <f>SUM(公式!X20)</f>
        <v>125456</v>
      </c>
      <c r="C10" s="22">
        <f>SUM(公式!Y20)</f>
        <v>506600</v>
      </c>
      <c r="D10" s="25">
        <v>111915</v>
      </c>
      <c r="E10" s="25">
        <v>374901</v>
      </c>
      <c r="F10" s="23">
        <f t="shared" ref="F10:G14" si="1">SUM(B10/D10-1)</f>
        <v>0.12099361122280294</v>
      </c>
      <c r="G10" s="23">
        <f t="shared" si="1"/>
        <v>0.35129007391284639</v>
      </c>
    </row>
    <row r="11" spans="1:7" ht="21.95" customHeight="1">
      <c r="A11" s="21" t="s">
        <v>56</v>
      </c>
      <c r="B11" s="22">
        <f>SUM(公式!X23)</f>
        <v>7407</v>
      </c>
      <c r="C11" s="22">
        <f>SUM(公式!Y23)</f>
        <v>16200</v>
      </c>
      <c r="D11" s="25">
        <v>12732</v>
      </c>
      <c r="E11" s="25">
        <v>152600</v>
      </c>
      <c r="F11" s="23">
        <f t="shared" si="1"/>
        <v>-0.41823751178133839</v>
      </c>
      <c r="G11" s="23">
        <f t="shared" si="1"/>
        <v>-0.89384010484927912</v>
      </c>
    </row>
    <row r="12" spans="1:7" ht="21.95" customHeight="1">
      <c r="A12" s="21" t="s">
        <v>57</v>
      </c>
      <c r="B12" s="22">
        <f>SUM(公式!X25)</f>
        <v>247476</v>
      </c>
      <c r="C12" s="22">
        <f>SUM(公式!Y25)</f>
        <v>1667800</v>
      </c>
      <c r="D12" s="25">
        <v>191572</v>
      </c>
      <c r="E12" s="25">
        <v>1140043</v>
      </c>
      <c r="F12" s="23">
        <f t="shared" si="1"/>
        <v>0.29181717578769351</v>
      </c>
      <c r="G12" s="23">
        <f t="shared" si="1"/>
        <v>0.4629272755501328</v>
      </c>
    </row>
    <row r="13" spans="1:7" ht="21.95" customHeight="1">
      <c r="A13" s="21" t="s">
        <v>58</v>
      </c>
      <c r="B13" s="22">
        <f>SUM(公式!X27)</f>
        <v>80519</v>
      </c>
      <c r="C13" s="22">
        <f>SUM(公式!Y27)</f>
        <v>1125300</v>
      </c>
      <c r="D13" s="25">
        <v>88675</v>
      </c>
      <c r="E13" s="25">
        <v>931546</v>
      </c>
      <c r="F13" s="23">
        <f t="shared" si="1"/>
        <v>-9.1976318015224101E-2</v>
      </c>
      <c r="G13" s="23">
        <f t="shared" si="1"/>
        <v>0.2079918758708641</v>
      </c>
    </row>
    <row r="14" spans="1:7" ht="21.95" customHeight="1">
      <c r="A14" s="26" t="s">
        <v>54</v>
      </c>
      <c r="B14" s="27">
        <f>SUM(B10:B13)</f>
        <v>460858</v>
      </c>
      <c r="C14" s="27">
        <f>SUM(C10:C13)</f>
        <v>3315900</v>
      </c>
      <c r="D14" s="27">
        <v>404894</v>
      </c>
      <c r="E14" s="27">
        <v>2599090</v>
      </c>
      <c r="F14" s="28">
        <f t="shared" si="1"/>
        <v>0.13821889185811598</v>
      </c>
      <c r="G14" s="28">
        <f t="shared" si="1"/>
        <v>0.27579268128460344</v>
      </c>
    </row>
    <row r="15" spans="1:7" ht="21.95" customHeight="1">
      <c r="A15" s="21" t="s">
        <v>59</v>
      </c>
      <c r="B15" s="22">
        <f>SUM(公式!X31)</f>
        <v>20974</v>
      </c>
      <c r="C15" s="22">
        <f>SUM(公式!Y31)</f>
        <v>220000</v>
      </c>
      <c r="D15" s="25">
        <v>21016</v>
      </c>
      <c r="E15" s="25">
        <v>247902</v>
      </c>
      <c r="F15" s="23">
        <f t="shared" ref="F15:G19" si="2">SUM(B15/D15-1)</f>
        <v>-1.99847735059E-3</v>
      </c>
      <c r="G15" s="23">
        <f t="shared" si="2"/>
        <v>-0.11255254092342937</v>
      </c>
    </row>
    <row r="16" spans="1:7" ht="21.95" customHeight="1">
      <c r="A16" s="21" t="s">
        <v>60</v>
      </c>
      <c r="B16" s="22">
        <f>SUM(公式!X34)</f>
        <v>18516</v>
      </c>
      <c r="C16" s="22">
        <f>SUM(公式!Y34)</f>
        <v>171600</v>
      </c>
      <c r="D16" s="25">
        <v>102703</v>
      </c>
      <c r="E16" s="25">
        <v>459683</v>
      </c>
      <c r="F16" s="23">
        <f t="shared" si="2"/>
        <v>-0.81971315346192419</v>
      </c>
      <c r="G16" s="23">
        <f t="shared" si="2"/>
        <v>-0.62669926884396421</v>
      </c>
    </row>
    <row r="17" spans="1:7" ht="21.95" customHeight="1">
      <c r="A17" s="21" t="s">
        <v>61</v>
      </c>
      <c r="B17" s="22">
        <f>SUM(公式!X38)</f>
        <v>153725</v>
      </c>
      <c r="C17" s="22">
        <f>SUM(公式!Y38)</f>
        <v>4232100</v>
      </c>
      <c r="D17" s="25">
        <v>197956</v>
      </c>
      <c r="E17" s="25">
        <v>5551538</v>
      </c>
      <c r="F17" s="23">
        <f t="shared" si="2"/>
        <v>-0.22343854189819956</v>
      </c>
      <c r="G17" s="23">
        <f t="shared" si="2"/>
        <v>-0.23767071395350259</v>
      </c>
    </row>
    <row r="18" spans="1:7" ht="21.95" customHeight="1">
      <c r="A18" s="21" t="s">
        <v>62</v>
      </c>
      <c r="B18" s="22">
        <f>SUM(公式!X41)</f>
        <v>438274</v>
      </c>
      <c r="C18" s="22">
        <f>SUM(公式!Y41)</f>
        <v>2422500</v>
      </c>
      <c r="D18" s="25">
        <v>440102</v>
      </c>
      <c r="E18" s="25">
        <v>2065047</v>
      </c>
      <c r="F18" s="23">
        <f t="shared" si="2"/>
        <v>-4.153582578584003E-3</v>
      </c>
      <c r="G18" s="23">
        <f t="shared" si="2"/>
        <v>0.17309678665909289</v>
      </c>
    </row>
    <row r="19" spans="1:7" ht="21.95" customHeight="1">
      <c r="A19" s="26" t="s">
        <v>54</v>
      </c>
      <c r="B19" s="27">
        <f>SUM(B15:B18)</f>
        <v>631489</v>
      </c>
      <c r="C19" s="27">
        <f>SUM(C15:C18)</f>
        <v>7046200</v>
      </c>
      <c r="D19" s="27">
        <v>761777</v>
      </c>
      <c r="E19" s="27">
        <v>8324170</v>
      </c>
      <c r="F19" s="28">
        <f t="shared" si="2"/>
        <v>-0.17103167987481904</v>
      </c>
      <c r="G19" s="28">
        <f t="shared" si="2"/>
        <v>-0.15352521632787408</v>
      </c>
    </row>
    <row r="20" spans="1:7" ht="21.95" customHeight="1">
      <c r="A20" s="21" t="s">
        <v>63</v>
      </c>
      <c r="B20" s="22">
        <f>SUM(公式!X46)</f>
        <v>345</v>
      </c>
      <c r="C20" s="22">
        <f>SUM(公式!Y46)</f>
        <v>3200</v>
      </c>
      <c r="D20" s="25">
        <v>836</v>
      </c>
      <c r="E20" s="25">
        <v>10107</v>
      </c>
      <c r="F20" s="23">
        <f t="shared" ref="F20:G23" si="3">SUM(B20/D20-1)</f>
        <v>-0.58732057416267947</v>
      </c>
      <c r="G20" s="23">
        <f t="shared" si="3"/>
        <v>-0.68338775106361926</v>
      </c>
    </row>
    <row r="21" spans="1:7" ht="21.95" customHeight="1">
      <c r="A21" s="21" t="s">
        <v>64</v>
      </c>
      <c r="B21" s="22">
        <f>SUM(公式!X50)</f>
        <v>173664</v>
      </c>
      <c r="C21" s="22">
        <f>SUM(公式!Y50)</f>
        <v>2423500</v>
      </c>
      <c r="D21" s="25">
        <v>239670</v>
      </c>
      <c r="E21" s="25">
        <v>2517883</v>
      </c>
      <c r="F21" s="23">
        <f t="shared" si="3"/>
        <v>-0.27540368006008265</v>
      </c>
      <c r="G21" s="23">
        <f t="shared" si="3"/>
        <v>-3.7485061855535018E-2</v>
      </c>
    </row>
    <row r="22" spans="1:7" ht="21.95" customHeight="1">
      <c r="A22" s="21" t="s">
        <v>65</v>
      </c>
      <c r="B22" s="22">
        <f>SUM(公式!X55)</f>
        <v>809542</v>
      </c>
      <c r="C22" s="22">
        <f>SUM(公式!Y55)</f>
        <v>7186300</v>
      </c>
      <c r="D22" s="25">
        <v>881672</v>
      </c>
      <c r="E22" s="25">
        <v>5615261</v>
      </c>
      <c r="F22" s="23">
        <f t="shared" si="3"/>
        <v>-8.1810469199430136E-2</v>
      </c>
      <c r="G22" s="23">
        <f t="shared" si="3"/>
        <v>0.27978022749076126</v>
      </c>
    </row>
    <row r="23" spans="1:7" ht="21.95" customHeight="1">
      <c r="A23" s="26" t="s">
        <v>54</v>
      </c>
      <c r="B23" s="27">
        <f>SUM(B20:B22)</f>
        <v>983551</v>
      </c>
      <c r="C23" s="27">
        <f>SUM(C20:C22)</f>
        <v>9613000</v>
      </c>
      <c r="D23" s="27">
        <v>1122178</v>
      </c>
      <c r="E23" s="27">
        <v>8143251</v>
      </c>
      <c r="F23" s="28">
        <f t="shared" si="3"/>
        <v>-0.12353387786964276</v>
      </c>
      <c r="G23" s="28">
        <f t="shared" si="3"/>
        <v>0.1804867613684018</v>
      </c>
    </row>
    <row r="24" spans="1:7" ht="26.1" customHeight="1">
      <c r="A24" s="29" t="s">
        <v>66</v>
      </c>
      <c r="B24" s="30">
        <f>SUM(B9+B14+B19+B23)</f>
        <v>6397418</v>
      </c>
      <c r="C24" s="30">
        <f>SUM(C9+C14+C19+C23)</f>
        <v>33991200</v>
      </c>
      <c r="D24" s="30">
        <v>5698406</v>
      </c>
      <c r="E24" s="30">
        <v>28358571</v>
      </c>
      <c r="F24" s="31">
        <f>SUM(B24/D24-1)</f>
        <v>0.12266798820582459</v>
      </c>
      <c r="G24" s="31">
        <f>SUM(C24/E24-1)</f>
        <v>0.19862175001695248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Y62"/>
  <sheetViews>
    <sheetView zoomScale="120" zoomScaleNormal="120" workbookViewId="0">
      <pane xSplit="1" topLeftCell="L1" activePane="topRight" state="frozen"/>
      <selection pane="topRight" activeCell="M10" sqref="M10"/>
    </sheetView>
  </sheetViews>
  <sheetFormatPr defaultColWidth="8.875" defaultRowHeight="18" customHeight="1"/>
  <cols>
    <col min="1" max="1" width="23.75" style="1" customWidth="1"/>
    <col min="2" max="2" width="10.875" style="4" bestFit="1" customWidth="1"/>
    <col min="3" max="3" width="11.375" style="4" bestFit="1" customWidth="1"/>
    <col min="4" max="4" width="10.875" style="4" bestFit="1" customWidth="1"/>
    <col min="5" max="5" width="11.375" style="4" bestFit="1" customWidth="1"/>
    <col min="6" max="6" width="10.875" style="1" bestFit="1" customWidth="1"/>
    <col min="7" max="7" width="11.375" style="1" bestFit="1" customWidth="1"/>
    <col min="8" max="8" width="10.875" style="1" bestFit="1" customWidth="1"/>
    <col min="9" max="9" width="11.375" style="1" bestFit="1" customWidth="1"/>
    <col min="10" max="10" width="10.875" style="1" bestFit="1" customWidth="1"/>
    <col min="11" max="11" width="11.375" style="1" bestFit="1" customWidth="1"/>
    <col min="12" max="12" width="11.125" style="1" customWidth="1"/>
    <col min="13" max="13" width="11.375" style="1" customWidth="1"/>
    <col min="14" max="14" width="11.125" style="1" customWidth="1"/>
    <col min="15" max="15" width="11.375" style="1" customWidth="1"/>
    <col min="16" max="16" width="11.75" style="1" customWidth="1"/>
    <col min="17" max="17" width="12.375" style="1" customWidth="1"/>
    <col min="18" max="18" width="11.125" style="1" customWidth="1"/>
    <col min="19" max="19" width="11.375" style="1" customWidth="1"/>
    <col min="20" max="20" width="11.125" style="1" customWidth="1"/>
    <col min="21" max="21" width="11.375" style="1" bestFit="1" customWidth="1"/>
    <col min="22" max="22" width="11.125" style="1" bestFit="1" customWidth="1"/>
    <col min="23" max="23" width="12.125" style="1" bestFit="1" customWidth="1"/>
    <col min="24" max="24" width="11.125" style="1" bestFit="1" customWidth="1"/>
    <col min="25" max="25" width="12.125" style="1" bestFit="1" customWidth="1"/>
    <col min="26" max="16384" width="8.875" style="1"/>
  </cols>
  <sheetData>
    <row r="1" spans="1:25" ht="18" customHeight="1">
      <c r="A1" s="53" t="s">
        <v>115</v>
      </c>
      <c r="B1" s="54"/>
      <c r="C1" s="54"/>
      <c r="D1" s="54"/>
      <c r="E1" s="54"/>
      <c r="F1" s="54"/>
      <c r="G1" s="54"/>
      <c r="H1" s="54"/>
      <c r="I1" s="54"/>
      <c r="J1" s="2"/>
      <c r="K1" s="2"/>
      <c r="L1" s="2"/>
      <c r="M1" s="2"/>
      <c r="N1" s="57"/>
      <c r="O1" s="57"/>
      <c r="P1" s="57"/>
      <c r="Q1" s="57"/>
      <c r="R1" s="57"/>
      <c r="S1" s="57"/>
      <c r="T1" s="57"/>
      <c r="U1" s="57"/>
      <c r="V1" s="57"/>
      <c r="W1" s="2"/>
      <c r="X1" s="3"/>
      <c r="Y1" s="3"/>
    </row>
    <row r="3" spans="1:25" ht="18" customHeight="1">
      <c r="A3" s="8"/>
      <c r="B3" s="55" t="s">
        <v>112</v>
      </c>
      <c r="C3" s="56"/>
      <c r="D3" s="55" t="s">
        <v>113</v>
      </c>
      <c r="E3" s="56"/>
      <c r="F3" s="55" t="s">
        <v>114</v>
      </c>
      <c r="G3" s="56"/>
      <c r="H3" s="55" t="s">
        <v>122</v>
      </c>
      <c r="I3" s="56"/>
      <c r="J3" s="55" t="s">
        <v>123</v>
      </c>
      <c r="K3" s="56"/>
      <c r="L3" s="55" t="s">
        <v>124</v>
      </c>
      <c r="M3" s="56"/>
      <c r="N3" s="51" t="s">
        <v>94</v>
      </c>
      <c r="O3" s="52"/>
      <c r="P3" s="51" t="s">
        <v>95</v>
      </c>
      <c r="Q3" s="52"/>
      <c r="R3" s="51" t="s">
        <v>96</v>
      </c>
      <c r="S3" s="52"/>
      <c r="T3" s="51" t="s">
        <v>104</v>
      </c>
      <c r="U3" s="52"/>
      <c r="V3" s="51" t="s">
        <v>105</v>
      </c>
      <c r="W3" s="52"/>
      <c r="X3" s="51" t="s">
        <v>99</v>
      </c>
      <c r="Y3" s="52"/>
    </row>
    <row r="4" spans="1:25" s="7" customFormat="1" ht="18" customHeight="1">
      <c r="A4" s="9" t="s">
        <v>6</v>
      </c>
      <c r="B4" s="40" t="s">
        <v>34</v>
      </c>
      <c r="C4" s="40" t="s">
        <v>35</v>
      </c>
      <c r="D4" s="40" t="s">
        <v>36</v>
      </c>
      <c r="E4" s="40" t="s">
        <v>7</v>
      </c>
      <c r="F4" s="40" t="s">
        <v>36</v>
      </c>
      <c r="G4" s="40" t="s">
        <v>37</v>
      </c>
      <c r="H4" s="40" t="s">
        <v>38</v>
      </c>
      <c r="I4" s="40" t="s">
        <v>39</v>
      </c>
      <c r="J4" s="40" t="s">
        <v>40</v>
      </c>
      <c r="K4" s="40" t="s">
        <v>41</v>
      </c>
      <c r="L4" s="40" t="s">
        <v>42</v>
      </c>
      <c r="M4" s="40" t="s">
        <v>7</v>
      </c>
      <c r="N4" s="36" t="s">
        <v>8</v>
      </c>
      <c r="O4" s="36" t="s">
        <v>31</v>
      </c>
      <c r="P4" s="36" t="s">
        <v>32</v>
      </c>
      <c r="Q4" s="36" t="s">
        <v>30</v>
      </c>
      <c r="R4" s="36" t="s">
        <v>8</v>
      </c>
      <c r="S4" s="36" t="s">
        <v>31</v>
      </c>
      <c r="T4" s="36" t="s">
        <v>8</v>
      </c>
      <c r="U4" s="36" t="s">
        <v>31</v>
      </c>
      <c r="V4" s="36" t="s">
        <v>8</v>
      </c>
      <c r="W4" s="36" t="s">
        <v>31</v>
      </c>
      <c r="X4" s="36" t="s">
        <v>8</v>
      </c>
      <c r="Y4" s="36" t="s">
        <v>33</v>
      </c>
    </row>
    <row r="5" spans="1:25" ht="18" customHeight="1">
      <c r="A5" s="8" t="s">
        <v>9</v>
      </c>
      <c r="B5" s="41">
        <f t="shared" ref="B5:I5" si="0">SUM(B6:B7)</f>
        <v>80204</v>
      </c>
      <c r="C5" s="41">
        <f t="shared" si="0"/>
        <v>217000</v>
      </c>
      <c r="D5" s="41">
        <f t="shared" si="0"/>
        <v>156757</v>
      </c>
      <c r="E5" s="41">
        <f t="shared" si="0"/>
        <v>425800</v>
      </c>
      <c r="F5" s="41">
        <f>SUM(F6:F7)</f>
        <v>309241</v>
      </c>
      <c r="G5" s="41">
        <f>SUM(G6:G7)</f>
        <v>812700</v>
      </c>
      <c r="H5" s="41">
        <f t="shared" si="0"/>
        <v>421622</v>
      </c>
      <c r="I5" s="41">
        <f t="shared" si="0"/>
        <v>1199400</v>
      </c>
      <c r="J5" s="41">
        <f t="shared" ref="J5:Q5" si="1">SUM(J6:J7)</f>
        <v>580380</v>
      </c>
      <c r="K5" s="41">
        <f t="shared" si="1"/>
        <v>1644700</v>
      </c>
      <c r="L5" s="41">
        <f t="shared" si="1"/>
        <v>628932</v>
      </c>
      <c r="M5" s="41">
        <f t="shared" si="1"/>
        <v>1823500</v>
      </c>
      <c r="N5" s="37">
        <f t="shared" si="1"/>
        <v>583878</v>
      </c>
      <c r="O5" s="37">
        <f t="shared" si="1"/>
        <v>1685000</v>
      </c>
      <c r="P5" s="37">
        <f t="shared" si="1"/>
        <v>674047</v>
      </c>
      <c r="Q5" s="37">
        <f t="shared" si="1"/>
        <v>1928100</v>
      </c>
      <c r="R5" s="37">
        <f t="shared" ref="R5:W5" si="2">SUM(R6:R7)</f>
        <v>807597</v>
      </c>
      <c r="S5" s="37">
        <f t="shared" si="2"/>
        <v>2282000</v>
      </c>
      <c r="T5" s="37">
        <f t="shared" si="2"/>
        <v>875283</v>
      </c>
      <c r="U5" s="37">
        <f t="shared" si="2"/>
        <v>2451800</v>
      </c>
      <c r="V5" s="37">
        <f t="shared" si="2"/>
        <v>994508</v>
      </c>
      <c r="W5" s="37">
        <f t="shared" si="2"/>
        <v>2747900</v>
      </c>
      <c r="X5" s="37">
        <f>SUM(X6:X7)</f>
        <v>1145982</v>
      </c>
      <c r="Y5" s="37">
        <f>SUM(Y6:Y7)</f>
        <v>3130200</v>
      </c>
    </row>
    <row r="6" spans="1:25" ht="18" customHeight="1">
      <c r="A6" s="8">
        <v>55092100001</v>
      </c>
      <c r="B6" s="41">
        <v>48429</v>
      </c>
      <c r="C6" s="41">
        <v>136300</v>
      </c>
      <c r="D6" s="41">
        <v>90238</v>
      </c>
      <c r="E6" s="41">
        <v>228700</v>
      </c>
      <c r="F6" s="41">
        <v>152462</v>
      </c>
      <c r="G6" s="41">
        <v>357200</v>
      </c>
      <c r="H6" s="41">
        <v>210065</v>
      </c>
      <c r="I6" s="41">
        <v>554800</v>
      </c>
      <c r="J6" s="41">
        <v>272663</v>
      </c>
      <c r="K6" s="41">
        <v>714600</v>
      </c>
      <c r="L6" s="41">
        <v>282334</v>
      </c>
      <c r="M6" s="41">
        <v>783400</v>
      </c>
      <c r="N6" s="37">
        <v>245152</v>
      </c>
      <c r="O6" s="37">
        <v>730000</v>
      </c>
      <c r="P6" s="37">
        <v>307841</v>
      </c>
      <c r="Q6" s="37">
        <v>881000</v>
      </c>
      <c r="R6" s="37">
        <v>374530</v>
      </c>
      <c r="S6" s="37">
        <v>1028500</v>
      </c>
      <c r="T6" s="37">
        <v>397845</v>
      </c>
      <c r="U6" s="37">
        <v>1079800</v>
      </c>
      <c r="V6" s="37">
        <v>469583</v>
      </c>
      <c r="W6" s="37">
        <v>1233000</v>
      </c>
      <c r="X6" s="37">
        <v>536682</v>
      </c>
      <c r="Y6" s="37">
        <v>1379500</v>
      </c>
    </row>
    <row r="7" spans="1:25" ht="18" customHeight="1">
      <c r="A7" s="8">
        <v>55092200000</v>
      </c>
      <c r="B7" s="41">
        <v>31775</v>
      </c>
      <c r="C7" s="41">
        <v>80700</v>
      </c>
      <c r="D7" s="41">
        <v>66519</v>
      </c>
      <c r="E7" s="41">
        <v>197100</v>
      </c>
      <c r="F7" s="41">
        <v>156779</v>
      </c>
      <c r="G7" s="41">
        <v>455500</v>
      </c>
      <c r="H7" s="41">
        <v>211557</v>
      </c>
      <c r="I7" s="41">
        <v>644600</v>
      </c>
      <c r="J7" s="41">
        <v>307717</v>
      </c>
      <c r="K7" s="41">
        <v>930100</v>
      </c>
      <c r="L7" s="41">
        <v>346598</v>
      </c>
      <c r="M7" s="41">
        <v>1040100</v>
      </c>
      <c r="N7" s="37">
        <v>338726</v>
      </c>
      <c r="O7" s="37">
        <v>955000</v>
      </c>
      <c r="P7" s="37">
        <v>366206</v>
      </c>
      <c r="Q7" s="37">
        <v>1047100</v>
      </c>
      <c r="R7" s="37">
        <v>433067</v>
      </c>
      <c r="S7" s="37">
        <v>1253500</v>
      </c>
      <c r="T7" s="37">
        <v>477438</v>
      </c>
      <c r="U7" s="37">
        <v>1372000</v>
      </c>
      <c r="V7" s="37">
        <v>524925</v>
      </c>
      <c r="W7" s="37">
        <v>1514900</v>
      </c>
      <c r="X7" s="37">
        <v>609300</v>
      </c>
      <c r="Y7" s="37">
        <v>1750700</v>
      </c>
    </row>
    <row r="8" spans="1:25" ht="18" customHeight="1">
      <c r="A8" s="8" t="s">
        <v>10</v>
      </c>
      <c r="B8" s="41">
        <f t="shared" ref="B8:W8" si="3">SUM(B9:B9)</f>
        <v>70240</v>
      </c>
      <c r="C8" s="41">
        <f t="shared" si="3"/>
        <v>130200</v>
      </c>
      <c r="D8" s="41">
        <f t="shared" si="3"/>
        <v>99781</v>
      </c>
      <c r="E8" s="41">
        <f t="shared" si="3"/>
        <v>226100</v>
      </c>
      <c r="F8" s="41">
        <f t="shared" si="3"/>
        <v>191529</v>
      </c>
      <c r="G8" s="41">
        <f t="shared" si="3"/>
        <v>441700</v>
      </c>
      <c r="H8" s="41">
        <f>SUM(H9:H9)</f>
        <v>254289</v>
      </c>
      <c r="I8" s="41">
        <f>SUM(I9:I9)</f>
        <v>612700</v>
      </c>
      <c r="J8" s="41">
        <f t="shared" si="3"/>
        <v>325708</v>
      </c>
      <c r="K8" s="41">
        <f t="shared" si="3"/>
        <v>884900</v>
      </c>
      <c r="L8" s="41">
        <f t="shared" si="3"/>
        <v>354156</v>
      </c>
      <c r="M8" s="41">
        <f t="shared" si="3"/>
        <v>945400</v>
      </c>
      <c r="N8" s="37">
        <f t="shared" si="3"/>
        <v>509935</v>
      </c>
      <c r="O8" s="37">
        <f t="shared" si="3"/>
        <v>1053600</v>
      </c>
      <c r="P8" s="37">
        <f t="shared" si="3"/>
        <v>550688</v>
      </c>
      <c r="Q8" s="37">
        <f t="shared" si="3"/>
        <v>1164100</v>
      </c>
      <c r="R8" s="37">
        <f t="shared" si="3"/>
        <v>624341</v>
      </c>
      <c r="S8" s="37">
        <f t="shared" si="3"/>
        <v>1327300</v>
      </c>
      <c r="T8" s="37">
        <f t="shared" si="3"/>
        <v>687155</v>
      </c>
      <c r="U8" s="37">
        <f t="shared" si="3"/>
        <v>1499900</v>
      </c>
      <c r="V8" s="37">
        <f t="shared" si="3"/>
        <v>772966</v>
      </c>
      <c r="W8" s="37">
        <f t="shared" si="3"/>
        <v>1674600</v>
      </c>
      <c r="X8" s="37">
        <f>SUM(X9)</f>
        <v>859000</v>
      </c>
      <c r="Y8" s="37">
        <f>SUM(Y9)</f>
        <v>1913000</v>
      </c>
    </row>
    <row r="9" spans="1:25" ht="18" customHeight="1">
      <c r="A9" s="8">
        <v>55095100004</v>
      </c>
      <c r="B9" s="41">
        <v>70240</v>
      </c>
      <c r="C9" s="41">
        <v>130200</v>
      </c>
      <c r="D9" s="41">
        <v>99781</v>
      </c>
      <c r="E9" s="41">
        <v>226100</v>
      </c>
      <c r="F9" s="41">
        <v>191529</v>
      </c>
      <c r="G9" s="41">
        <v>441700</v>
      </c>
      <c r="H9" s="41">
        <v>254289</v>
      </c>
      <c r="I9" s="41">
        <v>612700</v>
      </c>
      <c r="J9" s="41">
        <v>325708</v>
      </c>
      <c r="K9" s="41">
        <v>884900</v>
      </c>
      <c r="L9" s="41">
        <v>354156</v>
      </c>
      <c r="M9" s="41">
        <v>945400</v>
      </c>
      <c r="N9" s="37">
        <v>509935</v>
      </c>
      <c r="O9" s="37">
        <v>1053600</v>
      </c>
      <c r="P9" s="37">
        <v>550688</v>
      </c>
      <c r="Q9" s="37">
        <v>1164100</v>
      </c>
      <c r="R9" s="37">
        <v>624341</v>
      </c>
      <c r="S9" s="37">
        <v>1327300</v>
      </c>
      <c r="T9" s="37">
        <v>687155</v>
      </c>
      <c r="U9" s="37">
        <v>1499900</v>
      </c>
      <c r="V9" s="37">
        <v>772966</v>
      </c>
      <c r="W9" s="37">
        <v>1674600</v>
      </c>
      <c r="X9" s="37">
        <v>859000</v>
      </c>
      <c r="Y9" s="37">
        <v>1913000</v>
      </c>
    </row>
    <row r="10" spans="1:25" ht="18" customHeight="1">
      <c r="A10" s="8" t="s">
        <v>11</v>
      </c>
      <c r="B10" s="41">
        <f t="shared" ref="B10:G10" si="4">SUM(B11:B11)</f>
        <v>0</v>
      </c>
      <c r="C10" s="41">
        <f t="shared" si="4"/>
        <v>0</v>
      </c>
      <c r="D10" s="41">
        <f t="shared" si="4"/>
        <v>0</v>
      </c>
      <c r="E10" s="41">
        <f t="shared" si="4"/>
        <v>0</v>
      </c>
      <c r="F10" s="41">
        <f t="shared" si="4"/>
        <v>0</v>
      </c>
      <c r="G10" s="41">
        <f t="shared" si="4"/>
        <v>0</v>
      </c>
      <c r="H10" s="41">
        <f t="shared" ref="H10:W10" si="5">SUM(H11:H11)</f>
        <v>0</v>
      </c>
      <c r="I10" s="41">
        <f t="shared" si="5"/>
        <v>0</v>
      </c>
      <c r="J10" s="41">
        <f t="shared" si="5"/>
        <v>0</v>
      </c>
      <c r="K10" s="41">
        <f t="shared" si="5"/>
        <v>0</v>
      </c>
      <c r="L10" s="41">
        <f t="shared" si="5"/>
        <v>0</v>
      </c>
      <c r="M10" s="41">
        <f t="shared" si="5"/>
        <v>0</v>
      </c>
      <c r="N10" s="37">
        <f t="shared" si="5"/>
        <v>0</v>
      </c>
      <c r="O10" s="37">
        <f t="shared" si="5"/>
        <v>0</v>
      </c>
      <c r="P10" s="37">
        <f t="shared" si="5"/>
        <v>0</v>
      </c>
      <c r="Q10" s="37">
        <f t="shared" si="5"/>
        <v>0</v>
      </c>
      <c r="R10" s="37">
        <f t="shared" si="5"/>
        <v>0</v>
      </c>
      <c r="S10" s="37">
        <f t="shared" si="5"/>
        <v>0</v>
      </c>
      <c r="T10" s="37">
        <f t="shared" si="5"/>
        <v>0</v>
      </c>
      <c r="U10" s="37">
        <f t="shared" si="5"/>
        <v>0</v>
      </c>
      <c r="V10" s="37">
        <f t="shared" si="5"/>
        <v>0</v>
      </c>
      <c r="W10" s="37">
        <f t="shared" si="5"/>
        <v>0</v>
      </c>
      <c r="X10" s="37">
        <f>SUM(X11)</f>
        <v>0</v>
      </c>
      <c r="Y10" s="37">
        <f>SUM(Y11)</f>
        <v>0</v>
      </c>
    </row>
    <row r="11" spans="1:25" ht="18" customHeight="1">
      <c r="A11" s="8">
        <v>55095200003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</row>
    <row r="12" spans="1:25" ht="18" customHeight="1">
      <c r="A12" s="8" t="s">
        <v>12</v>
      </c>
      <c r="B12" s="41">
        <f t="shared" ref="B12:G12" si="6">SUM(B13:B13)</f>
        <v>177188</v>
      </c>
      <c r="C12" s="41">
        <f t="shared" si="6"/>
        <v>372300</v>
      </c>
      <c r="D12" s="41">
        <f t="shared" si="6"/>
        <v>434874</v>
      </c>
      <c r="E12" s="41">
        <f t="shared" si="6"/>
        <v>832200</v>
      </c>
      <c r="F12" s="41">
        <f t="shared" si="6"/>
        <v>945963</v>
      </c>
      <c r="G12" s="41">
        <f t="shared" si="6"/>
        <v>1663400</v>
      </c>
      <c r="H12" s="41">
        <f t="shared" ref="H12:W12" si="7">SUM(H13:H13)</f>
        <v>1958900</v>
      </c>
      <c r="I12" s="41">
        <f t="shared" si="7"/>
        <v>3326500</v>
      </c>
      <c r="J12" s="41">
        <f t="shared" si="7"/>
        <v>2017930</v>
      </c>
      <c r="K12" s="41">
        <f t="shared" si="7"/>
        <v>3464600</v>
      </c>
      <c r="L12" s="41">
        <f t="shared" si="7"/>
        <v>2122279</v>
      </c>
      <c r="M12" s="41">
        <f t="shared" si="7"/>
        <v>3656800</v>
      </c>
      <c r="N12" s="37">
        <f t="shared" si="7"/>
        <v>1021380</v>
      </c>
      <c r="O12" s="37">
        <f t="shared" si="7"/>
        <v>2333000</v>
      </c>
      <c r="P12" s="37">
        <f t="shared" si="7"/>
        <v>1123229</v>
      </c>
      <c r="Q12" s="37">
        <f t="shared" si="7"/>
        <v>2564500</v>
      </c>
      <c r="R12" s="37">
        <f t="shared" si="7"/>
        <v>1191047</v>
      </c>
      <c r="S12" s="37">
        <f t="shared" si="7"/>
        <v>2756400</v>
      </c>
      <c r="T12" s="37">
        <f t="shared" si="7"/>
        <v>1393318</v>
      </c>
      <c r="U12" s="37">
        <f t="shared" si="7"/>
        <v>3133100</v>
      </c>
      <c r="V12" s="37">
        <f t="shared" si="7"/>
        <v>1707864</v>
      </c>
      <c r="W12" s="37">
        <f t="shared" si="7"/>
        <v>3715800</v>
      </c>
      <c r="X12" s="37">
        <f>SUM(X13)</f>
        <v>1927410</v>
      </c>
      <c r="Y12" s="37">
        <f>SUM(Y13)</f>
        <v>4127700</v>
      </c>
    </row>
    <row r="13" spans="1:25" ht="18" customHeight="1">
      <c r="A13" s="8">
        <v>55095300002</v>
      </c>
      <c r="B13" s="41">
        <v>177188</v>
      </c>
      <c r="C13" s="41">
        <v>372300</v>
      </c>
      <c r="D13" s="41">
        <v>434874</v>
      </c>
      <c r="E13" s="41">
        <v>832200</v>
      </c>
      <c r="F13" s="41">
        <v>945963</v>
      </c>
      <c r="G13" s="41">
        <v>1663400</v>
      </c>
      <c r="H13" s="41">
        <v>1958900</v>
      </c>
      <c r="I13" s="41">
        <v>3326500</v>
      </c>
      <c r="J13" s="41">
        <v>2017930</v>
      </c>
      <c r="K13" s="41">
        <v>3464600</v>
      </c>
      <c r="L13" s="41">
        <v>2122279</v>
      </c>
      <c r="M13" s="41">
        <v>3656800</v>
      </c>
      <c r="N13" s="37">
        <v>1021380</v>
      </c>
      <c r="O13" s="37">
        <v>2333000</v>
      </c>
      <c r="P13" s="37">
        <v>1123229</v>
      </c>
      <c r="Q13" s="37">
        <v>2564500</v>
      </c>
      <c r="R13" s="37">
        <v>1191047</v>
      </c>
      <c r="S13" s="37">
        <v>2756400</v>
      </c>
      <c r="T13" s="37">
        <v>1393318</v>
      </c>
      <c r="U13" s="37">
        <v>3133100</v>
      </c>
      <c r="V13" s="37">
        <v>1707864</v>
      </c>
      <c r="W13" s="37">
        <v>3715800</v>
      </c>
      <c r="X13" s="37">
        <v>1927410</v>
      </c>
      <c r="Y13" s="37">
        <v>4127700</v>
      </c>
    </row>
    <row r="14" spans="1:25" ht="18" customHeight="1">
      <c r="A14" s="8" t="s">
        <v>13</v>
      </c>
      <c r="B14" s="41">
        <f>SUM(B15:B17)</f>
        <v>12429</v>
      </c>
      <c r="C14" s="41">
        <f>SUM(C15:C17)</f>
        <v>463500</v>
      </c>
      <c r="D14" s="41">
        <f t="shared" ref="D14:I14" si="8">SUM(D15:D17)</f>
        <v>28145</v>
      </c>
      <c r="E14" s="41">
        <f t="shared" si="8"/>
        <v>543700</v>
      </c>
      <c r="F14" s="41">
        <f>SUM(F15:F17)</f>
        <v>55675</v>
      </c>
      <c r="G14" s="41">
        <f>SUM(G15:G17)</f>
        <v>1013800</v>
      </c>
      <c r="H14" s="41">
        <f t="shared" si="8"/>
        <v>71502</v>
      </c>
      <c r="I14" s="41">
        <f t="shared" si="8"/>
        <v>1154000</v>
      </c>
      <c r="J14" s="41">
        <f t="shared" ref="J14:Q14" si="9">SUM(J15:J17)</f>
        <v>122445</v>
      </c>
      <c r="K14" s="41">
        <f t="shared" si="9"/>
        <v>1610800</v>
      </c>
      <c r="L14" s="41">
        <f t="shared" si="9"/>
        <v>174777</v>
      </c>
      <c r="M14" s="41">
        <f t="shared" si="9"/>
        <v>1894800</v>
      </c>
      <c r="N14" s="37">
        <f t="shared" si="9"/>
        <v>248367</v>
      </c>
      <c r="O14" s="37">
        <f t="shared" si="9"/>
        <v>2741200</v>
      </c>
      <c r="P14" s="37">
        <f t="shared" si="9"/>
        <v>299554</v>
      </c>
      <c r="Q14" s="37">
        <f t="shared" si="9"/>
        <v>3306700</v>
      </c>
      <c r="R14" s="37">
        <f t="shared" ref="R14:W14" si="10">SUM(R15:R17)</f>
        <v>318361</v>
      </c>
      <c r="S14" s="37">
        <f t="shared" si="10"/>
        <v>3612700</v>
      </c>
      <c r="T14" s="37">
        <f t="shared" si="10"/>
        <v>326567</v>
      </c>
      <c r="U14" s="37">
        <f t="shared" si="10"/>
        <v>3929600</v>
      </c>
      <c r="V14" s="37">
        <f t="shared" si="10"/>
        <v>374942</v>
      </c>
      <c r="W14" s="37">
        <f t="shared" si="10"/>
        <v>4363900</v>
      </c>
      <c r="X14" s="37">
        <f>SUM(X15:X17)</f>
        <v>389128</v>
      </c>
      <c r="Y14" s="37">
        <f>SUM(Y15:Y17)</f>
        <v>4845200</v>
      </c>
    </row>
    <row r="15" spans="1:25" ht="18" customHeight="1">
      <c r="A15" s="10" t="s">
        <v>2</v>
      </c>
      <c r="B15" s="41">
        <v>1807</v>
      </c>
      <c r="C15" s="41">
        <v>7200</v>
      </c>
      <c r="D15" s="41">
        <v>17523</v>
      </c>
      <c r="E15" s="41">
        <v>87400</v>
      </c>
      <c r="F15" s="41">
        <v>35059</v>
      </c>
      <c r="G15" s="41">
        <v>127600</v>
      </c>
      <c r="H15" s="41">
        <v>49550</v>
      </c>
      <c r="I15" s="41">
        <v>210200</v>
      </c>
      <c r="J15" s="41">
        <v>92690</v>
      </c>
      <c r="K15" s="41">
        <v>328000</v>
      </c>
      <c r="L15" s="41">
        <v>140822</v>
      </c>
      <c r="M15" s="41">
        <v>431000</v>
      </c>
      <c r="N15" s="37">
        <v>185779</v>
      </c>
      <c r="O15" s="37">
        <v>433400</v>
      </c>
      <c r="P15" s="37">
        <v>226289</v>
      </c>
      <c r="Q15" s="37">
        <v>539600</v>
      </c>
      <c r="R15" s="37">
        <v>238800</v>
      </c>
      <c r="S15" s="37">
        <v>575900</v>
      </c>
      <c r="T15" s="37">
        <v>239878</v>
      </c>
      <c r="U15" s="37">
        <v>587100</v>
      </c>
      <c r="V15" s="37">
        <v>280974</v>
      </c>
      <c r="W15" s="37">
        <v>710300</v>
      </c>
      <c r="X15" s="37">
        <v>284499</v>
      </c>
      <c r="Y15" s="37">
        <v>732700</v>
      </c>
    </row>
    <row r="16" spans="1:25" ht="18" customHeight="1">
      <c r="A16" s="10" t="s">
        <v>3</v>
      </c>
      <c r="B16" s="41">
        <v>7371</v>
      </c>
      <c r="C16" s="41">
        <v>318300</v>
      </c>
      <c r="D16" s="41">
        <v>7371</v>
      </c>
      <c r="E16" s="41">
        <v>318300</v>
      </c>
      <c r="F16" s="41">
        <v>17163</v>
      </c>
      <c r="G16" s="41">
        <v>739500</v>
      </c>
      <c r="H16" s="41">
        <v>17163</v>
      </c>
      <c r="I16" s="41">
        <v>739500</v>
      </c>
      <c r="J16" s="41">
        <v>24370</v>
      </c>
      <c r="K16" s="41">
        <v>1051800</v>
      </c>
      <c r="L16" s="41">
        <v>28570</v>
      </c>
      <c r="M16" s="41">
        <v>1232800</v>
      </c>
      <c r="N16" s="37">
        <v>54556</v>
      </c>
      <c r="O16" s="37">
        <v>1964700</v>
      </c>
      <c r="P16" s="37">
        <v>63409</v>
      </c>
      <c r="Q16" s="37">
        <v>2345700</v>
      </c>
      <c r="R16" s="37">
        <v>67714</v>
      </c>
      <c r="S16" s="37">
        <v>2530500</v>
      </c>
      <c r="T16" s="37">
        <v>74751</v>
      </c>
      <c r="U16" s="37">
        <v>2832300</v>
      </c>
      <c r="V16" s="37">
        <v>79548</v>
      </c>
      <c r="W16" s="37">
        <v>3037100</v>
      </c>
      <c r="X16" s="37">
        <v>87620</v>
      </c>
      <c r="Y16" s="37">
        <v>3385500</v>
      </c>
    </row>
    <row r="17" spans="1:25" ht="18" customHeight="1">
      <c r="A17" s="10" t="s">
        <v>4</v>
      </c>
      <c r="B17" s="41">
        <v>3251</v>
      </c>
      <c r="C17" s="41">
        <v>138000</v>
      </c>
      <c r="D17" s="41">
        <v>3251</v>
      </c>
      <c r="E17" s="41">
        <v>138000</v>
      </c>
      <c r="F17" s="41">
        <v>3453</v>
      </c>
      <c r="G17" s="41">
        <v>146700</v>
      </c>
      <c r="H17" s="41">
        <v>4789</v>
      </c>
      <c r="I17" s="41">
        <v>204300</v>
      </c>
      <c r="J17" s="41">
        <v>5385</v>
      </c>
      <c r="K17" s="41">
        <v>231000</v>
      </c>
      <c r="L17" s="41">
        <v>5385</v>
      </c>
      <c r="M17" s="41">
        <v>231000</v>
      </c>
      <c r="N17" s="37">
        <v>8032</v>
      </c>
      <c r="O17" s="37">
        <v>343100</v>
      </c>
      <c r="P17" s="37">
        <v>9856</v>
      </c>
      <c r="Q17" s="37">
        <v>421400</v>
      </c>
      <c r="R17" s="37">
        <v>11847</v>
      </c>
      <c r="S17" s="37">
        <v>506300</v>
      </c>
      <c r="T17" s="37">
        <v>11938</v>
      </c>
      <c r="U17" s="37">
        <v>510200</v>
      </c>
      <c r="V17" s="37">
        <v>14420</v>
      </c>
      <c r="W17" s="37">
        <v>616500</v>
      </c>
      <c r="X17" s="37">
        <v>17009</v>
      </c>
      <c r="Y17" s="37">
        <v>727000</v>
      </c>
    </row>
    <row r="18" spans="1:25" ht="18" customHeight="1">
      <c r="A18" s="11" t="s">
        <v>14</v>
      </c>
      <c r="B18" s="41">
        <f t="shared" ref="B18:I18" si="11">SUM(B5+B8+B10+B12+B14)</f>
        <v>340061</v>
      </c>
      <c r="C18" s="41">
        <f t="shared" si="11"/>
        <v>1183000</v>
      </c>
      <c r="D18" s="41">
        <f t="shared" si="11"/>
        <v>719557</v>
      </c>
      <c r="E18" s="41">
        <f t="shared" si="11"/>
        <v>2027800</v>
      </c>
      <c r="F18" s="41">
        <f>SUM(F5+F8+F10+F12+F14)</f>
        <v>1502408</v>
      </c>
      <c r="G18" s="41">
        <f>SUM(G5+G8+G10+G12+G14)</f>
        <v>3931600</v>
      </c>
      <c r="H18" s="41">
        <f t="shared" si="11"/>
        <v>2706313</v>
      </c>
      <c r="I18" s="41">
        <f t="shared" si="11"/>
        <v>6292600</v>
      </c>
      <c r="J18" s="41">
        <f t="shared" ref="J18:Q18" si="12">SUM(J5+J8+J10+J12+J14)</f>
        <v>3046463</v>
      </c>
      <c r="K18" s="41">
        <f t="shared" si="12"/>
        <v>7605000</v>
      </c>
      <c r="L18" s="41">
        <f t="shared" si="12"/>
        <v>3280144</v>
      </c>
      <c r="M18" s="41">
        <f t="shared" si="12"/>
        <v>8320500</v>
      </c>
      <c r="N18" s="37">
        <f t="shared" si="12"/>
        <v>2363560</v>
      </c>
      <c r="O18" s="37">
        <f t="shared" si="12"/>
        <v>7812800</v>
      </c>
      <c r="P18" s="37">
        <f t="shared" si="12"/>
        <v>2647518</v>
      </c>
      <c r="Q18" s="37">
        <f t="shared" si="12"/>
        <v>8963400</v>
      </c>
      <c r="R18" s="37">
        <f t="shared" ref="R18:W18" si="13">SUM(R5+R8+R10+R12+R14)</f>
        <v>2941346</v>
      </c>
      <c r="S18" s="37">
        <f t="shared" si="13"/>
        <v>9978400</v>
      </c>
      <c r="T18" s="37">
        <f t="shared" si="13"/>
        <v>3282323</v>
      </c>
      <c r="U18" s="37">
        <f t="shared" si="13"/>
        <v>11014400</v>
      </c>
      <c r="V18" s="37">
        <f t="shared" si="13"/>
        <v>3850280</v>
      </c>
      <c r="W18" s="37">
        <f t="shared" si="13"/>
        <v>12502200</v>
      </c>
      <c r="X18" s="37">
        <f>SUM(X5+X8+X10+X12+X14)</f>
        <v>4321520</v>
      </c>
      <c r="Y18" s="37">
        <f>SUM(Y5+Y8+Y10+Y12+Y14)</f>
        <v>14016100</v>
      </c>
    </row>
    <row r="19" spans="1:25" ht="18" customHeight="1">
      <c r="A19" s="1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8" customHeight="1">
      <c r="A20" s="13" t="s">
        <v>15</v>
      </c>
      <c r="B20" s="41">
        <f t="shared" ref="B20:I20" si="14">SUM(B21:B22)</f>
        <v>1848</v>
      </c>
      <c r="C20" s="41">
        <f t="shared" si="14"/>
        <v>6400</v>
      </c>
      <c r="D20" s="41">
        <f t="shared" si="14"/>
        <v>2775</v>
      </c>
      <c r="E20" s="41">
        <f t="shared" si="14"/>
        <v>15500</v>
      </c>
      <c r="F20" s="41">
        <f>SUM(F21:F22)</f>
        <v>5487</v>
      </c>
      <c r="G20" s="41">
        <f>SUM(G21:G22)</f>
        <v>28300</v>
      </c>
      <c r="H20" s="41">
        <f t="shared" si="14"/>
        <v>9283</v>
      </c>
      <c r="I20" s="41">
        <f t="shared" si="14"/>
        <v>46800</v>
      </c>
      <c r="J20" s="41">
        <f t="shared" ref="J20:Q20" si="15">SUM(J21:J22)</f>
        <v>13837</v>
      </c>
      <c r="K20" s="41">
        <f t="shared" si="15"/>
        <v>58800</v>
      </c>
      <c r="L20" s="41">
        <f t="shared" si="15"/>
        <v>14525</v>
      </c>
      <c r="M20" s="41">
        <f t="shared" si="15"/>
        <v>79900</v>
      </c>
      <c r="N20" s="37">
        <f t="shared" si="15"/>
        <v>58144</v>
      </c>
      <c r="O20" s="37">
        <f t="shared" si="15"/>
        <v>248800</v>
      </c>
      <c r="P20" s="37">
        <f t="shared" si="15"/>
        <v>81170</v>
      </c>
      <c r="Q20" s="37">
        <f t="shared" si="15"/>
        <v>342000</v>
      </c>
      <c r="R20" s="37">
        <f t="shared" ref="R20:W20" si="16">SUM(R21:R22)</f>
        <v>81170</v>
      </c>
      <c r="S20" s="37">
        <f t="shared" si="16"/>
        <v>342000</v>
      </c>
      <c r="T20" s="37">
        <f t="shared" si="16"/>
        <v>88460</v>
      </c>
      <c r="U20" s="37">
        <f t="shared" si="16"/>
        <v>361500</v>
      </c>
      <c r="V20" s="37">
        <f t="shared" si="16"/>
        <v>110041</v>
      </c>
      <c r="W20" s="37">
        <f t="shared" si="16"/>
        <v>446700</v>
      </c>
      <c r="X20" s="37">
        <f>SUM(X21:X22)</f>
        <v>125456</v>
      </c>
      <c r="Y20" s="37">
        <f>SUM(Y21:Y22)</f>
        <v>506600</v>
      </c>
    </row>
    <row r="21" spans="1:25" ht="18" customHeight="1">
      <c r="A21" s="13">
        <v>55093100009</v>
      </c>
      <c r="B21" s="41">
        <v>1848</v>
      </c>
      <c r="C21" s="41">
        <v>6400</v>
      </c>
      <c r="D21" s="41">
        <v>2775</v>
      </c>
      <c r="E21" s="41">
        <v>15500</v>
      </c>
      <c r="F21" s="41">
        <v>5217</v>
      </c>
      <c r="G21" s="41">
        <v>20000</v>
      </c>
      <c r="H21" s="41">
        <v>5217</v>
      </c>
      <c r="I21" s="41">
        <v>20000</v>
      </c>
      <c r="J21" s="41">
        <v>9771</v>
      </c>
      <c r="K21" s="41">
        <v>32000</v>
      </c>
      <c r="L21" s="41">
        <v>9771</v>
      </c>
      <c r="M21" s="41">
        <v>32000</v>
      </c>
      <c r="N21" s="37">
        <v>21742</v>
      </c>
      <c r="O21" s="37">
        <v>86600</v>
      </c>
      <c r="P21" s="37">
        <v>26047</v>
      </c>
      <c r="Q21" s="37">
        <v>102000</v>
      </c>
      <c r="R21" s="37">
        <v>26047</v>
      </c>
      <c r="S21" s="37">
        <v>102000</v>
      </c>
      <c r="T21" s="37">
        <v>33337</v>
      </c>
      <c r="U21" s="37">
        <v>121500</v>
      </c>
      <c r="V21" s="37">
        <v>36384</v>
      </c>
      <c r="W21" s="37">
        <v>134000</v>
      </c>
      <c r="X21" s="37">
        <v>38800</v>
      </c>
      <c r="Y21" s="37">
        <v>140600</v>
      </c>
    </row>
    <row r="22" spans="1:25" ht="18" customHeight="1">
      <c r="A22" s="13">
        <v>55093200008</v>
      </c>
      <c r="B22" s="41">
        <v>0</v>
      </c>
      <c r="C22" s="41">
        <v>0</v>
      </c>
      <c r="D22" s="41">
        <v>0</v>
      </c>
      <c r="E22" s="41">
        <v>0</v>
      </c>
      <c r="F22" s="41">
        <v>270</v>
      </c>
      <c r="G22" s="41">
        <v>8300</v>
      </c>
      <c r="H22" s="41">
        <v>4066</v>
      </c>
      <c r="I22" s="41">
        <v>26800</v>
      </c>
      <c r="J22" s="41">
        <v>4066</v>
      </c>
      <c r="K22" s="41">
        <v>26800</v>
      </c>
      <c r="L22" s="41">
        <v>4754</v>
      </c>
      <c r="M22" s="41">
        <v>47900</v>
      </c>
      <c r="N22" s="37">
        <v>36402</v>
      </c>
      <c r="O22" s="37">
        <v>162200</v>
      </c>
      <c r="P22" s="37">
        <v>55123</v>
      </c>
      <c r="Q22" s="37">
        <v>240000</v>
      </c>
      <c r="R22" s="37">
        <v>55123</v>
      </c>
      <c r="S22" s="37">
        <v>240000</v>
      </c>
      <c r="T22" s="37">
        <v>55123</v>
      </c>
      <c r="U22" s="37">
        <v>240000</v>
      </c>
      <c r="V22" s="37">
        <v>73657</v>
      </c>
      <c r="W22" s="37">
        <v>312700</v>
      </c>
      <c r="X22" s="37">
        <v>86656</v>
      </c>
      <c r="Y22" s="37">
        <v>366000</v>
      </c>
    </row>
    <row r="23" spans="1:25" ht="18" customHeight="1">
      <c r="A23" s="8" t="s">
        <v>16</v>
      </c>
      <c r="B23" s="41">
        <f t="shared" ref="B23:G23" si="17">SUM(B24:B24)</f>
        <v>0</v>
      </c>
      <c r="C23" s="41">
        <f t="shared" si="17"/>
        <v>0</v>
      </c>
      <c r="D23" s="41">
        <f t="shared" si="17"/>
        <v>0</v>
      </c>
      <c r="E23" s="41">
        <f t="shared" si="17"/>
        <v>0</v>
      </c>
      <c r="F23" s="41">
        <f t="shared" si="17"/>
        <v>0</v>
      </c>
      <c r="G23" s="41">
        <f t="shared" si="17"/>
        <v>0</v>
      </c>
      <c r="H23" s="41">
        <f t="shared" ref="H23:S23" si="18">SUM(H24:H24)</f>
        <v>0</v>
      </c>
      <c r="I23" s="41">
        <f t="shared" si="18"/>
        <v>0</v>
      </c>
      <c r="J23" s="41">
        <f t="shared" si="18"/>
        <v>178</v>
      </c>
      <c r="K23" s="41">
        <f t="shared" si="18"/>
        <v>1100</v>
      </c>
      <c r="L23" s="41">
        <f t="shared" si="18"/>
        <v>178</v>
      </c>
      <c r="M23" s="41">
        <f t="shared" si="18"/>
        <v>1100</v>
      </c>
      <c r="N23" s="37">
        <f t="shared" si="18"/>
        <v>2007</v>
      </c>
      <c r="O23" s="37">
        <f t="shared" si="18"/>
        <v>13800</v>
      </c>
      <c r="P23" s="37">
        <f t="shared" si="18"/>
        <v>2007</v>
      </c>
      <c r="Q23" s="37">
        <f t="shared" si="18"/>
        <v>13800</v>
      </c>
      <c r="R23" s="37">
        <f t="shared" si="18"/>
        <v>2007</v>
      </c>
      <c r="S23" s="37">
        <f t="shared" si="18"/>
        <v>13800</v>
      </c>
      <c r="T23" s="37">
        <f t="shared" ref="T23:Y23" si="19">SUM(T24:T24)</f>
        <v>2007</v>
      </c>
      <c r="U23" s="37">
        <f t="shared" si="19"/>
        <v>13800</v>
      </c>
      <c r="V23" s="37">
        <f t="shared" si="19"/>
        <v>2007</v>
      </c>
      <c r="W23" s="37">
        <f t="shared" si="19"/>
        <v>13800</v>
      </c>
      <c r="X23" s="37">
        <f t="shared" si="19"/>
        <v>7407</v>
      </c>
      <c r="Y23" s="37">
        <f t="shared" si="19"/>
        <v>16200</v>
      </c>
    </row>
    <row r="24" spans="1:25" ht="18" customHeight="1">
      <c r="A24" s="8">
        <v>55096100002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178</v>
      </c>
      <c r="K24" s="41">
        <v>1100</v>
      </c>
      <c r="L24" s="41">
        <v>178</v>
      </c>
      <c r="M24" s="41">
        <v>1100</v>
      </c>
      <c r="N24" s="37">
        <v>2007</v>
      </c>
      <c r="O24" s="37">
        <v>13800</v>
      </c>
      <c r="P24" s="37">
        <v>2007</v>
      </c>
      <c r="Q24" s="37">
        <v>13800</v>
      </c>
      <c r="R24" s="37">
        <v>2007</v>
      </c>
      <c r="S24" s="37">
        <v>13800</v>
      </c>
      <c r="T24" s="37">
        <v>2007</v>
      </c>
      <c r="U24" s="37">
        <v>13800</v>
      </c>
      <c r="V24" s="37">
        <v>2007</v>
      </c>
      <c r="W24" s="37">
        <v>13800</v>
      </c>
      <c r="X24" s="37">
        <v>7407</v>
      </c>
      <c r="Y24" s="37">
        <v>16200</v>
      </c>
    </row>
    <row r="25" spans="1:25" ht="18" customHeight="1">
      <c r="A25" s="8" t="s">
        <v>17</v>
      </c>
      <c r="B25" s="41">
        <f>SUM(B26:B26)</f>
        <v>9358</v>
      </c>
      <c r="C25" s="41">
        <f>SUM(C26:C26)</f>
        <v>27300</v>
      </c>
      <c r="D25" s="41">
        <f t="shared" ref="D25:W25" si="20">SUM(D26:D26)</f>
        <v>9358</v>
      </c>
      <c r="E25" s="41">
        <f t="shared" si="20"/>
        <v>27300</v>
      </c>
      <c r="F25" s="41">
        <f t="shared" si="20"/>
        <v>27268</v>
      </c>
      <c r="G25" s="41">
        <f t="shared" si="20"/>
        <v>157800</v>
      </c>
      <c r="H25" s="41">
        <f t="shared" si="20"/>
        <v>35901</v>
      </c>
      <c r="I25" s="41">
        <f t="shared" si="20"/>
        <v>182900</v>
      </c>
      <c r="J25" s="41">
        <f t="shared" si="20"/>
        <v>70082</v>
      </c>
      <c r="K25" s="41">
        <f t="shared" si="20"/>
        <v>466600</v>
      </c>
      <c r="L25" s="41">
        <f t="shared" si="20"/>
        <v>108758</v>
      </c>
      <c r="M25" s="41">
        <f t="shared" si="20"/>
        <v>696200</v>
      </c>
      <c r="N25" s="37">
        <f t="shared" si="20"/>
        <v>161262</v>
      </c>
      <c r="O25" s="37">
        <f t="shared" si="20"/>
        <v>1088900</v>
      </c>
      <c r="P25" s="37">
        <f t="shared" si="20"/>
        <v>219404</v>
      </c>
      <c r="Q25" s="37">
        <f t="shared" si="20"/>
        <v>1495900</v>
      </c>
      <c r="R25" s="37">
        <f t="shared" si="20"/>
        <v>219404</v>
      </c>
      <c r="S25" s="37">
        <f t="shared" si="20"/>
        <v>1495900</v>
      </c>
      <c r="T25" s="37">
        <f t="shared" si="20"/>
        <v>237583</v>
      </c>
      <c r="U25" s="37">
        <f t="shared" si="20"/>
        <v>1639100</v>
      </c>
      <c r="V25" s="37">
        <f t="shared" si="20"/>
        <v>247476</v>
      </c>
      <c r="W25" s="37">
        <f t="shared" si="20"/>
        <v>1667800</v>
      </c>
      <c r="X25" s="37">
        <f>SUM(X26:X26)</f>
        <v>247476</v>
      </c>
      <c r="Y25" s="37">
        <f>SUM(Y26:Y26)</f>
        <v>1667800</v>
      </c>
    </row>
    <row r="26" spans="1:25" ht="18" customHeight="1">
      <c r="A26" s="8">
        <v>55096200001</v>
      </c>
      <c r="B26" s="41">
        <v>9358</v>
      </c>
      <c r="C26" s="41">
        <v>27300</v>
      </c>
      <c r="D26" s="41">
        <v>9358</v>
      </c>
      <c r="E26" s="41">
        <v>27300</v>
      </c>
      <c r="F26" s="41">
        <v>27268</v>
      </c>
      <c r="G26" s="41">
        <v>157800</v>
      </c>
      <c r="H26" s="41">
        <v>35901</v>
      </c>
      <c r="I26" s="41">
        <v>182900</v>
      </c>
      <c r="J26" s="41">
        <v>70082</v>
      </c>
      <c r="K26" s="41">
        <v>466600</v>
      </c>
      <c r="L26" s="41">
        <v>108758</v>
      </c>
      <c r="M26" s="41">
        <v>696200</v>
      </c>
      <c r="N26" s="37">
        <v>161262</v>
      </c>
      <c r="O26" s="37">
        <v>1088900</v>
      </c>
      <c r="P26" s="37">
        <v>219404</v>
      </c>
      <c r="Q26" s="37">
        <v>1495900</v>
      </c>
      <c r="R26" s="37">
        <v>219404</v>
      </c>
      <c r="S26" s="37">
        <v>1495900</v>
      </c>
      <c r="T26" s="37">
        <v>237583</v>
      </c>
      <c r="U26" s="37">
        <v>1639100</v>
      </c>
      <c r="V26" s="37">
        <v>247476</v>
      </c>
      <c r="W26" s="37">
        <v>1667800</v>
      </c>
      <c r="X26" s="37">
        <v>247476</v>
      </c>
      <c r="Y26" s="37">
        <v>1667800</v>
      </c>
    </row>
    <row r="27" spans="1:25" ht="18" customHeight="1">
      <c r="A27" s="8" t="s">
        <v>18</v>
      </c>
      <c r="B27" s="41">
        <f>SUM(B28:B28)</f>
        <v>0</v>
      </c>
      <c r="C27" s="41">
        <f>SUM(C28:C28)</f>
        <v>0</v>
      </c>
      <c r="D27" s="41">
        <f t="shared" ref="D27:I27" si="21">SUM(D28:D28)</f>
        <v>3175</v>
      </c>
      <c r="E27" s="41">
        <f t="shared" si="21"/>
        <v>68500</v>
      </c>
      <c r="F27" s="41">
        <f t="shared" si="21"/>
        <v>22184</v>
      </c>
      <c r="G27" s="41">
        <f t="shared" si="21"/>
        <v>257600</v>
      </c>
      <c r="H27" s="41">
        <f t="shared" si="21"/>
        <v>23969</v>
      </c>
      <c r="I27" s="41">
        <f t="shared" si="21"/>
        <v>283100</v>
      </c>
      <c r="J27" s="41">
        <f t="shared" ref="J27:Q27" si="22">SUM(J28:J28)</f>
        <v>29091</v>
      </c>
      <c r="K27" s="41">
        <f t="shared" si="22"/>
        <v>389700</v>
      </c>
      <c r="L27" s="41">
        <f t="shared" si="22"/>
        <v>43069</v>
      </c>
      <c r="M27" s="41">
        <f t="shared" si="22"/>
        <v>600200</v>
      </c>
      <c r="N27" s="37">
        <f t="shared" si="22"/>
        <v>65076</v>
      </c>
      <c r="O27" s="37">
        <f t="shared" si="22"/>
        <v>808900</v>
      </c>
      <c r="P27" s="37">
        <f t="shared" si="22"/>
        <v>66992</v>
      </c>
      <c r="Q27" s="37">
        <f t="shared" si="22"/>
        <v>853200</v>
      </c>
      <c r="R27" s="37">
        <f t="shared" ref="R27:Y27" si="23">SUM(R28:R28)</f>
        <v>71307</v>
      </c>
      <c r="S27" s="37">
        <f t="shared" si="23"/>
        <v>950900</v>
      </c>
      <c r="T27" s="37">
        <f t="shared" si="23"/>
        <v>75859</v>
      </c>
      <c r="U27" s="37">
        <f t="shared" si="23"/>
        <v>1050900</v>
      </c>
      <c r="V27" s="37">
        <f t="shared" si="23"/>
        <v>79490</v>
      </c>
      <c r="W27" s="37">
        <f t="shared" si="23"/>
        <v>1112000</v>
      </c>
      <c r="X27" s="37">
        <f t="shared" si="23"/>
        <v>80519</v>
      </c>
      <c r="Y27" s="37">
        <f t="shared" si="23"/>
        <v>1125300</v>
      </c>
    </row>
    <row r="28" spans="1:25" ht="18" customHeight="1">
      <c r="A28" s="11">
        <v>55096900004</v>
      </c>
      <c r="B28" s="41">
        <v>0</v>
      </c>
      <c r="C28" s="41">
        <v>0</v>
      </c>
      <c r="D28" s="41">
        <v>3175</v>
      </c>
      <c r="E28" s="41">
        <v>68500</v>
      </c>
      <c r="F28" s="41">
        <v>22184</v>
      </c>
      <c r="G28" s="41">
        <v>257600</v>
      </c>
      <c r="H28" s="41">
        <v>23969</v>
      </c>
      <c r="I28" s="41">
        <v>283100</v>
      </c>
      <c r="J28" s="41">
        <v>29091</v>
      </c>
      <c r="K28" s="41">
        <v>389700</v>
      </c>
      <c r="L28" s="41">
        <v>43069</v>
      </c>
      <c r="M28" s="41">
        <v>600200</v>
      </c>
      <c r="N28" s="37">
        <v>65076</v>
      </c>
      <c r="O28" s="37">
        <v>808900</v>
      </c>
      <c r="P28" s="37">
        <v>66992</v>
      </c>
      <c r="Q28" s="37">
        <v>853200</v>
      </c>
      <c r="R28" s="37">
        <v>71307</v>
      </c>
      <c r="S28" s="37">
        <v>950900</v>
      </c>
      <c r="T28" s="37">
        <v>75859</v>
      </c>
      <c r="U28" s="37">
        <v>1050900</v>
      </c>
      <c r="V28" s="37">
        <v>79490</v>
      </c>
      <c r="W28" s="37">
        <v>1112000</v>
      </c>
      <c r="X28" s="37">
        <v>80519</v>
      </c>
      <c r="Y28" s="37">
        <v>1125300</v>
      </c>
    </row>
    <row r="29" spans="1:25" ht="18" customHeight="1">
      <c r="A29" s="11" t="s">
        <v>19</v>
      </c>
      <c r="B29" s="41">
        <f t="shared" ref="B29:I29" si="24">SUM(B20+B23+B25+B27)</f>
        <v>11206</v>
      </c>
      <c r="C29" s="41">
        <f t="shared" si="24"/>
        <v>33700</v>
      </c>
      <c r="D29" s="41">
        <f t="shared" si="24"/>
        <v>15308</v>
      </c>
      <c r="E29" s="41">
        <f t="shared" si="24"/>
        <v>111300</v>
      </c>
      <c r="F29" s="41">
        <f>SUM(F20+F23+F25+F27)</f>
        <v>54939</v>
      </c>
      <c r="G29" s="41">
        <f>SUM(G20+G23+G25+G27)</f>
        <v>443700</v>
      </c>
      <c r="H29" s="41">
        <f t="shared" si="24"/>
        <v>69153</v>
      </c>
      <c r="I29" s="41">
        <f t="shared" si="24"/>
        <v>512800</v>
      </c>
      <c r="J29" s="41">
        <f t="shared" ref="J29:Q29" si="25">SUM(J20+J23+J25+J27)</f>
        <v>113188</v>
      </c>
      <c r="K29" s="41">
        <f t="shared" si="25"/>
        <v>916200</v>
      </c>
      <c r="L29" s="41">
        <f t="shared" si="25"/>
        <v>166530</v>
      </c>
      <c r="M29" s="41">
        <f t="shared" si="25"/>
        <v>1377400</v>
      </c>
      <c r="N29" s="37">
        <f t="shared" si="25"/>
        <v>286489</v>
      </c>
      <c r="O29" s="37">
        <f t="shared" si="25"/>
        <v>2160400</v>
      </c>
      <c r="P29" s="37">
        <f t="shared" si="25"/>
        <v>369573</v>
      </c>
      <c r="Q29" s="37">
        <f t="shared" si="25"/>
        <v>2704900</v>
      </c>
      <c r="R29" s="37">
        <f t="shared" ref="R29:W29" si="26">SUM(R20+R23+R25+R27)</f>
        <v>373888</v>
      </c>
      <c r="S29" s="37">
        <f t="shared" si="26"/>
        <v>2802600</v>
      </c>
      <c r="T29" s="37">
        <f t="shared" si="26"/>
        <v>403909</v>
      </c>
      <c r="U29" s="37">
        <f t="shared" si="26"/>
        <v>3065300</v>
      </c>
      <c r="V29" s="37">
        <f t="shared" si="26"/>
        <v>439014</v>
      </c>
      <c r="W29" s="37">
        <f t="shared" si="26"/>
        <v>3240300</v>
      </c>
      <c r="X29" s="37">
        <f>SUM(X20+X23+X25+X27)</f>
        <v>460858</v>
      </c>
      <c r="Y29" s="37">
        <f>SUM(Y20+Y23+Y25+Y27)</f>
        <v>3315900</v>
      </c>
    </row>
    <row r="30" spans="1:25" ht="18" customHeight="1">
      <c r="A30" s="1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8" customHeight="1">
      <c r="A31" s="8" t="s">
        <v>20</v>
      </c>
      <c r="B31" s="41">
        <f t="shared" ref="B31:I31" si="27">SUM(B32:B33)</f>
        <v>1718</v>
      </c>
      <c r="C31" s="41">
        <f t="shared" si="27"/>
        <v>14700</v>
      </c>
      <c r="D31" s="41">
        <f t="shared" si="27"/>
        <v>2024</v>
      </c>
      <c r="E31" s="41">
        <f t="shared" si="27"/>
        <v>16200</v>
      </c>
      <c r="F31" s="41">
        <f>SUM(F32:F33)</f>
        <v>3025</v>
      </c>
      <c r="G31" s="41">
        <f>SUM(G32:G33)</f>
        <v>23400</v>
      </c>
      <c r="H31" s="41">
        <f t="shared" si="27"/>
        <v>3025</v>
      </c>
      <c r="I31" s="41">
        <f t="shared" si="27"/>
        <v>23400</v>
      </c>
      <c r="J31" s="41">
        <f t="shared" ref="J31:Q31" si="28">SUM(J32:J33)</f>
        <v>3027</v>
      </c>
      <c r="K31" s="41">
        <f t="shared" si="28"/>
        <v>23500</v>
      </c>
      <c r="L31" s="41">
        <f t="shared" si="28"/>
        <v>4212</v>
      </c>
      <c r="M31" s="41">
        <f t="shared" si="28"/>
        <v>32700</v>
      </c>
      <c r="N31" s="37">
        <f t="shared" si="28"/>
        <v>8117</v>
      </c>
      <c r="O31" s="37">
        <f t="shared" si="28"/>
        <v>100800</v>
      </c>
      <c r="P31" s="37">
        <f t="shared" si="28"/>
        <v>15339</v>
      </c>
      <c r="Q31" s="37">
        <f t="shared" si="28"/>
        <v>141000</v>
      </c>
      <c r="R31" s="37">
        <f t="shared" ref="R31:W31" si="29">SUM(R32:R33)</f>
        <v>15339</v>
      </c>
      <c r="S31" s="37">
        <f t="shared" si="29"/>
        <v>141000</v>
      </c>
      <c r="T31" s="37">
        <f t="shared" si="29"/>
        <v>16362</v>
      </c>
      <c r="U31" s="37">
        <f t="shared" si="29"/>
        <v>145700</v>
      </c>
      <c r="V31" s="37">
        <f t="shared" si="29"/>
        <v>16362</v>
      </c>
      <c r="W31" s="37">
        <f t="shared" si="29"/>
        <v>145700</v>
      </c>
      <c r="X31" s="37">
        <f>SUM(X32:X33)</f>
        <v>20974</v>
      </c>
      <c r="Y31" s="37">
        <f>SUM(Y32:Y33)</f>
        <v>220000</v>
      </c>
    </row>
    <row r="32" spans="1:25" ht="18" customHeight="1">
      <c r="A32" s="8">
        <v>55101100000</v>
      </c>
      <c r="B32" s="41">
        <v>726</v>
      </c>
      <c r="C32" s="41">
        <v>7600</v>
      </c>
      <c r="D32" s="41">
        <v>726</v>
      </c>
      <c r="E32" s="41">
        <v>7600</v>
      </c>
      <c r="F32" s="41">
        <v>726</v>
      </c>
      <c r="G32" s="41">
        <v>7600</v>
      </c>
      <c r="H32" s="41">
        <v>726</v>
      </c>
      <c r="I32" s="41">
        <v>7600</v>
      </c>
      <c r="J32" s="41">
        <v>726</v>
      </c>
      <c r="K32" s="41">
        <v>7600</v>
      </c>
      <c r="L32" s="41">
        <v>726</v>
      </c>
      <c r="M32" s="41">
        <v>7600</v>
      </c>
      <c r="N32" s="37">
        <v>6805</v>
      </c>
      <c r="O32" s="37">
        <v>91200</v>
      </c>
      <c r="P32" s="37">
        <v>12031</v>
      </c>
      <c r="Q32" s="37">
        <v>117100</v>
      </c>
      <c r="R32" s="37">
        <v>12031</v>
      </c>
      <c r="S32" s="37">
        <v>117100</v>
      </c>
      <c r="T32" s="37">
        <v>13054</v>
      </c>
      <c r="U32" s="37">
        <v>121800</v>
      </c>
      <c r="V32" s="37">
        <v>13054</v>
      </c>
      <c r="W32" s="37">
        <v>121800</v>
      </c>
      <c r="X32" s="37">
        <v>17666</v>
      </c>
      <c r="Y32" s="37">
        <v>196100</v>
      </c>
    </row>
    <row r="33" spans="1:25" ht="18" customHeight="1">
      <c r="A33" s="8">
        <v>55101200009</v>
      </c>
      <c r="B33" s="41">
        <v>992</v>
      </c>
      <c r="C33" s="41">
        <v>7100</v>
      </c>
      <c r="D33" s="41">
        <v>1298</v>
      </c>
      <c r="E33" s="41">
        <v>8600</v>
      </c>
      <c r="F33" s="41">
        <v>2299</v>
      </c>
      <c r="G33" s="41">
        <v>15800</v>
      </c>
      <c r="H33" s="41">
        <v>2299</v>
      </c>
      <c r="I33" s="41">
        <v>15800</v>
      </c>
      <c r="J33" s="41">
        <v>2301</v>
      </c>
      <c r="K33" s="41">
        <v>15900</v>
      </c>
      <c r="L33" s="41">
        <v>3486</v>
      </c>
      <c r="M33" s="41">
        <v>25100</v>
      </c>
      <c r="N33" s="37">
        <v>1312</v>
      </c>
      <c r="O33" s="37">
        <v>9600</v>
      </c>
      <c r="P33" s="37">
        <v>3308</v>
      </c>
      <c r="Q33" s="37">
        <v>23900</v>
      </c>
      <c r="R33" s="37">
        <v>3308</v>
      </c>
      <c r="S33" s="37">
        <v>23900</v>
      </c>
      <c r="T33" s="37">
        <v>3308</v>
      </c>
      <c r="U33" s="37">
        <v>23900</v>
      </c>
      <c r="V33" s="37">
        <v>3308</v>
      </c>
      <c r="W33" s="37">
        <v>23900</v>
      </c>
      <c r="X33" s="37">
        <v>3308</v>
      </c>
      <c r="Y33" s="37">
        <v>23900</v>
      </c>
    </row>
    <row r="34" spans="1:25" ht="18" customHeight="1">
      <c r="A34" s="8" t="s">
        <v>21</v>
      </c>
      <c r="B34" s="41">
        <f t="shared" ref="B34:I34" si="30">SUM(B35:B37)</f>
        <v>2538</v>
      </c>
      <c r="C34" s="41">
        <f t="shared" si="30"/>
        <v>38900</v>
      </c>
      <c r="D34" s="41">
        <f t="shared" si="30"/>
        <v>3740</v>
      </c>
      <c r="E34" s="41">
        <f t="shared" si="30"/>
        <v>61600</v>
      </c>
      <c r="F34" s="41">
        <f>SUM(F35:F37)</f>
        <v>3902</v>
      </c>
      <c r="G34" s="41">
        <f>SUM(G35:G37)</f>
        <v>66400</v>
      </c>
      <c r="H34" s="41">
        <f t="shared" si="30"/>
        <v>4129</v>
      </c>
      <c r="I34" s="41">
        <f t="shared" si="30"/>
        <v>68200</v>
      </c>
      <c r="J34" s="41">
        <f t="shared" ref="J34:Q34" si="31">SUM(J35:J37)</f>
        <v>4129</v>
      </c>
      <c r="K34" s="41">
        <f t="shared" si="31"/>
        <v>68200</v>
      </c>
      <c r="L34" s="41">
        <f t="shared" si="31"/>
        <v>5561</v>
      </c>
      <c r="M34" s="41">
        <f t="shared" si="31"/>
        <v>83000</v>
      </c>
      <c r="N34" s="37">
        <f t="shared" si="31"/>
        <v>11837</v>
      </c>
      <c r="O34" s="37">
        <f t="shared" si="31"/>
        <v>91400</v>
      </c>
      <c r="P34" s="37">
        <f t="shared" si="31"/>
        <v>13021</v>
      </c>
      <c r="Q34" s="37">
        <f t="shared" si="31"/>
        <v>105200</v>
      </c>
      <c r="R34" s="37">
        <f t="shared" ref="R34:W34" si="32">SUM(R35:R37)</f>
        <v>13433</v>
      </c>
      <c r="S34" s="37">
        <f t="shared" si="32"/>
        <v>107500</v>
      </c>
      <c r="T34" s="37">
        <f t="shared" si="32"/>
        <v>15423</v>
      </c>
      <c r="U34" s="37">
        <f t="shared" si="32"/>
        <v>138400</v>
      </c>
      <c r="V34" s="37">
        <f t="shared" si="32"/>
        <v>17941</v>
      </c>
      <c r="W34" s="37">
        <f t="shared" si="32"/>
        <v>162400</v>
      </c>
      <c r="X34" s="37">
        <f>SUM(X35:X37)</f>
        <v>18516</v>
      </c>
      <c r="Y34" s="37">
        <f>SUM(Y35:Y37)</f>
        <v>171600</v>
      </c>
    </row>
    <row r="35" spans="1:25" ht="18" customHeight="1">
      <c r="A35" s="8">
        <v>55102000009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37">
        <v>0</v>
      </c>
      <c r="O35" s="37">
        <v>0</v>
      </c>
      <c r="P35" s="37">
        <v>0</v>
      </c>
      <c r="Q35" s="37">
        <v>0</v>
      </c>
      <c r="R35" s="37">
        <v>89</v>
      </c>
      <c r="S35" s="37">
        <v>1700</v>
      </c>
      <c r="T35" s="37">
        <v>89</v>
      </c>
      <c r="U35" s="37">
        <v>1700</v>
      </c>
      <c r="V35" s="37">
        <v>89</v>
      </c>
      <c r="W35" s="37">
        <v>1700</v>
      </c>
      <c r="X35" s="37">
        <v>89</v>
      </c>
      <c r="Y35" s="37">
        <v>1700</v>
      </c>
    </row>
    <row r="36" spans="1:25" ht="18" customHeight="1">
      <c r="A36" s="8">
        <v>55103000007</v>
      </c>
      <c r="B36" s="41">
        <v>2334</v>
      </c>
      <c r="C36" s="41">
        <v>34700</v>
      </c>
      <c r="D36" s="41">
        <v>2699</v>
      </c>
      <c r="E36" s="41">
        <v>40000</v>
      </c>
      <c r="F36" s="41">
        <v>2699</v>
      </c>
      <c r="G36" s="41">
        <v>40000</v>
      </c>
      <c r="H36" s="41">
        <v>2926</v>
      </c>
      <c r="I36" s="41">
        <v>41800</v>
      </c>
      <c r="J36" s="41">
        <v>2926</v>
      </c>
      <c r="K36" s="41">
        <v>41800</v>
      </c>
      <c r="L36" s="41">
        <v>3361</v>
      </c>
      <c r="M36" s="41">
        <v>48200</v>
      </c>
      <c r="N36" s="37">
        <v>10910</v>
      </c>
      <c r="O36" s="37">
        <v>74300</v>
      </c>
      <c r="P36" s="37">
        <v>12094</v>
      </c>
      <c r="Q36" s="37">
        <v>88100</v>
      </c>
      <c r="R36" s="37">
        <v>12394</v>
      </c>
      <c r="S36" s="37">
        <v>88400</v>
      </c>
      <c r="T36" s="37">
        <v>14149</v>
      </c>
      <c r="U36" s="37">
        <v>111700</v>
      </c>
      <c r="V36" s="37">
        <v>16667</v>
      </c>
      <c r="W36" s="37">
        <v>135700</v>
      </c>
      <c r="X36" s="37">
        <v>17242</v>
      </c>
      <c r="Y36" s="37">
        <v>144900</v>
      </c>
    </row>
    <row r="37" spans="1:25" ht="18" customHeight="1">
      <c r="A37" s="8">
        <v>55109000004</v>
      </c>
      <c r="B37" s="41">
        <v>204</v>
      </c>
      <c r="C37" s="41">
        <v>4200</v>
      </c>
      <c r="D37" s="41">
        <v>1041</v>
      </c>
      <c r="E37" s="41">
        <v>21600</v>
      </c>
      <c r="F37" s="41">
        <v>1203</v>
      </c>
      <c r="G37" s="41">
        <v>26400</v>
      </c>
      <c r="H37" s="41">
        <v>1203</v>
      </c>
      <c r="I37" s="41">
        <v>26400</v>
      </c>
      <c r="J37" s="41">
        <v>1203</v>
      </c>
      <c r="K37" s="41">
        <v>26400</v>
      </c>
      <c r="L37" s="41">
        <v>2200</v>
      </c>
      <c r="M37" s="41">
        <v>34800</v>
      </c>
      <c r="N37" s="37">
        <v>927</v>
      </c>
      <c r="O37" s="37">
        <v>17100</v>
      </c>
      <c r="P37" s="37">
        <v>927</v>
      </c>
      <c r="Q37" s="37">
        <v>17100</v>
      </c>
      <c r="R37" s="37">
        <v>950</v>
      </c>
      <c r="S37" s="37">
        <v>17400</v>
      </c>
      <c r="T37" s="37">
        <v>1185</v>
      </c>
      <c r="U37" s="37">
        <v>25000</v>
      </c>
      <c r="V37" s="37">
        <v>1185</v>
      </c>
      <c r="W37" s="37">
        <v>25000</v>
      </c>
      <c r="X37" s="37">
        <v>1185</v>
      </c>
      <c r="Y37" s="37">
        <v>25000</v>
      </c>
    </row>
    <row r="38" spans="1:25" ht="18" customHeight="1">
      <c r="A38" s="8" t="s">
        <v>22</v>
      </c>
      <c r="B38" s="41">
        <f t="shared" ref="B38:I38" si="33">SUM(B39:B40)</f>
        <v>8546</v>
      </c>
      <c r="C38" s="41">
        <f t="shared" si="33"/>
        <v>255900</v>
      </c>
      <c r="D38" s="41">
        <f t="shared" si="33"/>
        <v>23334</v>
      </c>
      <c r="E38" s="41">
        <f t="shared" si="33"/>
        <v>530300</v>
      </c>
      <c r="F38" s="41">
        <f>SUM(F39:F40)</f>
        <v>31684</v>
      </c>
      <c r="G38" s="41">
        <f>SUM(G39:G40)</f>
        <v>773000</v>
      </c>
      <c r="H38" s="41">
        <f t="shared" si="33"/>
        <v>38960</v>
      </c>
      <c r="I38" s="41">
        <f t="shared" si="33"/>
        <v>1042400</v>
      </c>
      <c r="J38" s="41">
        <f t="shared" ref="J38:Q38" si="34">SUM(J39:J40)</f>
        <v>50295</v>
      </c>
      <c r="K38" s="41">
        <f t="shared" si="34"/>
        <v>1339300</v>
      </c>
      <c r="L38" s="41">
        <f t="shared" si="34"/>
        <v>57044</v>
      </c>
      <c r="M38" s="41">
        <f t="shared" si="34"/>
        <v>1562400</v>
      </c>
      <c r="N38" s="37">
        <f t="shared" si="34"/>
        <v>101650</v>
      </c>
      <c r="O38" s="37">
        <f t="shared" si="34"/>
        <v>2801800</v>
      </c>
      <c r="P38" s="37">
        <f t="shared" si="34"/>
        <v>117363</v>
      </c>
      <c r="Q38" s="37">
        <f t="shared" si="34"/>
        <v>3336400</v>
      </c>
      <c r="R38" s="37">
        <f t="shared" ref="R38:W38" si="35">SUM(R39:R40)</f>
        <v>124024</v>
      </c>
      <c r="S38" s="37">
        <f t="shared" si="35"/>
        <v>3589300</v>
      </c>
      <c r="T38" s="37">
        <f t="shared" si="35"/>
        <v>124377</v>
      </c>
      <c r="U38" s="37">
        <f t="shared" si="35"/>
        <v>3601500</v>
      </c>
      <c r="V38" s="37">
        <f t="shared" si="35"/>
        <v>138320</v>
      </c>
      <c r="W38" s="37">
        <f t="shared" si="35"/>
        <v>3985300</v>
      </c>
      <c r="X38" s="37">
        <f>SUM(X39:X40)</f>
        <v>153725</v>
      </c>
      <c r="Y38" s="37">
        <f>SUM(Y39:Y40)</f>
        <v>4232100</v>
      </c>
    </row>
    <row r="39" spans="1:25" ht="18" customHeight="1">
      <c r="A39" s="8">
        <v>55091100003</v>
      </c>
      <c r="B39" s="41">
        <v>6350</v>
      </c>
      <c r="C39" s="41">
        <v>247200</v>
      </c>
      <c r="D39" s="41">
        <v>21138</v>
      </c>
      <c r="E39" s="41">
        <v>521600</v>
      </c>
      <c r="F39" s="41">
        <v>29488</v>
      </c>
      <c r="G39" s="41">
        <v>764300</v>
      </c>
      <c r="H39" s="41">
        <v>36745</v>
      </c>
      <c r="I39" s="41">
        <v>1033100</v>
      </c>
      <c r="J39" s="41">
        <v>48016</v>
      </c>
      <c r="K39" s="41">
        <v>1328200</v>
      </c>
      <c r="L39" s="41">
        <v>54686</v>
      </c>
      <c r="M39" s="41">
        <v>1549000</v>
      </c>
      <c r="N39" s="37">
        <v>97751</v>
      </c>
      <c r="O39" s="37">
        <v>2784800</v>
      </c>
      <c r="P39" s="37">
        <v>113464</v>
      </c>
      <c r="Q39" s="37">
        <v>3319400</v>
      </c>
      <c r="R39" s="37">
        <v>119814</v>
      </c>
      <c r="S39" s="37">
        <v>3568900</v>
      </c>
      <c r="T39" s="37">
        <v>120167</v>
      </c>
      <c r="U39" s="37">
        <v>3581100</v>
      </c>
      <c r="V39" s="37">
        <v>134067</v>
      </c>
      <c r="W39" s="37">
        <v>3963200</v>
      </c>
      <c r="X39" s="37">
        <v>149376</v>
      </c>
      <c r="Y39" s="37">
        <v>4206600</v>
      </c>
    </row>
    <row r="40" spans="1:25" ht="18" customHeight="1">
      <c r="A40" s="8">
        <v>55091200002</v>
      </c>
      <c r="B40" s="41">
        <v>2196</v>
      </c>
      <c r="C40" s="41">
        <v>8700</v>
      </c>
      <c r="D40" s="41">
        <v>2196</v>
      </c>
      <c r="E40" s="41">
        <v>8700</v>
      </c>
      <c r="F40" s="41">
        <v>2196</v>
      </c>
      <c r="G40" s="41">
        <v>8700</v>
      </c>
      <c r="H40" s="41">
        <v>2215</v>
      </c>
      <c r="I40" s="41">
        <v>9300</v>
      </c>
      <c r="J40" s="41">
        <v>2279</v>
      </c>
      <c r="K40" s="41">
        <v>11100</v>
      </c>
      <c r="L40" s="41">
        <v>2358</v>
      </c>
      <c r="M40" s="41">
        <v>13400</v>
      </c>
      <c r="N40" s="37">
        <v>3899</v>
      </c>
      <c r="O40" s="37">
        <v>17000</v>
      </c>
      <c r="P40" s="37">
        <v>3899</v>
      </c>
      <c r="Q40" s="37">
        <v>17000</v>
      </c>
      <c r="R40" s="37">
        <v>4210</v>
      </c>
      <c r="S40" s="37">
        <v>20400</v>
      </c>
      <c r="T40" s="37">
        <v>4210</v>
      </c>
      <c r="U40" s="37">
        <v>20400</v>
      </c>
      <c r="V40" s="37">
        <v>4253</v>
      </c>
      <c r="W40" s="37">
        <v>22100</v>
      </c>
      <c r="X40" s="37">
        <v>4349</v>
      </c>
      <c r="Y40" s="37">
        <v>25500</v>
      </c>
    </row>
    <row r="41" spans="1:25" ht="18" customHeight="1">
      <c r="A41" s="8" t="s">
        <v>23</v>
      </c>
      <c r="B41" s="41">
        <f t="shared" ref="B41:I41" si="36">SUM(B42:B43)</f>
        <v>9530</v>
      </c>
      <c r="C41" s="41">
        <f t="shared" si="36"/>
        <v>74000</v>
      </c>
      <c r="D41" s="41">
        <f t="shared" si="36"/>
        <v>51236</v>
      </c>
      <c r="E41" s="41">
        <f t="shared" si="36"/>
        <v>256500</v>
      </c>
      <c r="F41" s="41">
        <f>SUM(F42:F43)</f>
        <v>67838</v>
      </c>
      <c r="G41" s="41">
        <f>SUM(G42:G43)</f>
        <v>400900</v>
      </c>
      <c r="H41" s="41">
        <f t="shared" si="36"/>
        <v>108737</v>
      </c>
      <c r="I41" s="41">
        <f t="shared" si="36"/>
        <v>607600</v>
      </c>
      <c r="J41" s="41">
        <f t="shared" ref="J41:Q41" si="37">SUM(J42:J43)</f>
        <v>141535</v>
      </c>
      <c r="K41" s="41">
        <f t="shared" si="37"/>
        <v>804000</v>
      </c>
      <c r="L41" s="41">
        <f t="shared" si="37"/>
        <v>176783</v>
      </c>
      <c r="M41" s="41">
        <f t="shared" si="37"/>
        <v>977400</v>
      </c>
      <c r="N41" s="37">
        <f t="shared" si="37"/>
        <v>233665</v>
      </c>
      <c r="O41" s="37">
        <f t="shared" si="37"/>
        <v>1204900</v>
      </c>
      <c r="P41" s="37">
        <f t="shared" si="37"/>
        <v>296257</v>
      </c>
      <c r="Q41" s="37">
        <f t="shared" si="37"/>
        <v>1539900</v>
      </c>
      <c r="R41" s="37">
        <f t="shared" ref="R41:W41" si="38">SUM(R42:R43)</f>
        <v>318424</v>
      </c>
      <c r="S41" s="37">
        <f t="shared" si="38"/>
        <v>1695900</v>
      </c>
      <c r="T41" s="37">
        <f t="shared" si="38"/>
        <v>353896</v>
      </c>
      <c r="U41" s="37">
        <f t="shared" si="38"/>
        <v>1960100</v>
      </c>
      <c r="V41" s="37">
        <f t="shared" si="38"/>
        <v>375866</v>
      </c>
      <c r="W41" s="37">
        <f t="shared" si="38"/>
        <v>2138300</v>
      </c>
      <c r="X41" s="37">
        <f>SUM(X42:X43)</f>
        <v>438274</v>
      </c>
      <c r="Y41" s="37">
        <f>SUM(Y42:Y43)</f>
        <v>2422500</v>
      </c>
    </row>
    <row r="42" spans="1:25" ht="18" customHeight="1">
      <c r="A42" s="11">
        <v>55081000005</v>
      </c>
      <c r="B42" s="41">
        <v>9505</v>
      </c>
      <c r="C42" s="41">
        <v>73500</v>
      </c>
      <c r="D42" s="41">
        <v>51196</v>
      </c>
      <c r="E42" s="41">
        <v>255800</v>
      </c>
      <c r="F42" s="41">
        <v>67783</v>
      </c>
      <c r="G42" s="41">
        <v>399800</v>
      </c>
      <c r="H42" s="41">
        <v>108682</v>
      </c>
      <c r="I42" s="41">
        <v>606500</v>
      </c>
      <c r="J42" s="41">
        <v>141461</v>
      </c>
      <c r="K42" s="41">
        <v>802600</v>
      </c>
      <c r="L42" s="41">
        <v>176709</v>
      </c>
      <c r="M42" s="41">
        <v>976000</v>
      </c>
      <c r="N42" s="37">
        <v>233578</v>
      </c>
      <c r="O42" s="37">
        <v>1204100</v>
      </c>
      <c r="P42" s="37">
        <v>296170</v>
      </c>
      <c r="Q42" s="37">
        <v>1539100</v>
      </c>
      <c r="R42" s="37">
        <v>318287</v>
      </c>
      <c r="S42" s="37">
        <v>1694700</v>
      </c>
      <c r="T42" s="37">
        <v>353668</v>
      </c>
      <c r="U42" s="37">
        <v>1958200</v>
      </c>
      <c r="V42" s="37">
        <v>375638</v>
      </c>
      <c r="W42" s="37">
        <v>2136400</v>
      </c>
      <c r="X42" s="37">
        <v>438046</v>
      </c>
      <c r="Y42" s="37">
        <v>2420600</v>
      </c>
    </row>
    <row r="43" spans="1:25" ht="18" customHeight="1">
      <c r="A43" s="11">
        <v>55082000003</v>
      </c>
      <c r="B43" s="41">
        <v>25</v>
      </c>
      <c r="C43" s="41">
        <v>500</v>
      </c>
      <c r="D43" s="41">
        <v>40</v>
      </c>
      <c r="E43" s="41">
        <v>700</v>
      </c>
      <c r="F43" s="41">
        <v>55</v>
      </c>
      <c r="G43" s="41">
        <v>1100</v>
      </c>
      <c r="H43" s="41">
        <v>55</v>
      </c>
      <c r="I43" s="41">
        <v>1100</v>
      </c>
      <c r="J43" s="41">
        <v>74</v>
      </c>
      <c r="K43" s="41">
        <v>1400</v>
      </c>
      <c r="L43" s="41">
        <v>74</v>
      </c>
      <c r="M43" s="41">
        <v>1400</v>
      </c>
      <c r="N43" s="37">
        <v>87</v>
      </c>
      <c r="O43" s="37">
        <v>800</v>
      </c>
      <c r="P43" s="37">
        <v>87</v>
      </c>
      <c r="Q43" s="37">
        <v>800</v>
      </c>
      <c r="R43" s="37">
        <v>137</v>
      </c>
      <c r="S43" s="37">
        <v>1200</v>
      </c>
      <c r="T43" s="37">
        <v>228</v>
      </c>
      <c r="U43" s="37">
        <v>1900</v>
      </c>
      <c r="V43" s="37">
        <v>228</v>
      </c>
      <c r="W43" s="37">
        <v>1900</v>
      </c>
      <c r="X43" s="37">
        <v>228</v>
      </c>
      <c r="Y43" s="37">
        <v>1900</v>
      </c>
    </row>
    <row r="44" spans="1:25" ht="18" customHeight="1">
      <c r="A44" s="11" t="s">
        <v>24</v>
      </c>
      <c r="B44" s="41">
        <f t="shared" ref="B44:I44" si="39">SUM(B31+B34+B38+B41)</f>
        <v>22332</v>
      </c>
      <c r="C44" s="41">
        <f t="shared" si="39"/>
        <v>383500</v>
      </c>
      <c r="D44" s="41">
        <f t="shared" si="39"/>
        <v>80334</v>
      </c>
      <c r="E44" s="41">
        <f t="shared" si="39"/>
        <v>864600</v>
      </c>
      <c r="F44" s="41">
        <f>SUM(F31+F34+F38+F41)</f>
        <v>106449</v>
      </c>
      <c r="G44" s="41">
        <f>SUM(G31+G34+G38+G41)</f>
        <v>1263700</v>
      </c>
      <c r="H44" s="41">
        <f t="shared" si="39"/>
        <v>154851</v>
      </c>
      <c r="I44" s="41">
        <f t="shared" si="39"/>
        <v>1741600</v>
      </c>
      <c r="J44" s="41">
        <f t="shared" ref="J44:Q44" si="40">SUM(J31+J34+J38+J41)</f>
        <v>198986</v>
      </c>
      <c r="K44" s="41">
        <f t="shared" si="40"/>
        <v>2235000</v>
      </c>
      <c r="L44" s="41">
        <f t="shared" si="40"/>
        <v>243600</v>
      </c>
      <c r="M44" s="41">
        <f t="shared" si="40"/>
        <v>2655500</v>
      </c>
      <c r="N44" s="37">
        <f t="shared" si="40"/>
        <v>355269</v>
      </c>
      <c r="O44" s="37">
        <f t="shared" si="40"/>
        <v>4198900</v>
      </c>
      <c r="P44" s="37">
        <f t="shared" si="40"/>
        <v>441980</v>
      </c>
      <c r="Q44" s="37">
        <f t="shared" si="40"/>
        <v>5122500</v>
      </c>
      <c r="R44" s="37">
        <f t="shared" ref="R44:W44" si="41">SUM(R31+R34+R38+R41)</f>
        <v>471220</v>
      </c>
      <c r="S44" s="37">
        <f t="shared" si="41"/>
        <v>5533700</v>
      </c>
      <c r="T44" s="37">
        <f t="shared" si="41"/>
        <v>510058</v>
      </c>
      <c r="U44" s="37">
        <f t="shared" si="41"/>
        <v>5845700</v>
      </c>
      <c r="V44" s="37">
        <f t="shared" si="41"/>
        <v>548489</v>
      </c>
      <c r="W44" s="37">
        <f t="shared" si="41"/>
        <v>6431700</v>
      </c>
      <c r="X44" s="37">
        <f>SUM(X31+X34+X38+X41)</f>
        <v>631489</v>
      </c>
      <c r="Y44" s="37">
        <f>SUM(Y31+Y34+Y38+Y41)</f>
        <v>7046200</v>
      </c>
    </row>
    <row r="45" spans="1:25" ht="18" customHeight="1">
      <c r="A45" s="1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8" customHeight="1">
      <c r="A46" s="8" t="s">
        <v>25</v>
      </c>
      <c r="B46" s="41">
        <f t="shared" ref="B46:I46" si="42">SUM(B47:B49)</f>
        <v>0</v>
      </c>
      <c r="C46" s="41">
        <f t="shared" si="42"/>
        <v>0</v>
      </c>
      <c r="D46" s="41">
        <f t="shared" si="42"/>
        <v>0</v>
      </c>
      <c r="E46" s="41">
        <f t="shared" si="42"/>
        <v>0</v>
      </c>
      <c r="F46" s="41">
        <f>SUM(F47:F49)</f>
        <v>0</v>
      </c>
      <c r="G46" s="41">
        <f>SUM(G47:G49)</f>
        <v>0</v>
      </c>
      <c r="H46" s="41">
        <f t="shared" si="42"/>
        <v>0</v>
      </c>
      <c r="I46" s="41">
        <f t="shared" si="42"/>
        <v>0</v>
      </c>
      <c r="J46" s="41">
        <f t="shared" ref="J46:Q46" si="43">SUM(J47:J49)</f>
        <v>0</v>
      </c>
      <c r="K46" s="41">
        <f t="shared" si="43"/>
        <v>0</v>
      </c>
      <c r="L46" s="41">
        <f t="shared" si="43"/>
        <v>0</v>
      </c>
      <c r="M46" s="41">
        <f t="shared" si="43"/>
        <v>0</v>
      </c>
      <c r="N46" s="37">
        <f t="shared" si="43"/>
        <v>323</v>
      </c>
      <c r="O46" s="37">
        <f t="shared" si="43"/>
        <v>2400</v>
      </c>
      <c r="P46" s="37">
        <f t="shared" si="43"/>
        <v>323</v>
      </c>
      <c r="Q46" s="37">
        <f t="shared" si="43"/>
        <v>2400</v>
      </c>
      <c r="R46" s="37">
        <f t="shared" ref="R46:W46" si="44">SUM(R47:R49)</f>
        <v>323</v>
      </c>
      <c r="S46" s="37">
        <f t="shared" si="44"/>
        <v>2400</v>
      </c>
      <c r="T46" s="37">
        <f t="shared" si="44"/>
        <v>345</v>
      </c>
      <c r="U46" s="37">
        <f t="shared" si="44"/>
        <v>3200</v>
      </c>
      <c r="V46" s="37">
        <f t="shared" si="44"/>
        <v>345</v>
      </c>
      <c r="W46" s="37">
        <f t="shared" si="44"/>
        <v>3200</v>
      </c>
      <c r="X46" s="37">
        <f>SUM(X47:X49)</f>
        <v>345</v>
      </c>
      <c r="Y46" s="37">
        <f>SUM(Y47:Y49)</f>
        <v>3200</v>
      </c>
    </row>
    <row r="47" spans="1:25" ht="18" customHeight="1">
      <c r="A47" s="8">
        <v>55111000000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37">
        <v>323</v>
      </c>
      <c r="O47" s="37">
        <v>2400</v>
      </c>
      <c r="P47" s="37">
        <v>323</v>
      </c>
      <c r="Q47" s="37">
        <v>2400</v>
      </c>
      <c r="R47" s="37">
        <v>323</v>
      </c>
      <c r="S47" s="37">
        <v>2400</v>
      </c>
      <c r="T47" s="37">
        <v>323</v>
      </c>
      <c r="U47" s="37">
        <v>2400</v>
      </c>
      <c r="V47" s="37">
        <v>323</v>
      </c>
      <c r="W47" s="37">
        <v>2400</v>
      </c>
      <c r="X47" s="37">
        <v>323</v>
      </c>
      <c r="Y47" s="37">
        <v>2400</v>
      </c>
    </row>
    <row r="48" spans="1:25" ht="18" customHeight="1">
      <c r="A48" s="8">
        <v>55112000008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ht="18" customHeight="1">
      <c r="A49" s="8">
        <v>55113000006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22</v>
      </c>
      <c r="U49" s="37">
        <v>800</v>
      </c>
      <c r="V49" s="37">
        <v>22</v>
      </c>
      <c r="W49" s="37">
        <v>800</v>
      </c>
      <c r="X49" s="37">
        <v>22</v>
      </c>
      <c r="Y49" s="37">
        <v>800</v>
      </c>
    </row>
    <row r="50" spans="1:25" ht="18" customHeight="1">
      <c r="A50" s="8" t="s">
        <v>26</v>
      </c>
      <c r="B50" s="41">
        <f t="shared" ref="B50:I50" si="45">SUM(B51:B54)</f>
        <v>15352</v>
      </c>
      <c r="C50" s="41">
        <f t="shared" si="45"/>
        <v>212800</v>
      </c>
      <c r="D50" s="41">
        <f t="shared" si="45"/>
        <v>23307</v>
      </c>
      <c r="E50" s="41">
        <f t="shared" si="45"/>
        <v>313500</v>
      </c>
      <c r="F50" s="41">
        <f>SUM(F51:F54)</f>
        <v>72464</v>
      </c>
      <c r="G50" s="41">
        <f>SUM(G51:G54)</f>
        <v>778900</v>
      </c>
      <c r="H50" s="41">
        <f t="shared" si="45"/>
        <v>128857</v>
      </c>
      <c r="I50" s="41">
        <f t="shared" si="45"/>
        <v>1003700</v>
      </c>
      <c r="J50" s="41">
        <f t="shared" ref="J50:Q50" si="46">SUM(J51:J54)</f>
        <v>164868</v>
      </c>
      <c r="K50" s="41">
        <f t="shared" si="46"/>
        <v>1287300</v>
      </c>
      <c r="L50" s="41">
        <f t="shared" si="46"/>
        <v>205286</v>
      </c>
      <c r="M50" s="41">
        <f t="shared" si="46"/>
        <v>1530100</v>
      </c>
      <c r="N50" s="37">
        <f t="shared" si="46"/>
        <v>82464</v>
      </c>
      <c r="O50" s="37">
        <f t="shared" si="46"/>
        <v>1274300</v>
      </c>
      <c r="P50" s="37">
        <f t="shared" si="46"/>
        <v>100410</v>
      </c>
      <c r="Q50" s="37">
        <f t="shared" si="46"/>
        <v>1568800</v>
      </c>
      <c r="R50" s="37">
        <f t="shared" ref="R50:W50" si="47">SUM(R51:R54)</f>
        <v>125428</v>
      </c>
      <c r="S50" s="37">
        <f t="shared" si="47"/>
        <v>1826300</v>
      </c>
      <c r="T50" s="37">
        <f t="shared" si="47"/>
        <v>145308</v>
      </c>
      <c r="U50" s="37">
        <f t="shared" si="47"/>
        <v>2055800</v>
      </c>
      <c r="V50" s="37">
        <f t="shared" si="47"/>
        <v>159024</v>
      </c>
      <c r="W50" s="37">
        <f t="shared" si="47"/>
        <v>2229700</v>
      </c>
      <c r="X50" s="37">
        <f>SUM(X51:X54)</f>
        <v>173664</v>
      </c>
      <c r="Y50" s="37">
        <f>SUM(Y51:Y54)</f>
        <v>2423500</v>
      </c>
    </row>
    <row r="51" spans="1:25" ht="18" customHeight="1">
      <c r="A51" s="14" t="s">
        <v>5</v>
      </c>
      <c r="B51" s="41">
        <v>1699</v>
      </c>
      <c r="C51" s="41">
        <v>43700</v>
      </c>
      <c r="D51" s="41">
        <v>4545</v>
      </c>
      <c r="E51" s="41">
        <v>102900</v>
      </c>
      <c r="F51" s="41">
        <v>28452</v>
      </c>
      <c r="G51" s="41">
        <v>220000</v>
      </c>
      <c r="H51" s="41">
        <v>75648</v>
      </c>
      <c r="I51" s="41">
        <v>324300</v>
      </c>
      <c r="J51" s="41">
        <v>98612</v>
      </c>
      <c r="K51" s="41">
        <v>367200</v>
      </c>
      <c r="L51" s="41">
        <v>121634</v>
      </c>
      <c r="M51" s="41">
        <v>412500</v>
      </c>
      <c r="N51" s="37">
        <v>15662</v>
      </c>
      <c r="O51" s="37">
        <v>319600</v>
      </c>
      <c r="P51" s="37">
        <v>18876</v>
      </c>
      <c r="Q51" s="37">
        <v>404000</v>
      </c>
      <c r="R51" s="37">
        <v>22358</v>
      </c>
      <c r="S51" s="37">
        <v>472300</v>
      </c>
      <c r="T51" s="37">
        <v>24042</v>
      </c>
      <c r="U51" s="37">
        <v>522000</v>
      </c>
      <c r="V51" s="37">
        <v>25278</v>
      </c>
      <c r="W51" s="37">
        <v>543400</v>
      </c>
      <c r="X51" s="37">
        <v>27063</v>
      </c>
      <c r="Y51" s="37">
        <v>580900</v>
      </c>
    </row>
    <row r="52" spans="1:25" ht="18" customHeight="1">
      <c r="A52" s="8">
        <v>56049010009</v>
      </c>
      <c r="B52" s="41">
        <v>3145</v>
      </c>
      <c r="C52" s="41">
        <v>13000</v>
      </c>
      <c r="D52" s="41">
        <v>3261</v>
      </c>
      <c r="E52" s="41">
        <v>16400</v>
      </c>
      <c r="F52" s="41">
        <v>4249</v>
      </c>
      <c r="G52" s="41">
        <v>41600</v>
      </c>
      <c r="H52" s="41">
        <v>4346</v>
      </c>
      <c r="I52" s="41">
        <v>42400</v>
      </c>
      <c r="J52" s="41">
        <v>4427</v>
      </c>
      <c r="K52" s="41">
        <v>44700</v>
      </c>
      <c r="L52" s="41">
        <v>10873</v>
      </c>
      <c r="M52" s="41">
        <v>78700</v>
      </c>
      <c r="N52" s="37">
        <v>9314</v>
      </c>
      <c r="O52" s="37">
        <v>108600</v>
      </c>
      <c r="P52" s="37">
        <v>10329</v>
      </c>
      <c r="Q52" s="37">
        <v>122000</v>
      </c>
      <c r="R52" s="37">
        <v>15215</v>
      </c>
      <c r="S52" s="37">
        <v>142500</v>
      </c>
      <c r="T52" s="37">
        <v>16314</v>
      </c>
      <c r="U52" s="37">
        <v>146700</v>
      </c>
      <c r="V52" s="37">
        <v>16653</v>
      </c>
      <c r="W52" s="37">
        <v>150800</v>
      </c>
      <c r="X52" s="37">
        <v>18456</v>
      </c>
      <c r="Y52" s="37">
        <v>172400</v>
      </c>
    </row>
    <row r="53" spans="1:25" ht="18" customHeight="1">
      <c r="A53" s="14" t="s">
        <v>0</v>
      </c>
      <c r="B53" s="41">
        <v>8007</v>
      </c>
      <c r="C53" s="41">
        <v>126600</v>
      </c>
      <c r="D53" s="41">
        <v>8707</v>
      </c>
      <c r="E53" s="41">
        <v>138100</v>
      </c>
      <c r="F53" s="41">
        <v>19911</v>
      </c>
      <c r="G53" s="41">
        <v>315200</v>
      </c>
      <c r="H53" s="41">
        <v>20244</v>
      </c>
      <c r="I53" s="41">
        <v>320900</v>
      </c>
      <c r="J53" s="41">
        <v>30533</v>
      </c>
      <c r="K53" s="41">
        <v>518800</v>
      </c>
      <c r="L53" s="41">
        <v>37343</v>
      </c>
      <c r="M53" s="41">
        <v>642300</v>
      </c>
      <c r="N53" s="37">
        <v>32653</v>
      </c>
      <c r="O53" s="37">
        <v>493700</v>
      </c>
      <c r="P53" s="37">
        <v>41658</v>
      </c>
      <c r="Q53" s="37">
        <v>633300</v>
      </c>
      <c r="R53" s="37">
        <v>48443</v>
      </c>
      <c r="S53" s="37">
        <v>735900</v>
      </c>
      <c r="T53" s="37">
        <v>51832</v>
      </c>
      <c r="U53" s="37">
        <v>801300</v>
      </c>
      <c r="V53" s="37">
        <v>57690</v>
      </c>
      <c r="W53" s="37">
        <v>904900</v>
      </c>
      <c r="X53" s="37">
        <v>60843</v>
      </c>
      <c r="Y53" s="37">
        <v>969600</v>
      </c>
    </row>
    <row r="54" spans="1:25" ht="18" customHeight="1">
      <c r="A54" s="15" t="s">
        <v>1</v>
      </c>
      <c r="B54" s="41">
        <v>2501</v>
      </c>
      <c r="C54" s="41">
        <v>29500</v>
      </c>
      <c r="D54" s="41">
        <v>6794</v>
      </c>
      <c r="E54" s="41">
        <v>56100</v>
      </c>
      <c r="F54" s="41">
        <v>19852</v>
      </c>
      <c r="G54" s="41">
        <v>202100</v>
      </c>
      <c r="H54" s="41">
        <v>28619</v>
      </c>
      <c r="I54" s="41">
        <v>316100</v>
      </c>
      <c r="J54" s="41">
        <v>31296</v>
      </c>
      <c r="K54" s="41">
        <v>356600</v>
      </c>
      <c r="L54" s="41">
        <v>35436</v>
      </c>
      <c r="M54" s="41">
        <v>396600</v>
      </c>
      <c r="N54" s="37">
        <v>24835</v>
      </c>
      <c r="O54" s="37">
        <v>352400</v>
      </c>
      <c r="P54" s="37">
        <v>29547</v>
      </c>
      <c r="Q54" s="37">
        <v>409500</v>
      </c>
      <c r="R54" s="37">
        <v>39412</v>
      </c>
      <c r="S54" s="37">
        <v>475600</v>
      </c>
      <c r="T54" s="37">
        <v>53120</v>
      </c>
      <c r="U54" s="37">
        <v>585800</v>
      </c>
      <c r="V54" s="37">
        <v>59403</v>
      </c>
      <c r="W54" s="37">
        <v>630600</v>
      </c>
      <c r="X54" s="37">
        <v>67302</v>
      </c>
      <c r="Y54" s="37">
        <v>700600</v>
      </c>
    </row>
    <row r="55" spans="1:25" ht="18" customHeight="1">
      <c r="A55" s="8" t="s">
        <v>27</v>
      </c>
      <c r="B55" s="41">
        <f t="shared" ref="B55:I55" si="48">SUM(B56:B58)</f>
        <v>26553</v>
      </c>
      <c r="C55" s="41">
        <f t="shared" si="48"/>
        <v>249700</v>
      </c>
      <c r="D55" s="41">
        <f t="shared" si="48"/>
        <v>99522</v>
      </c>
      <c r="E55" s="41">
        <f t="shared" si="48"/>
        <v>866500</v>
      </c>
      <c r="F55" s="41">
        <f>SUM(F56:F58)</f>
        <v>179912</v>
      </c>
      <c r="G55" s="41">
        <f>SUM(G56:G58)</f>
        <v>1462300</v>
      </c>
      <c r="H55" s="41">
        <f t="shared" si="48"/>
        <v>223697</v>
      </c>
      <c r="I55" s="41">
        <f t="shared" si="48"/>
        <v>1797300</v>
      </c>
      <c r="J55" s="41">
        <f t="shared" ref="J55:Q55" si="49">SUM(J56:J58)</f>
        <v>256145</v>
      </c>
      <c r="K55" s="41">
        <f t="shared" si="49"/>
        <v>2057000</v>
      </c>
      <c r="L55" s="41">
        <f t="shared" si="49"/>
        <v>268060</v>
      </c>
      <c r="M55" s="41">
        <f t="shared" si="49"/>
        <v>2185700</v>
      </c>
      <c r="N55" s="37">
        <f t="shared" si="49"/>
        <v>476953</v>
      </c>
      <c r="O55" s="37">
        <f t="shared" si="49"/>
        <v>3838900</v>
      </c>
      <c r="P55" s="37">
        <f t="shared" si="49"/>
        <v>567051</v>
      </c>
      <c r="Q55" s="37">
        <f t="shared" si="49"/>
        <v>4815700</v>
      </c>
      <c r="R55" s="37">
        <f t="shared" ref="R55:W55" si="50">SUM(R56:R58)</f>
        <v>647460</v>
      </c>
      <c r="S55" s="37">
        <f t="shared" si="50"/>
        <v>5543900</v>
      </c>
      <c r="T55" s="37">
        <f t="shared" si="50"/>
        <v>706807</v>
      </c>
      <c r="U55" s="37">
        <f t="shared" si="50"/>
        <v>6205600</v>
      </c>
      <c r="V55" s="37">
        <f t="shared" si="50"/>
        <v>749662</v>
      </c>
      <c r="W55" s="37">
        <f t="shared" si="50"/>
        <v>6705400</v>
      </c>
      <c r="X55" s="37">
        <f>SUM(X56:X58)</f>
        <v>809542</v>
      </c>
      <c r="Y55" s="37">
        <f>SUM(Y56:Y58)</f>
        <v>7186300</v>
      </c>
    </row>
    <row r="56" spans="1:25" ht="18" customHeight="1">
      <c r="A56" s="11">
        <v>55099100006</v>
      </c>
      <c r="B56" s="41">
        <v>0</v>
      </c>
      <c r="C56" s="41">
        <v>0</v>
      </c>
      <c r="D56" s="41">
        <v>440</v>
      </c>
      <c r="E56" s="41">
        <v>10100</v>
      </c>
      <c r="F56" s="41">
        <v>649</v>
      </c>
      <c r="G56" s="41">
        <v>18400</v>
      </c>
      <c r="H56" s="41">
        <v>768</v>
      </c>
      <c r="I56" s="41">
        <v>23200</v>
      </c>
      <c r="J56" s="41">
        <v>768</v>
      </c>
      <c r="K56" s="41">
        <v>23200</v>
      </c>
      <c r="L56" s="41">
        <v>768</v>
      </c>
      <c r="M56" s="41">
        <v>23200</v>
      </c>
      <c r="N56" s="37">
        <v>19061</v>
      </c>
      <c r="O56" s="37">
        <v>120300</v>
      </c>
      <c r="P56" s="37">
        <v>19668</v>
      </c>
      <c r="Q56" s="37">
        <v>142500</v>
      </c>
      <c r="R56" s="37">
        <v>20173</v>
      </c>
      <c r="S56" s="37">
        <v>154300</v>
      </c>
      <c r="T56" s="37">
        <v>21925</v>
      </c>
      <c r="U56" s="37">
        <v>167300</v>
      </c>
      <c r="V56" s="37">
        <v>25329</v>
      </c>
      <c r="W56" s="37">
        <v>185200</v>
      </c>
      <c r="X56" s="37">
        <v>31491</v>
      </c>
      <c r="Y56" s="37">
        <v>221500</v>
      </c>
    </row>
    <row r="57" spans="1:25" ht="18" customHeight="1">
      <c r="A57" s="11">
        <v>55099200005</v>
      </c>
      <c r="B57" s="41">
        <v>226</v>
      </c>
      <c r="C57" s="41">
        <v>5600</v>
      </c>
      <c r="D57" s="41">
        <v>2005</v>
      </c>
      <c r="E57" s="41">
        <v>20200</v>
      </c>
      <c r="F57" s="41">
        <v>8190</v>
      </c>
      <c r="G57" s="41">
        <v>247700</v>
      </c>
      <c r="H57" s="41">
        <v>8913</v>
      </c>
      <c r="I57" s="41">
        <v>278900</v>
      </c>
      <c r="J57" s="41">
        <v>9863</v>
      </c>
      <c r="K57" s="41">
        <v>316300</v>
      </c>
      <c r="L57" s="41">
        <v>10031</v>
      </c>
      <c r="M57" s="41">
        <v>321000</v>
      </c>
      <c r="N57" s="37">
        <v>21570</v>
      </c>
      <c r="O57" s="37">
        <v>604700</v>
      </c>
      <c r="P57" s="37">
        <v>39688</v>
      </c>
      <c r="Q57" s="37">
        <v>1090700</v>
      </c>
      <c r="R57" s="37">
        <v>46370</v>
      </c>
      <c r="S57" s="37">
        <v>1221900</v>
      </c>
      <c r="T57" s="37">
        <v>58684</v>
      </c>
      <c r="U57" s="37">
        <v>1459500</v>
      </c>
      <c r="V57" s="37">
        <v>68540</v>
      </c>
      <c r="W57" s="37">
        <v>1641200</v>
      </c>
      <c r="X57" s="37">
        <v>81069</v>
      </c>
      <c r="Y57" s="37">
        <v>1782800</v>
      </c>
    </row>
    <row r="58" spans="1:25" ht="18" customHeight="1">
      <c r="A58" s="11">
        <v>55099900008</v>
      </c>
      <c r="B58" s="41">
        <v>26327</v>
      </c>
      <c r="C58" s="41">
        <v>244100</v>
      </c>
      <c r="D58" s="41">
        <v>97077</v>
      </c>
      <c r="E58" s="41">
        <v>836200</v>
      </c>
      <c r="F58" s="41">
        <v>171073</v>
      </c>
      <c r="G58" s="41">
        <v>1196200</v>
      </c>
      <c r="H58" s="41">
        <v>214016</v>
      </c>
      <c r="I58" s="41">
        <v>1495200</v>
      </c>
      <c r="J58" s="41">
        <v>245514</v>
      </c>
      <c r="K58" s="41">
        <v>1717500</v>
      </c>
      <c r="L58" s="41">
        <v>257261</v>
      </c>
      <c r="M58" s="41">
        <v>1841500</v>
      </c>
      <c r="N58" s="37">
        <v>436322</v>
      </c>
      <c r="O58" s="37">
        <v>3113900</v>
      </c>
      <c r="P58" s="37">
        <v>507695</v>
      </c>
      <c r="Q58" s="37">
        <v>3582500</v>
      </c>
      <c r="R58" s="37">
        <v>580917</v>
      </c>
      <c r="S58" s="37">
        <v>4167700</v>
      </c>
      <c r="T58" s="37">
        <v>626198</v>
      </c>
      <c r="U58" s="37">
        <v>4578800</v>
      </c>
      <c r="V58" s="37">
        <v>655793</v>
      </c>
      <c r="W58" s="37">
        <v>4879000</v>
      </c>
      <c r="X58" s="37">
        <v>696982</v>
      </c>
      <c r="Y58" s="37">
        <v>5182000</v>
      </c>
    </row>
    <row r="59" spans="1:25" ht="18" customHeight="1">
      <c r="A59" s="16" t="s">
        <v>28</v>
      </c>
      <c r="B59" s="41">
        <f t="shared" ref="B59:I59" si="51">SUM(B46+B50+B55)</f>
        <v>41905</v>
      </c>
      <c r="C59" s="41">
        <f t="shared" si="51"/>
        <v>462500</v>
      </c>
      <c r="D59" s="41">
        <f t="shared" si="51"/>
        <v>122829</v>
      </c>
      <c r="E59" s="41">
        <f t="shared" si="51"/>
        <v>1180000</v>
      </c>
      <c r="F59" s="41">
        <f>SUM(F46+F50+F55)</f>
        <v>252376</v>
      </c>
      <c r="G59" s="41">
        <f>SUM(G46+G50+G55)</f>
        <v>2241200</v>
      </c>
      <c r="H59" s="41">
        <f t="shared" si="51"/>
        <v>352554</v>
      </c>
      <c r="I59" s="41">
        <f t="shared" si="51"/>
        <v>2801000</v>
      </c>
      <c r="J59" s="41">
        <f t="shared" ref="J59:Q59" si="52">SUM(J46+J50+J55)</f>
        <v>421013</v>
      </c>
      <c r="K59" s="41">
        <f t="shared" si="52"/>
        <v>3344300</v>
      </c>
      <c r="L59" s="41">
        <f t="shared" si="52"/>
        <v>473346</v>
      </c>
      <c r="M59" s="41">
        <f t="shared" si="52"/>
        <v>3715800</v>
      </c>
      <c r="N59" s="37">
        <f>SUM(N46+N50+N55)</f>
        <v>559740</v>
      </c>
      <c r="O59" s="37">
        <f t="shared" si="52"/>
        <v>5115600</v>
      </c>
      <c r="P59" s="37">
        <f t="shared" si="52"/>
        <v>667784</v>
      </c>
      <c r="Q59" s="37">
        <f t="shared" si="52"/>
        <v>6386900</v>
      </c>
      <c r="R59" s="37">
        <f t="shared" ref="R59:W59" si="53">SUM(R46+R50+R55)</f>
        <v>773211</v>
      </c>
      <c r="S59" s="37">
        <f t="shared" si="53"/>
        <v>7372600</v>
      </c>
      <c r="T59" s="37">
        <f t="shared" si="53"/>
        <v>852460</v>
      </c>
      <c r="U59" s="37">
        <f t="shared" si="53"/>
        <v>8264600</v>
      </c>
      <c r="V59" s="37">
        <f t="shared" si="53"/>
        <v>909031</v>
      </c>
      <c r="W59" s="37">
        <f t="shared" si="53"/>
        <v>8938300</v>
      </c>
      <c r="X59" s="37">
        <f>SUM(X46+X50+X55)</f>
        <v>983551</v>
      </c>
      <c r="Y59" s="37">
        <f>SUM(Y46+Y50+Y55)</f>
        <v>9613000</v>
      </c>
    </row>
    <row r="60" spans="1:25" ht="18" customHeight="1">
      <c r="A60" s="1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s="7" customFormat="1" ht="18" customHeight="1">
      <c r="A61" s="9" t="s">
        <v>29</v>
      </c>
      <c r="B61" s="41">
        <f t="shared" ref="B61:I61" si="54">SUM(B59+B44+B29+B18)</f>
        <v>415504</v>
      </c>
      <c r="C61" s="41">
        <f t="shared" si="54"/>
        <v>2062700</v>
      </c>
      <c r="D61" s="41">
        <f t="shared" si="54"/>
        <v>938028</v>
      </c>
      <c r="E61" s="41">
        <f t="shared" si="54"/>
        <v>4183700</v>
      </c>
      <c r="F61" s="41">
        <f>SUM(F59+F44+F29+F18)</f>
        <v>1916172</v>
      </c>
      <c r="G61" s="41">
        <f>SUM(G59+G44+G29+G18)</f>
        <v>7880200</v>
      </c>
      <c r="H61" s="41">
        <f t="shared" si="54"/>
        <v>3282871</v>
      </c>
      <c r="I61" s="41">
        <f t="shared" si="54"/>
        <v>11348000</v>
      </c>
      <c r="J61" s="41">
        <f>SUM(J59+J44+J29+J18)</f>
        <v>3779650</v>
      </c>
      <c r="K61" s="41">
        <f t="shared" ref="K61:P61" si="55">SUM(K59+K44+K29+K18)</f>
        <v>14100500</v>
      </c>
      <c r="L61" s="41">
        <f t="shared" si="55"/>
        <v>4163620</v>
      </c>
      <c r="M61" s="41">
        <f t="shared" si="55"/>
        <v>16069200</v>
      </c>
      <c r="N61" s="37">
        <f t="shared" si="55"/>
        <v>3565058</v>
      </c>
      <c r="O61" s="37">
        <f t="shared" si="55"/>
        <v>19287700</v>
      </c>
      <c r="P61" s="37">
        <f t="shared" si="55"/>
        <v>4126855</v>
      </c>
      <c r="Q61" s="37">
        <f>SUM(Q59+Q44+Q29+Q18)</f>
        <v>23177700</v>
      </c>
      <c r="R61" s="37">
        <f t="shared" ref="R61:W61" si="56">SUM(R59+R44+R29+R18)</f>
        <v>4559665</v>
      </c>
      <c r="S61" s="37">
        <f t="shared" si="56"/>
        <v>25687300</v>
      </c>
      <c r="T61" s="37">
        <f t="shared" si="56"/>
        <v>5048750</v>
      </c>
      <c r="U61" s="37">
        <f t="shared" si="56"/>
        <v>28190000</v>
      </c>
      <c r="V61" s="37">
        <f t="shared" si="56"/>
        <v>5746814</v>
      </c>
      <c r="W61" s="37">
        <f t="shared" si="56"/>
        <v>31112500</v>
      </c>
      <c r="X61" s="37">
        <f>SUM(X59+X44+X29+X18)</f>
        <v>6397418</v>
      </c>
      <c r="Y61" s="37">
        <f>SUM(Y59+Y44+Y29+Y18)</f>
        <v>33991200</v>
      </c>
    </row>
    <row r="62" spans="1:25" ht="18" customHeight="1">
      <c r="R62" s="38"/>
      <c r="S62" s="39"/>
    </row>
  </sheetData>
  <mergeCells count="14">
    <mergeCell ref="X3:Y3"/>
    <mergeCell ref="R3:S3"/>
    <mergeCell ref="T3:U3"/>
    <mergeCell ref="V3:W3"/>
    <mergeCell ref="A1:I1"/>
    <mergeCell ref="B3:C3"/>
    <mergeCell ref="D3:E3"/>
    <mergeCell ref="H3:I3"/>
    <mergeCell ref="F3:G3"/>
    <mergeCell ref="N1:V1"/>
    <mergeCell ref="N3:O3"/>
    <mergeCell ref="J3:K3"/>
    <mergeCell ref="L3:M3"/>
    <mergeCell ref="P3:Q3"/>
  </mergeCells>
  <phoneticPr fontId="2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G25"/>
  <sheetViews>
    <sheetView workbookViewId="0">
      <selection activeCell="J13" sqref="J13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108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109</v>
      </c>
      <c r="C2" s="50"/>
      <c r="D2" s="49" t="s">
        <v>83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SUM(公式!D5)</f>
        <v>156757</v>
      </c>
      <c r="C4" s="22">
        <f>SUM(公式!E5)</f>
        <v>425800</v>
      </c>
      <c r="D4" s="22">
        <v>76937</v>
      </c>
      <c r="E4" s="22">
        <v>231600</v>
      </c>
      <c r="F4" s="23">
        <f t="shared" ref="F4:G9" si="0">SUM(B4/D4-1)</f>
        <v>1.0374722175286273</v>
      </c>
      <c r="G4" s="23">
        <f t="shared" si="0"/>
        <v>0.83851468048359235</v>
      </c>
    </row>
    <row r="5" spans="1:7" ht="21.95" customHeight="1">
      <c r="A5" s="21" t="s">
        <v>50</v>
      </c>
      <c r="B5" s="22">
        <f>SUM(公式!D8)</f>
        <v>99781</v>
      </c>
      <c r="C5" s="22">
        <f>SUM(公式!E8)</f>
        <v>226100</v>
      </c>
      <c r="D5" s="22">
        <v>164125</v>
      </c>
      <c r="E5" s="22">
        <v>315700</v>
      </c>
      <c r="F5" s="23">
        <f t="shared" si="0"/>
        <v>-0.39204265041888808</v>
      </c>
      <c r="G5" s="23">
        <f t="shared" si="0"/>
        <v>-0.28381374722838137</v>
      </c>
    </row>
    <row r="6" spans="1:7" ht="21.95" customHeight="1">
      <c r="A6" s="21" t="s">
        <v>51</v>
      </c>
      <c r="B6" s="22">
        <f>SUM(公式!D10)</f>
        <v>0</v>
      </c>
      <c r="C6" s="22">
        <f>SUM(公式!E10)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SUM(公式!D12)</f>
        <v>434874</v>
      </c>
      <c r="C7" s="22">
        <f>SUM(公式!E12)</f>
        <v>832200</v>
      </c>
      <c r="D7" s="22">
        <v>174540</v>
      </c>
      <c r="E7" s="22">
        <v>377300</v>
      </c>
      <c r="F7" s="23">
        <f t="shared" ref="F7" si="1">SUM(B7/D7-1)</f>
        <v>1.4915434857339291</v>
      </c>
      <c r="G7" s="23">
        <f t="shared" ref="G7" si="2">SUM(C7/E7-1)</f>
        <v>1.2056718791412671</v>
      </c>
    </row>
    <row r="8" spans="1:7" ht="21.95" customHeight="1">
      <c r="A8" s="21" t="s">
        <v>53</v>
      </c>
      <c r="B8" s="22">
        <f>SUM(公式!D14)</f>
        <v>28145</v>
      </c>
      <c r="C8" s="22">
        <f>SUM(公式!E14)</f>
        <v>543700</v>
      </c>
      <c r="D8" s="22">
        <v>50838</v>
      </c>
      <c r="E8" s="22">
        <v>839500</v>
      </c>
      <c r="F8" s="23">
        <f t="shared" si="0"/>
        <v>-0.44637869310358391</v>
      </c>
      <c r="G8" s="23">
        <f t="shared" si="0"/>
        <v>-0.35235259082787374</v>
      </c>
    </row>
    <row r="9" spans="1:7" ht="23.45" customHeight="1">
      <c r="A9" s="26" t="s">
        <v>70</v>
      </c>
      <c r="B9" s="27">
        <f>SUM(B4:B8)</f>
        <v>719557</v>
      </c>
      <c r="C9" s="27">
        <f>SUM(C4:C8)</f>
        <v>2027800</v>
      </c>
      <c r="D9" s="27">
        <v>466440</v>
      </c>
      <c r="E9" s="27">
        <v>1764100</v>
      </c>
      <c r="F9" s="28">
        <f t="shared" si="0"/>
        <v>0.54265714775748219</v>
      </c>
      <c r="G9" s="28">
        <f t="shared" si="0"/>
        <v>0.14948132192052599</v>
      </c>
    </row>
    <row r="10" spans="1:7" ht="21.95" customHeight="1">
      <c r="A10" s="21" t="s">
        <v>71</v>
      </c>
      <c r="B10" s="22">
        <f>SUM(公式!D20)</f>
        <v>2775</v>
      </c>
      <c r="C10" s="22">
        <f>SUM(公式!E20)</f>
        <v>15500</v>
      </c>
      <c r="D10" s="22">
        <v>23145</v>
      </c>
      <c r="E10" s="22">
        <v>105100</v>
      </c>
      <c r="F10" s="23">
        <f t="shared" ref="F10:G14" si="3">SUM(B10/D10-1)</f>
        <v>-0.88010369410239797</v>
      </c>
      <c r="G10" s="23">
        <f t="shared" si="3"/>
        <v>-0.85252140818268318</v>
      </c>
    </row>
    <row r="11" spans="1:7" ht="21.95" customHeight="1">
      <c r="A11" s="21" t="s">
        <v>56</v>
      </c>
      <c r="B11" s="22">
        <f>SUM(公式!D23)</f>
        <v>0</v>
      </c>
      <c r="C11" s="22">
        <f>SUM(公式!E23)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SUM(公式!D25)</f>
        <v>9358</v>
      </c>
      <c r="C12" s="22">
        <f>SUM(公式!E25)</f>
        <v>27300</v>
      </c>
      <c r="D12" s="22">
        <v>44375</v>
      </c>
      <c r="E12" s="22">
        <v>262100</v>
      </c>
      <c r="F12" s="23">
        <f t="shared" si="3"/>
        <v>-0.78911549295774641</v>
      </c>
      <c r="G12" s="23">
        <f t="shared" si="3"/>
        <v>-0.89584128195345292</v>
      </c>
    </row>
    <row r="13" spans="1:7" ht="21.95" customHeight="1">
      <c r="A13" s="21" t="s">
        <v>58</v>
      </c>
      <c r="B13" s="22">
        <f>SUM(公式!D27)</f>
        <v>3175</v>
      </c>
      <c r="C13" s="22">
        <f>SUM(公式!E27)</f>
        <v>68500</v>
      </c>
      <c r="D13" s="22">
        <v>12937</v>
      </c>
      <c r="E13" s="22">
        <v>162800</v>
      </c>
      <c r="F13" s="23">
        <f t="shared" si="3"/>
        <v>-0.75457988714539692</v>
      </c>
      <c r="G13" s="23">
        <f t="shared" si="3"/>
        <v>-0.57923832923832919</v>
      </c>
    </row>
    <row r="14" spans="1:7" ht="21.95" customHeight="1">
      <c r="A14" s="26" t="s">
        <v>70</v>
      </c>
      <c r="B14" s="27">
        <f>SUM(B10:B13)</f>
        <v>15308</v>
      </c>
      <c r="C14" s="27">
        <f>SUM(C10:C13)</f>
        <v>111300</v>
      </c>
      <c r="D14" s="27">
        <v>80457</v>
      </c>
      <c r="E14" s="27">
        <v>530000</v>
      </c>
      <c r="F14" s="28">
        <f t="shared" si="3"/>
        <v>-0.80973687808394545</v>
      </c>
      <c r="G14" s="28">
        <f t="shared" si="3"/>
        <v>-0.79</v>
      </c>
    </row>
    <row r="15" spans="1:7" ht="21.95" customHeight="1">
      <c r="A15" s="21" t="s">
        <v>72</v>
      </c>
      <c r="B15" s="22">
        <f>SUM(公式!D31)</f>
        <v>2024</v>
      </c>
      <c r="C15" s="22">
        <f>SUM(公式!E31)</f>
        <v>16200</v>
      </c>
      <c r="D15" s="22">
        <v>499</v>
      </c>
      <c r="E15" s="22">
        <v>4800</v>
      </c>
      <c r="F15" s="23">
        <f t="shared" ref="F15:G19" si="4">SUM(B15/D15-1)</f>
        <v>3.0561122244488974</v>
      </c>
      <c r="G15" s="23">
        <f t="shared" si="4"/>
        <v>2.375</v>
      </c>
    </row>
    <row r="16" spans="1:7" ht="21.95" customHeight="1">
      <c r="A16" s="21" t="s">
        <v>60</v>
      </c>
      <c r="B16" s="22">
        <f>SUM(公式!D34)</f>
        <v>3740</v>
      </c>
      <c r="C16" s="22">
        <f>SUM(公式!E34)</f>
        <v>61600</v>
      </c>
      <c r="D16" s="22">
        <v>153</v>
      </c>
      <c r="E16" s="22">
        <v>3100</v>
      </c>
      <c r="F16" s="23">
        <f t="shared" si="4"/>
        <v>23.444444444444443</v>
      </c>
      <c r="G16" s="23">
        <f t="shared" si="4"/>
        <v>18.870967741935484</v>
      </c>
    </row>
    <row r="17" spans="1:7" ht="21.95" customHeight="1">
      <c r="A17" s="21" t="s">
        <v>61</v>
      </c>
      <c r="B17" s="22">
        <f>SUM(公式!D38)</f>
        <v>23334</v>
      </c>
      <c r="C17" s="22">
        <f>SUM(公式!E38)</f>
        <v>530300</v>
      </c>
      <c r="D17" s="22">
        <v>21863</v>
      </c>
      <c r="E17" s="22">
        <v>761500</v>
      </c>
      <c r="F17" s="23">
        <f t="shared" si="4"/>
        <v>6.7282623610666503E-2</v>
      </c>
      <c r="G17" s="23">
        <f t="shared" si="4"/>
        <v>-0.30361129349967175</v>
      </c>
    </row>
    <row r="18" spans="1:7" ht="21.95" customHeight="1">
      <c r="A18" s="21" t="s">
        <v>62</v>
      </c>
      <c r="B18" s="22">
        <f>SUM(公式!D41)</f>
        <v>51236</v>
      </c>
      <c r="C18" s="22">
        <f>SUM(公式!E41)</f>
        <v>256500</v>
      </c>
      <c r="D18" s="22">
        <v>47924</v>
      </c>
      <c r="E18" s="22">
        <v>282800</v>
      </c>
      <c r="F18" s="23">
        <f t="shared" si="4"/>
        <v>6.9109423253484792E-2</v>
      </c>
      <c r="G18" s="23">
        <f t="shared" si="4"/>
        <v>-9.2998585572843018E-2</v>
      </c>
    </row>
    <row r="19" spans="1:7" ht="21.95" customHeight="1">
      <c r="A19" s="26" t="s">
        <v>70</v>
      </c>
      <c r="B19" s="27">
        <f>SUM(B15:B18)</f>
        <v>80334</v>
      </c>
      <c r="C19" s="27">
        <f>SUM(C15:C18)</f>
        <v>864600</v>
      </c>
      <c r="D19" s="27">
        <v>70439</v>
      </c>
      <c r="E19" s="27">
        <v>1052200</v>
      </c>
      <c r="F19" s="28">
        <f t="shared" si="4"/>
        <v>0.14047615667456959</v>
      </c>
      <c r="G19" s="28">
        <f t="shared" si="4"/>
        <v>-0.17829310017107014</v>
      </c>
    </row>
    <row r="20" spans="1:7" ht="21.95" customHeight="1">
      <c r="A20" s="21" t="s">
        <v>73</v>
      </c>
      <c r="B20" s="22">
        <f>SUM(公式!D46)</f>
        <v>0</v>
      </c>
      <c r="C20" s="22">
        <f>SUM(公式!E46)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SUM(公式!D50)</f>
        <v>23307</v>
      </c>
      <c r="C21" s="22">
        <f>SUM(公式!E50)</f>
        <v>313500</v>
      </c>
      <c r="D21" s="22">
        <v>17330</v>
      </c>
      <c r="E21" s="22">
        <v>232000</v>
      </c>
      <c r="F21" s="23">
        <f t="shared" ref="F21:G23" si="5">SUM(B21/D21-1)</f>
        <v>0.34489324870167337</v>
      </c>
      <c r="G21" s="23">
        <f t="shared" si="5"/>
        <v>0.3512931034482758</v>
      </c>
    </row>
    <row r="22" spans="1:7" ht="21.95" customHeight="1">
      <c r="A22" s="21" t="s">
        <v>65</v>
      </c>
      <c r="B22" s="22">
        <f>SUM(公式!D55)</f>
        <v>99522</v>
      </c>
      <c r="C22" s="22">
        <f>SUM(公式!E55)</f>
        <v>866500</v>
      </c>
      <c r="D22" s="22">
        <v>168576</v>
      </c>
      <c r="E22" s="22">
        <v>1263600</v>
      </c>
      <c r="F22" s="23">
        <f t="shared" si="5"/>
        <v>-0.4096312642369021</v>
      </c>
      <c r="G22" s="23">
        <f t="shared" si="5"/>
        <v>-0.31426084203861981</v>
      </c>
    </row>
    <row r="23" spans="1:7" ht="21.95" customHeight="1">
      <c r="A23" s="26" t="s">
        <v>70</v>
      </c>
      <c r="B23" s="27">
        <f>SUM(B20:B22)</f>
        <v>122829</v>
      </c>
      <c r="C23" s="27">
        <f>SUM(C20:C22)</f>
        <v>1180000</v>
      </c>
      <c r="D23" s="27">
        <v>185906</v>
      </c>
      <c r="E23" s="27">
        <v>1495600</v>
      </c>
      <c r="F23" s="28">
        <f t="shared" si="5"/>
        <v>-0.33929512764515402</v>
      </c>
      <c r="G23" s="28">
        <f t="shared" si="5"/>
        <v>-0.21101898903450123</v>
      </c>
    </row>
    <row r="24" spans="1:7" ht="26.1" customHeight="1">
      <c r="A24" s="29" t="s">
        <v>66</v>
      </c>
      <c r="B24" s="30">
        <f>SUM(B9+B14+B19+B23)</f>
        <v>938028</v>
      </c>
      <c r="C24" s="30">
        <f>SUM(C9+C14+C19+C23)</f>
        <v>4183700</v>
      </c>
      <c r="D24" s="30">
        <v>803242</v>
      </c>
      <c r="E24" s="30">
        <v>4841900</v>
      </c>
      <c r="F24" s="31">
        <f>SUM(B24/D24-1)</f>
        <v>0.16780248044798451</v>
      </c>
      <c r="G24" s="31">
        <f>SUM(C24/E24-1)</f>
        <v>-0.13593837130052255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L25"/>
  <sheetViews>
    <sheetView workbookViewId="0">
      <selection activeCell="N5" sqref="N5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12" ht="36" customHeight="1">
      <c r="A1" s="46" t="s">
        <v>110</v>
      </c>
      <c r="B1" s="46"/>
      <c r="C1" s="46"/>
      <c r="D1" s="46"/>
      <c r="E1" s="46"/>
      <c r="F1" s="46"/>
      <c r="G1" s="46"/>
    </row>
    <row r="2" spans="1:12" ht="26.25" customHeight="1">
      <c r="A2" s="47" t="s">
        <v>68</v>
      </c>
      <c r="B2" s="49" t="s">
        <v>111</v>
      </c>
      <c r="C2" s="50"/>
      <c r="D2" s="49" t="s">
        <v>84</v>
      </c>
      <c r="E2" s="50"/>
      <c r="F2" s="45" t="s">
        <v>44</v>
      </c>
      <c r="G2" s="45"/>
    </row>
    <row r="3" spans="1:12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12" ht="21.95" customHeight="1">
      <c r="A4" s="21" t="s">
        <v>69</v>
      </c>
      <c r="B4" s="22">
        <f>公式!F5</f>
        <v>309241</v>
      </c>
      <c r="C4" s="22">
        <f>公式!G5</f>
        <v>812700</v>
      </c>
      <c r="D4" s="22">
        <v>177588</v>
      </c>
      <c r="E4" s="22">
        <v>544300</v>
      </c>
      <c r="F4" s="23">
        <f t="shared" ref="F4:G9" si="0">SUM(B4/D4-1)</f>
        <v>0.74133950492150369</v>
      </c>
      <c r="G4" s="23">
        <f t="shared" si="0"/>
        <v>0.49311041704942138</v>
      </c>
    </row>
    <row r="5" spans="1:12" ht="21.95" customHeight="1">
      <c r="A5" s="21" t="s">
        <v>50</v>
      </c>
      <c r="B5" s="22">
        <f>公式!F8</f>
        <v>191529</v>
      </c>
      <c r="C5" s="22">
        <f>公式!G8</f>
        <v>441700</v>
      </c>
      <c r="D5" s="22">
        <v>246823</v>
      </c>
      <c r="E5" s="22">
        <v>543500</v>
      </c>
      <c r="F5" s="23">
        <f t="shared" si="0"/>
        <v>-0.22402288279455318</v>
      </c>
      <c r="G5" s="23">
        <f t="shared" si="0"/>
        <v>-0.18730450781968722</v>
      </c>
    </row>
    <row r="6" spans="1:12" ht="21.95" customHeight="1">
      <c r="A6" s="21" t="s">
        <v>51</v>
      </c>
      <c r="B6" s="22">
        <f>公式!F10</f>
        <v>0</v>
      </c>
      <c r="C6" s="22">
        <f>公式!G10</f>
        <v>0</v>
      </c>
      <c r="D6" s="22">
        <v>0</v>
      </c>
      <c r="E6" s="22">
        <v>0</v>
      </c>
      <c r="F6" s="22">
        <v>0</v>
      </c>
      <c r="G6" s="22">
        <v>0</v>
      </c>
    </row>
    <row r="7" spans="1:12" ht="21.95" customHeight="1">
      <c r="A7" s="21" t="s">
        <v>52</v>
      </c>
      <c r="B7" s="22">
        <f>公式!F12</f>
        <v>945963</v>
      </c>
      <c r="C7" s="22">
        <f>公式!G12</f>
        <v>1663400</v>
      </c>
      <c r="D7" s="22">
        <v>360513</v>
      </c>
      <c r="E7" s="22">
        <v>858100</v>
      </c>
      <c r="F7" s="23">
        <f t="shared" si="0"/>
        <v>1.6239358913548192</v>
      </c>
      <c r="G7" s="23">
        <f t="shared" si="0"/>
        <v>0.93846870994056641</v>
      </c>
    </row>
    <row r="8" spans="1:12" ht="21.95" customHeight="1">
      <c r="A8" s="21" t="s">
        <v>53</v>
      </c>
      <c r="B8" s="22">
        <f>公式!F14</f>
        <v>55675</v>
      </c>
      <c r="C8" s="22">
        <f>公式!G14</f>
        <v>1013800</v>
      </c>
      <c r="D8" s="22">
        <v>117798</v>
      </c>
      <c r="E8" s="22">
        <v>1201100</v>
      </c>
      <c r="F8" s="23">
        <f t="shared" si="0"/>
        <v>-0.52736888571962171</v>
      </c>
      <c r="G8" s="23">
        <f t="shared" si="0"/>
        <v>-0.15594038797768717</v>
      </c>
    </row>
    <row r="9" spans="1:12" ht="23.45" customHeight="1">
      <c r="A9" s="26" t="s">
        <v>70</v>
      </c>
      <c r="B9" s="27">
        <f>SUM(B4:B8)</f>
        <v>1502408</v>
      </c>
      <c r="C9" s="27">
        <f>SUM(C4:C8)</f>
        <v>3931600</v>
      </c>
      <c r="D9" s="27">
        <v>902722</v>
      </c>
      <c r="E9" s="27">
        <v>3147000</v>
      </c>
      <c r="F9" s="28">
        <f t="shared" si="0"/>
        <v>0.66430861328293767</v>
      </c>
      <c r="G9" s="28">
        <f t="shared" si="0"/>
        <v>0.24931680965999359</v>
      </c>
    </row>
    <row r="10" spans="1:12" ht="21.95" customHeight="1">
      <c r="A10" s="21" t="s">
        <v>71</v>
      </c>
      <c r="B10" s="22">
        <f>公式!F20</f>
        <v>5487</v>
      </c>
      <c r="C10" s="22">
        <f>公式!G20</f>
        <v>28300</v>
      </c>
      <c r="D10" s="22">
        <v>29711</v>
      </c>
      <c r="E10" s="22">
        <v>130400</v>
      </c>
      <c r="F10" s="23">
        <f t="shared" ref="F10:G14" si="1">SUM(B10/D10-1)</f>
        <v>-0.81532092490996599</v>
      </c>
      <c r="G10" s="23">
        <f t="shared" si="1"/>
        <v>-0.78297546012269936</v>
      </c>
    </row>
    <row r="11" spans="1:12" ht="21.95" customHeight="1">
      <c r="A11" s="21" t="s">
        <v>56</v>
      </c>
      <c r="B11" s="22">
        <f>公式!F23</f>
        <v>0</v>
      </c>
      <c r="C11" s="22">
        <f>公式!G23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12" ht="21.95" customHeight="1">
      <c r="A12" s="21" t="s">
        <v>57</v>
      </c>
      <c r="B12" s="22">
        <f>公式!F25</f>
        <v>27268</v>
      </c>
      <c r="C12" s="22">
        <f>公式!G25</f>
        <v>157800</v>
      </c>
      <c r="D12" s="22">
        <v>63082</v>
      </c>
      <c r="E12" s="22">
        <v>413400</v>
      </c>
      <c r="F12" s="23">
        <f t="shared" si="1"/>
        <v>-0.56773723090580508</v>
      </c>
      <c r="G12" s="23">
        <f t="shared" si="1"/>
        <v>-0.6182873730043541</v>
      </c>
    </row>
    <row r="13" spans="1:12" ht="21.95" customHeight="1">
      <c r="A13" s="21" t="s">
        <v>58</v>
      </c>
      <c r="B13" s="22">
        <f>公式!F27</f>
        <v>22184</v>
      </c>
      <c r="C13" s="22">
        <f>公式!G27</f>
        <v>257600</v>
      </c>
      <c r="D13" s="22">
        <v>14514</v>
      </c>
      <c r="E13" s="22">
        <v>190900</v>
      </c>
      <c r="F13" s="23">
        <f t="shared" si="1"/>
        <v>0.52845528455284563</v>
      </c>
      <c r="G13" s="23">
        <f t="shared" si="1"/>
        <v>0.34939759036144569</v>
      </c>
    </row>
    <row r="14" spans="1:12" ht="21.95" customHeight="1">
      <c r="A14" s="26" t="s">
        <v>70</v>
      </c>
      <c r="B14" s="27">
        <f>SUM(B10:B13)</f>
        <v>54939</v>
      </c>
      <c r="C14" s="27">
        <f>SUM(C10:C13)</f>
        <v>443700</v>
      </c>
      <c r="D14" s="27">
        <v>107307</v>
      </c>
      <c r="E14" s="27">
        <v>734700</v>
      </c>
      <c r="F14" s="28">
        <f t="shared" si="1"/>
        <v>-0.48802035281948053</v>
      </c>
      <c r="G14" s="28">
        <f t="shared" si="1"/>
        <v>-0.39608003266639447</v>
      </c>
    </row>
    <row r="15" spans="1:12" ht="21.95" customHeight="1">
      <c r="A15" s="21" t="s">
        <v>72</v>
      </c>
      <c r="B15" s="22">
        <f>公式!F31</f>
        <v>3025</v>
      </c>
      <c r="C15" s="22">
        <f>公式!G31</f>
        <v>23400</v>
      </c>
      <c r="D15" s="22">
        <v>787</v>
      </c>
      <c r="E15" s="22">
        <v>6900</v>
      </c>
      <c r="F15" s="23">
        <f t="shared" ref="F15:G19" si="2">SUM(B15/D15-1)</f>
        <v>2.8437102922490469</v>
      </c>
      <c r="G15" s="23">
        <f t="shared" si="2"/>
        <v>2.3913043478260869</v>
      </c>
      <c r="L15" s="42"/>
    </row>
    <row r="16" spans="1:12" ht="21.95" customHeight="1">
      <c r="A16" s="21" t="s">
        <v>60</v>
      </c>
      <c r="B16" s="22">
        <f>公式!F34</f>
        <v>3902</v>
      </c>
      <c r="C16" s="22">
        <f>公式!G34</f>
        <v>66400</v>
      </c>
      <c r="D16" s="22">
        <v>703</v>
      </c>
      <c r="E16" s="22">
        <v>16700</v>
      </c>
      <c r="F16" s="23">
        <f t="shared" si="2"/>
        <v>4.5504978662873397</v>
      </c>
      <c r="G16" s="23">
        <f t="shared" si="2"/>
        <v>2.9760479041916166</v>
      </c>
    </row>
    <row r="17" spans="1:7" ht="21.95" customHeight="1">
      <c r="A17" s="21" t="s">
        <v>61</v>
      </c>
      <c r="B17" s="22">
        <f>公式!F38</f>
        <v>31684</v>
      </c>
      <c r="C17" s="22">
        <f>公式!G38</f>
        <v>773000</v>
      </c>
      <c r="D17" s="22">
        <v>33360</v>
      </c>
      <c r="E17" s="22">
        <v>1037200</v>
      </c>
      <c r="F17" s="23">
        <f t="shared" si="2"/>
        <v>-5.0239808153477172E-2</v>
      </c>
      <c r="G17" s="23">
        <f t="shared" si="2"/>
        <v>-0.25472425761666029</v>
      </c>
    </row>
    <row r="18" spans="1:7" ht="21.95" customHeight="1">
      <c r="A18" s="21" t="s">
        <v>62</v>
      </c>
      <c r="B18" s="22">
        <f>公式!F41</f>
        <v>67838</v>
      </c>
      <c r="C18" s="22">
        <f>公式!G41</f>
        <v>400900</v>
      </c>
      <c r="D18" s="22">
        <v>80765</v>
      </c>
      <c r="E18" s="22">
        <v>461900</v>
      </c>
      <c r="F18" s="23">
        <f t="shared" si="2"/>
        <v>-0.16005695536432862</v>
      </c>
      <c r="G18" s="23">
        <f t="shared" si="2"/>
        <v>-0.13206321714656855</v>
      </c>
    </row>
    <row r="19" spans="1:7" ht="21.95" customHeight="1">
      <c r="A19" s="26" t="s">
        <v>70</v>
      </c>
      <c r="B19" s="27">
        <f>SUM(B15:B18)</f>
        <v>106449</v>
      </c>
      <c r="C19" s="27">
        <f>SUM(C15:C18)</f>
        <v>1263700</v>
      </c>
      <c r="D19" s="27">
        <v>115615</v>
      </c>
      <c r="E19" s="27">
        <v>1522700</v>
      </c>
      <c r="F19" s="28">
        <f t="shared" si="2"/>
        <v>-7.9280370194178995E-2</v>
      </c>
      <c r="G19" s="28">
        <f t="shared" si="2"/>
        <v>-0.17009259867340909</v>
      </c>
    </row>
    <row r="20" spans="1:7" ht="21.95" customHeight="1">
      <c r="A20" s="21" t="s">
        <v>73</v>
      </c>
      <c r="B20" s="22">
        <f>公式!F46</f>
        <v>0</v>
      </c>
      <c r="C20" s="22">
        <f>公式!G46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公式!F50</f>
        <v>72464</v>
      </c>
      <c r="C21" s="22">
        <f>公式!G50</f>
        <v>778900</v>
      </c>
      <c r="D21" s="22">
        <v>34524</v>
      </c>
      <c r="E21" s="22">
        <v>540100</v>
      </c>
      <c r="F21" s="23">
        <f t="shared" ref="F21:G23" si="3">SUM(B21/D21-1)</f>
        <v>1.0989456609894566</v>
      </c>
      <c r="G21" s="23">
        <f t="shared" si="3"/>
        <v>0.44214034438067018</v>
      </c>
    </row>
    <row r="22" spans="1:7" ht="21.95" customHeight="1">
      <c r="A22" s="21" t="s">
        <v>65</v>
      </c>
      <c r="B22" s="22">
        <f>公式!F55</f>
        <v>179912</v>
      </c>
      <c r="C22" s="22">
        <f>公式!G55</f>
        <v>1462300</v>
      </c>
      <c r="D22" s="22">
        <v>223062</v>
      </c>
      <c r="E22" s="22">
        <v>1583200</v>
      </c>
      <c r="F22" s="23">
        <f t="shared" si="3"/>
        <v>-0.19344397521765244</v>
      </c>
      <c r="G22" s="23">
        <f t="shared" si="3"/>
        <v>-7.636432541687721E-2</v>
      </c>
    </row>
    <row r="23" spans="1:7" ht="21.95" customHeight="1">
      <c r="A23" s="26" t="s">
        <v>70</v>
      </c>
      <c r="B23" s="27">
        <f>SUM(B20:B22)</f>
        <v>252376</v>
      </c>
      <c r="C23" s="27">
        <f>SUM(C20:C22)</f>
        <v>2241200</v>
      </c>
      <c r="D23" s="27">
        <v>257586</v>
      </c>
      <c r="E23" s="27">
        <v>2123300</v>
      </c>
      <c r="F23" s="28">
        <f t="shared" si="3"/>
        <v>-2.0226254532466847E-2</v>
      </c>
      <c r="G23" s="28">
        <f t="shared" si="3"/>
        <v>5.552677436066511E-2</v>
      </c>
    </row>
    <row r="24" spans="1:7" ht="26.1" customHeight="1">
      <c r="A24" s="29" t="s">
        <v>66</v>
      </c>
      <c r="B24" s="30">
        <f>SUM(B23,B19,B14,B9)</f>
        <v>1916172</v>
      </c>
      <c r="C24" s="30">
        <f>SUM(C23,C19,C14,C9)</f>
        <v>7880200</v>
      </c>
      <c r="D24" s="30">
        <v>1383230</v>
      </c>
      <c r="E24" s="30">
        <v>7527700</v>
      </c>
      <c r="F24" s="31">
        <f>SUM(B24/D24-1)</f>
        <v>0.38528805766213869</v>
      </c>
      <c r="G24" s="31">
        <f>SUM(C24/E24-1)</f>
        <v>4.6827052087623056E-2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D2:E2"/>
    <mergeCell ref="B2:C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5"/>
  <sheetViews>
    <sheetView workbookViewId="0">
      <selection activeCell="J7" sqref="J7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116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117</v>
      </c>
      <c r="C2" s="50"/>
      <c r="D2" s="49" t="s">
        <v>86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公式!H5</f>
        <v>421622</v>
      </c>
      <c r="C4" s="22">
        <f>公式!I5</f>
        <v>1199400</v>
      </c>
      <c r="D4" s="22">
        <v>265053</v>
      </c>
      <c r="E4" s="22">
        <v>761000</v>
      </c>
      <c r="F4" s="23">
        <f>SUM(B4/D4-1)</f>
        <v>0.5907082734396516</v>
      </c>
      <c r="G4" s="23">
        <f>SUM(C4/E4-1)</f>
        <v>0.57608409986859388</v>
      </c>
    </row>
    <row r="5" spans="1:7" ht="21.95" customHeight="1">
      <c r="A5" s="21" t="s">
        <v>50</v>
      </c>
      <c r="B5" s="22">
        <f>公式!H8</f>
        <v>254289</v>
      </c>
      <c r="C5" s="22">
        <f>公式!I8</f>
        <v>612700</v>
      </c>
      <c r="D5" s="22">
        <v>313875</v>
      </c>
      <c r="E5" s="22">
        <v>674000</v>
      </c>
      <c r="F5" s="23">
        <f t="shared" ref="F5:G9" si="0">SUM(B5/D5-1)</f>
        <v>-0.18983990442054954</v>
      </c>
      <c r="G5" s="23">
        <f t="shared" si="0"/>
        <v>-9.0949554896142426E-2</v>
      </c>
    </row>
    <row r="6" spans="1:7" ht="21.95" customHeight="1">
      <c r="A6" s="21" t="s">
        <v>51</v>
      </c>
      <c r="B6" s="22">
        <f>公式!H10</f>
        <v>0</v>
      </c>
      <c r="C6" s="22">
        <f>公式!I10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公式!H12</f>
        <v>1958900</v>
      </c>
      <c r="C7" s="22">
        <f>公式!I12</f>
        <v>3326500</v>
      </c>
      <c r="D7" s="22">
        <v>626351</v>
      </c>
      <c r="E7" s="22">
        <v>1369500</v>
      </c>
      <c r="F7" s="23">
        <f t="shared" si="0"/>
        <v>2.1274796400101539</v>
      </c>
      <c r="G7" s="23">
        <f t="shared" si="0"/>
        <v>1.42898868200073</v>
      </c>
    </row>
    <row r="8" spans="1:7" ht="21.95" customHeight="1">
      <c r="A8" s="21" t="s">
        <v>53</v>
      </c>
      <c r="B8" s="22">
        <f>公式!H14</f>
        <v>71502</v>
      </c>
      <c r="C8" s="22">
        <f>公式!I14</f>
        <v>1154000</v>
      </c>
      <c r="D8" s="22">
        <v>131936</v>
      </c>
      <c r="E8" s="22">
        <v>1455900</v>
      </c>
      <c r="F8" s="23">
        <f t="shared" si="0"/>
        <v>-0.45805542081008976</v>
      </c>
      <c r="G8" s="23">
        <f t="shared" si="0"/>
        <v>-0.20736314307301329</v>
      </c>
    </row>
    <row r="9" spans="1:7" ht="23.45" customHeight="1">
      <c r="A9" s="26" t="s">
        <v>70</v>
      </c>
      <c r="B9" s="27">
        <f>SUM(B4:B8)</f>
        <v>2706313</v>
      </c>
      <c r="C9" s="27">
        <f>SUM(C4:C8)</f>
        <v>6292600</v>
      </c>
      <c r="D9" s="27">
        <v>1337215</v>
      </c>
      <c r="E9" s="27">
        <v>4260400</v>
      </c>
      <c r="F9" s="28">
        <f t="shared" si="0"/>
        <v>1.0238428375392141</v>
      </c>
      <c r="G9" s="28">
        <f t="shared" si="0"/>
        <v>0.47699746502675811</v>
      </c>
    </row>
    <row r="10" spans="1:7" ht="21.95" customHeight="1">
      <c r="A10" s="21" t="s">
        <v>71</v>
      </c>
      <c r="B10" s="22">
        <f>公式!H20</f>
        <v>9283</v>
      </c>
      <c r="C10" s="22">
        <f>公式!I20</f>
        <v>46800</v>
      </c>
      <c r="D10" s="22">
        <v>31839</v>
      </c>
      <c r="E10" s="22">
        <v>149000</v>
      </c>
      <c r="F10" s="23">
        <f t="shared" ref="F10:G14" si="1">SUM(B10/D10-1)</f>
        <v>-0.7084393354062628</v>
      </c>
      <c r="G10" s="23">
        <f t="shared" si="1"/>
        <v>-0.68590604026845636</v>
      </c>
    </row>
    <row r="11" spans="1:7" ht="21.95" customHeight="1">
      <c r="A11" s="21" t="s">
        <v>56</v>
      </c>
      <c r="B11" s="22">
        <f>公式!H23</f>
        <v>0</v>
      </c>
      <c r="C11" s="22">
        <f>公式!I23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公式!H25</f>
        <v>35901</v>
      </c>
      <c r="C12" s="22">
        <f>公式!I25</f>
        <v>182900</v>
      </c>
      <c r="D12" s="22">
        <v>102268</v>
      </c>
      <c r="E12" s="22">
        <v>631500</v>
      </c>
      <c r="F12" s="23">
        <f t="shared" si="1"/>
        <v>-0.64895177377087654</v>
      </c>
      <c r="G12" s="23">
        <f t="shared" si="1"/>
        <v>-0.71037212984956455</v>
      </c>
    </row>
    <row r="13" spans="1:7" ht="21.95" customHeight="1">
      <c r="A13" s="21" t="s">
        <v>58</v>
      </c>
      <c r="B13" s="22">
        <f>公式!H27</f>
        <v>23969</v>
      </c>
      <c r="C13" s="22">
        <f>公式!I27</f>
        <v>283100</v>
      </c>
      <c r="D13" s="22">
        <v>36856</v>
      </c>
      <c r="E13" s="22">
        <v>424100</v>
      </c>
      <c r="F13" s="23">
        <f t="shared" si="1"/>
        <v>-0.34965812893423054</v>
      </c>
      <c r="G13" s="23">
        <f t="shared" si="1"/>
        <v>-0.3324687573685452</v>
      </c>
    </row>
    <row r="14" spans="1:7" ht="21.95" customHeight="1">
      <c r="A14" s="26" t="s">
        <v>70</v>
      </c>
      <c r="B14" s="27">
        <f>SUM(B10:B13)</f>
        <v>69153</v>
      </c>
      <c r="C14" s="27">
        <f>SUM(C10:C13)</f>
        <v>512800</v>
      </c>
      <c r="D14" s="27">
        <v>170963</v>
      </c>
      <c r="E14" s="27">
        <v>1204600</v>
      </c>
      <c r="F14" s="28">
        <f t="shared" si="1"/>
        <v>-0.59550896977708634</v>
      </c>
      <c r="G14" s="28">
        <f t="shared" si="1"/>
        <v>-0.57429852233106427</v>
      </c>
    </row>
    <row r="15" spans="1:7" ht="21.95" customHeight="1">
      <c r="A15" s="21" t="s">
        <v>72</v>
      </c>
      <c r="B15" s="22">
        <f>公式!H31</f>
        <v>3025</v>
      </c>
      <c r="C15" s="22">
        <f>公式!I31</f>
        <v>23400</v>
      </c>
      <c r="D15" s="22">
        <v>6005</v>
      </c>
      <c r="E15" s="22">
        <v>85200</v>
      </c>
      <c r="F15" s="23">
        <f t="shared" ref="F15:G19" si="2">SUM(B15/D15-1)</f>
        <v>-0.49625312239800168</v>
      </c>
      <c r="G15" s="23">
        <f t="shared" si="2"/>
        <v>-0.72535211267605626</v>
      </c>
    </row>
    <row r="16" spans="1:7" ht="21.95" customHeight="1">
      <c r="A16" s="21" t="s">
        <v>60</v>
      </c>
      <c r="B16" s="22">
        <f>公式!H34</f>
        <v>4129</v>
      </c>
      <c r="C16" s="22">
        <f>公式!I34</f>
        <v>68200</v>
      </c>
      <c r="D16" s="22">
        <v>7221</v>
      </c>
      <c r="E16" s="22">
        <v>51100</v>
      </c>
      <c r="F16" s="23">
        <f t="shared" si="2"/>
        <v>-0.42819554078382494</v>
      </c>
      <c r="G16" s="23">
        <f t="shared" si="2"/>
        <v>0.33463796477495111</v>
      </c>
    </row>
    <row r="17" spans="1:7" ht="21.95" customHeight="1">
      <c r="A17" s="21" t="s">
        <v>61</v>
      </c>
      <c r="B17" s="22">
        <f>公式!H38</f>
        <v>38960</v>
      </c>
      <c r="C17" s="22">
        <f>公式!I38</f>
        <v>1042400</v>
      </c>
      <c r="D17" s="22">
        <v>47991</v>
      </c>
      <c r="E17" s="22">
        <v>1422300</v>
      </c>
      <c r="F17" s="23">
        <f t="shared" si="2"/>
        <v>-0.18818111729282572</v>
      </c>
      <c r="G17" s="23">
        <f t="shared" si="2"/>
        <v>-0.26710258032763834</v>
      </c>
    </row>
    <row r="18" spans="1:7" ht="21.95" customHeight="1">
      <c r="A18" s="21" t="s">
        <v>62</v>
      </c>
      <c r="B18" s="22">
        <f>公式!H41</f>
        <v>108737</v>
      </c>
      <c r="C18" s="22">
        <f>公式!I41</f>
        <v>607600</v>
      </c>
      <c r="D18" s="22">
        <v>99081</v>
      </c>
      <c r="E18" s="22">
        <v>608000</v>
      </c>
      <c r="F18" s="23">
        <f t="shared" si="2"/>
        <v>9.7455617121345206E-2</v>
      </c>
      <c r="G18" s="23">
        <f t="shared" si="2"/>
        <v>-6.5789473684207955E-4</v>
      </c>
    </row>
    <row r="19" spans="1:7" ht="21.95" customHeight="1">
      <c r="A19" s="26" t="s">
        <v>70</v>
      </c>
      <c r="B19" s="27">
        <f>SUM(B15:B18)</f>
        <v>154851</v>
      </c>
      <c r="C19" s="27">
        <f>SUM(C15:C18)</f>
        <v>1741600</v>
      </c>
      <c r="D19" s="27">
        <v>160298</v>
      </c>
      <c r="E19" s="27">
        <v>2166600</v>
      </c>
      <c r="F19" s="28">
        <f t="shared" si="2"/>
        <v>-3.3980461390659911E-2</v>
      </c>
      <c r="G19" s="28">
        <f t="shared" si="2"/>
        <v>-0.1961598818425182</v>
      </c>
    </row>
    <row r="20" spans="1:7" ht="21.95" customHeight="1">
      <c r="A20" s="21" t="s">
        <v>73</v>
      </c>
      <c r="B20" s="22">
        <f>公式!H46</f>
        <v>0</v>
      </c>
      <c r="C20" s="22">
        <f>公式!I46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公式!H50</f>
        <v>128857</v>
      </c>
      <c r="C21" s="22">
        <f>公式!I50</f>
        <v>1003700</v>
      </c>
      <c r="D21" s="22">
        <v>41019</v>
      </c>
      <c r="E21" s="22">
        <v>687000</v>
      </c>
      <c r="F21" s="23">
        <f t="shared" ref="F21:G23" si="3">SUM(B21/D21-1)</f>
        <v>2.141397888783247</v>
      </c>
      <c r="G21" s="23">
        <f t="shared" si="3"/>
        <v>0.46098981077147005</v>
      </c>
    </row>
    <row r="22" spans="1:7" ht="21.95" customHeight="1">
      <c r="A22" s="21" t="s">
        <v>65</v>
      </c>
      <c r="B22" s="22">
        <f>公式!H55</f>
        <v>223697</v>
      </c>
      <c r="C22" s="22">
        <f>公式!I55</f>
        <v>1797300</v>
      </c>
      <c r="D22" s="22">
        <v>311413</v>
      </c>
      <c r="E22" s="22">
        <v>2188100</v>
      </c>
      <c r="F22" s="23">
        <f t="shared" si="3"/>
        <v>-0.2816709642821591</v>
      </c>
      <c r="G22" s="23">
        <f t="shared" si="3"/>
        <v>-0.17860244047347018</v>
      </c>
    </row>
    <row r="23" spans="1:7" ht="21.95" customHeight="1">
      <c r="A23" s="26" t="s">
        <v>70</v>
      </c>
      <c r="B23" s="27">
        <f>SUM(B20:B22)</f>
        <v>352554</v>
      </c>
      <c r="C23" s="27">
        <f>SUM(C20:C22)</f>
        <v>2801000</v>
      </c>
      <c r="D23" s="27">
        <v>352432</v>
      </c>
      <c r="E23" s="27">
        <v>2875100</v>
      </c>
      <c r="F23" s="28">
        <f t="shared" si="3"/>
        <v>3.4616606891546553E-4</v>
      </c>
      <c r="G23" s="28">
        <f t="shared" si="3"/>
        <v>-2.5773016590727282E-2</v>
      </c>
    </row>
    <row r="24" spans="1:7" ht="26.1" customHeight="1">
      <c r="A24" s="29" t="s">
        <v>66</v>
      </c>
      <c r="B24" s="30">
        <f>SUM(B9+B14+B19+B23)</f>
        <v>3282871</v>
      </c>
      <c r="C24" s="30">
        <f>SUM(C9+C14+C19+C23)</f>
        <v>11348000</v>
      </c>
      <c r="D24" s="30">
        <v>2020908</v>
      </c>
      <c r="E24" s="30">
        <v>10506700</v>
      </c>
      <c r="F24" s="31">
        <f>SUM(B24/D24-1)</f>
        <v>0.62445346349264796</v>
      </c>
      <c r="G24" s="31">
        <f>SUM(C24/E24-1)</f>
        <v>8.0072715505344227E-2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5"/>
  <sheetViews>
    <sheetView topLeftCell="A10" zoomScaleNormal="100" workbookViewId="0">
      <selection activeCell="I12" sqref="I1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118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119</v>
      </c>
      <c r="C2" s="50"/>
      <c r="D2" s="49" t="s">
        <v>87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SUM(公式!J5)</f>
        <v>580380</v>
      </c>
      <c r="C4" s="22">
        <f>SUM(公式!K5)</f>
        <v>1644700</v>
      </c>
      <c r="D4" s="22">
        <v>374339</v>
      </c>
      <c r="E4" s="22">
        <v>1044600</v>
      </c>
      <c r="F4" s="23">
        <f t="shared" ref="F4:G9" si="0">SUM(B4/D4-1)</f>
        <v>0.55041286106977894</v>
      </c>
      <c r="G4" s="23">
        <f t="shared" si="0"/>
        <v>0.57447826919394984</v>
      </c>
    </row>
    <row r="5" spans="1:7" ht="21.95" customHeight="1">
      <c r="A5" s="21" t="s">
        <v>50</v>
      </c>
      <c r="B5" s="22">
        <f>SUM(公式!J8)</f>
        <v>325708</v>
      </c>
      <c r="C5" s="22">
        <f>SUM(公式!K8)</f>
        <v>884900</v>
      </c>
      <c r="D5" s="24">
        <v>382165</v>
      </c>
      <c r="E5" s="24">
        <v>825700</v>
      </c>
      <c r="F5" s="23">
        <f t="shared" si="0"/>
        <v>-0.1477293839048579</v>
      </c>
      <c r="G5" s="23">
        <f t="shared" si="0"/>
        <v>7.1696742158168902E-2</v>
      </c>
    </row>
    <row r="6" spans="1:7" ht="21.95" customHeight="1">
      <c r="A6" s="21" t="s">
        <v>51</v>
      </c>
      <c r="B6" s="22">
        <f>SUM(公式!J10)</f>
        <v>0</v>
      </c>
      <c r="C6" s="22">
        <f>SUM(公式!K10)</f>
        <v>0</v>
      </c>
      <c r="D6" s="25">
        <v>0</v>
      </c>
      <c r="E6" s="25">
        <v>0</v>
      </c>
      <c r="F6" s="43" t="s">
        <v>125</v>
      </c>
      <c r="G6" s="44" t="s">
        <v>126</v>
      </c>
    </row>
    <row r="7" spans="1:7" ht="21.95" customHeight="1">
      <c r="A7" s="21" t="s">
        <v>52</v>
      </c>
      <c r="B7" s="22">
        <f>SUM(公式!J12)</f>
        <v>2017930</v>
      </c>
      <c r="C7" s="22">
        <f>SUM(公式!K12)</f>
        <v>3464600</v>
      </c>
      <c r="D7" s="25">
        <v>829004</v>
      </c>
      <c r="E7" s="25">
        <v>1809600</v>
      </c>
      <c r="F7" s="23">
        <f t="shared" si="0"/>
        <v>1.434161958205268</v>
      </c>
      <c r="G7" s="23">
        <f t="shared" si="0"/>
        <v>0.91456675508399643</v>
      </c>
    </row>
    <row r="8" spans="1:7" ht="21.95" customHeight="1">
      <c r="A8" s="21" t="s">
        <v>53</v>
      </c>
      <c r="B8" s="22">
        <f>SUM(公式!J14)</f>
        <v>122445</v>
      </c>
      <c r="C8" s="22">
        <f>SUM(公式!K14)</f>
        <v>1610800</v>
      </c>
      <c r="D8" s="25">
        <v>164651</v>
      </c>
      <c r="E8" s="25">
        <v>2103600</v>
      </c>
      <c r="F8" s="23">
        <f t="shared" si="0"/>
        <v>-0.25633612914589043</v>
      </c>
      <c r="G8" s="23">
        <f t="shared" si="0"/>
        <v>-0.23426506940482983</v>
      </c>
    </row>
    <row r="9" spans="1:7" ht="23.45" customHeight="1">
      <c r="A9" s="26" t="s">
        <v>54</v>
      </c>
      <c r="B9" s="27">
        <f>SUM(B4:B8)</f>
        <v>3046463</v>
      </c>
      <c r="C9" s="27">
        <f>SUM(C4:C8)</f>
        <v>7605000</v>
      </c>
      <c r="D9" s="27">
        <v>1750159</v>
      </c>
      <c r="E9" s="27">
        <v>5783500</v>
      </c>
      <c r="F9" s="28">
        <f t="shared" si="0"/>
        <v>0.74067784698418837</v>
      </c>
      <c r="G9" s="28">
        <f t="shared" si="0"/>
        <v>0.31494769603181472</v>
      </c>
    </row>
    <row r="10" spans="1:7" ht="21.95" customHeight="1">
      <c r="A10" s="21" t="s">
        <v>55</v>
      </c>
      <c r="B10" s="22">
        <f>SUM(公式!J20)</f>
        <v>13837</v>
      </c>
      <c r="C10" s="22">
        <f>SUM(公式!K20)</f>
        <v>58800</v>
      </c>
      <c r="D10" s="25">
        <v>36308</v>
      </c>
      <c r="E10" s="25">
        <v>165500</v>
      </c>
      <c r="F10" s="23">
        <f t="shared" ref="F10:G14" si="1">SUM(B10/D10-1)</f>
        <v>-0.61889941610664323</v>
      </c>
      <c r="G10" s="23">
        <f t="shared" si="1"/>
        <v>-0.64471299093655587</v>
      </c>
    </row>
    <row r="11" spans="1:7" ht="21.95" customHeight="1">
      <c r="A11" s="21" t="s">
        <v>56</v>
      </c>
      <c r="B11" s="22">
        <f>SUM(公式!J23)</f>
        <v>178</v>
      </c>
      <c r="C11" s="22">
        <f>SUM(公式!K23)</f>
        <v>1100</v>
      </c>
      <c r="D11" s="25">
        <v>0</v>
      </c>
      <c r="E11" s="25">
        <v>0</v>
      </c>
      <c r="F11" s="43" t="s">
        <v>125</v>
      </c>
      <c r="G11" s="44" t="s">
        <v>126</v>
      </c>
    </row>
    <row r="12" spans="1:7" ht="21.95" customHeight="1">
      <c r="A12" s="21" t="s">
        <v>57</v>
      </c>
      <c r="B12" s="22">
        <f>SUM(公式!J25)</f>
        <v>70082</v>
      </c>
      <c r="C12" s="22">
        <f>SUM(公式!K25)</f>
        <v>466600</v>
      </c>
      <c r="D12" s="25">
        <v>107205</v>
      </c>
      <c r="E12" s="25">
        <v>670700</v>
      </c>
      <c r="F12" s="23">
        <f t="shared" si="1"/>
        <v>-0.3462804906487571</v>
      </c>
      <c r="G12" s="23">
        <f t="shared" si="1"/>
        <v>-0.30430893096764577</v>
      </c>
    </row>
    <row r="13" spans="1:7" ht="21.95" customHeight="1">
      <c r="A13" s="21" t="s">
        <v>58</v>
      </c>
      <c r="B13" s="22">
        <f>SUM(公式!J27)</f>
        <v>29091</v>
      </c>
      <c r="C13" s="22">
        <f>SUM(公式!K27)</f>
        <v>389700</v>
      </c>
      <c r="D13" s="25">
        <v>41892</v>
      </c>
      <c r="E13" s="25">
        <v>539500</v>
      </c>
      <c r="F13" s="23">
        <f t="shared" si="1"/>
        <v>-0.30557146949298197</v>
      </c>
      <c r="G13" s="23">
        <f t="shared" si="1"/>
        <v>-0.27766450417052824</v>
      </c>
    </row>
    <row r="14" spans="1:7" ht="21.95" customHeight="1">
      <c r="A14" s="26" t="s">
        <v>54</v>
      </c>
      <c r="B14" s="27">
        <f>SUM(B10:B13)</f>
        <v>113188</v>
      </c>
      <c r="C14" s="27">
        <f>SUM(C10:C13)</f>
        <v>916200</v>
      </c>
      <c r="D14" s="27">
        <v>185405</v>
      </c>
      <c r="E14" s="27">
        <v>1375700</v>
      </c>
      <c r="F14" s="28">
        <f t="shared" si="1"/>
        <v>-0.38950945228014344</v>
      </c>
      <c r="G14" s="28">
        <f t="shared" si="1"/>
        <v>-0.33401177582321728</v>
      </c>
    </row>
    <row r="15" spans="1:7" ht="21.95" customHeight="1">
      <c r="A15" s="21" t="s">
        <v>59</v>
      </c>
      <c r="B15" s="22">
        <f>SUM(公式!J31)</f>
        <v>3027</v>
      </c>
      <c r="C15" s="22">
        <f>SUM(公式!K31)</f>
        <v>23500</v>
      </c>
      <c r="D15" s="25">
        <v>7210</v>
      </c>
      <c r="E15" s="25">
        <v>94600</v>
      </c>
      <c r="F15" s="23">
        <f t="shared" ref="F15:G19" si="2">SUM(B15/D15-1)</f>
        <v>-0.58016643550624125</v>
      </c>
      <c r="G15" s="23">
        <f t="shared" si="2"/>
        <v>-0.7515856236786469</v>
      </c>
    </row>
    <row r="16" spans="1:7" ht="21.95" customHeight="1">
      <c r="A16" s="21" t="s">
        <v>60</v>
      </c>
      <c r="B16" s="22">
        <f>SUM(公式!J34)</f>
        <v>4129</v>
      </c>
      <c r="C16" s="22">
        <f>SUM(公式!K34)</f>
        <v>68200</v>
      </c>
      <c r="D16" s="25">
        <v>10723</v>
      </c>
      <c r="E16" s="25">
        <v>71700</v>
      </c>
      <c r="F16" s="23">
        <f t="shared" si="2"/>
        <v>-0.61493984892287612</v>
      </c>
      <c r="G16" s="23">
        <f t="shared" si="2"/>
        <v>-4.8814504881450449E-2</v>
      </c>
    </row>
    <row r="17" spans="1:7" ht="21.95" customHeight="1">
      <c r="A17" s="21" t="s">
        <v>61</v>
      </c>
      <c r="B17" s="22">
        <f>SUM(公式!J38)</f>
        <v>50295</v>
      </c>
      <c r="C17" s="22">
        <f>SUM(公式!K38)</f>
        <v>1339300</v>
      </c>
      <c r="D17" s="25">
        <v>54499</v>
      </c>
      <c r="E17" s="25">
        <v>1675000</v>
      </c>
      <c r="F17" s="23">
        <f t="shared" si="2"/>
        <v>-7.7139030073946291E-2</v>
      </c>
      <c r="G17" s="23">
        <f t="shared" si="2"/>
        <v>-0.20041791044776125</v>
      </c>
    </row>
    <row r="18" spans="1:7" ht="21.95" customHeight="1">
      <c r="A18" s="21" t="s">
        <v>62</v>
      </c>
      <c r="B18" s="22">
        <f>SUM(公式!J41)</f>
        <v>141535</v>
      </c>
      <c r="C18" s="22">
        <f>SUM(公式!K41)</f>
        <v>804000</v>
      </c>
      <c r="D18" s="25">
        <v>162187</v>
      </c>
      <c r="E18" s="25">
        <v>848800</v>
      </c>
      <c r="F18" s="23">
        <f t="shared" si="2"/>
        <v>-0.12733449659960416</v>
      </c>
      <c r="G18" s="23">
        <f t="shared" si="2"/>
        <v>-5.2780395852968898E-2</v>
      </c>
    </row>
    <row r="19" spans="1:7" ht="21.95" customHeight="1">
      <c r="A19" s="26" t="s">
        <v>54</v>
      </c>
      <c r="B19" s="27">
        <f>SUM(B15:B18)</f>
        <v>198986</v>
      </c>
      <c r="C19" s="27">
        <f>SUM(C15:C18)</f>
        <v>2235000</v>
      </c>
      <c r="D19" s="27">
        <v>234619</v>
      </c>
      <c r="E19" s="27">
        <v>2690100</v>
      </c>
      <c r="F19" s="28">
        <f t="shared" si="2"/>
        <v>-0.15187602027116298</v>
      </c>
      <c r="G19" s="28">
        <f t="shared" si="2"/>
        <v>-0.1691758670681387</v>
      </c>
    </row>
    <row r="20" spans="1:7" ht="21.95" customHeight="1">
      <c r="A20" s="21" t="s">
        <v>63</v>
      </c>
      <c r="B20" s="22">
        <f>SUM(公式!J46)</f>
        <v>0</v>
      </c>
      <c r="C20" s="22">
        <f>SUM(公式!K46)</f>
        <v>0</v>
      </c>
      <c r="D20" s="25">
        <v>0</v>
      </c>
      <c r="E20" s="25">
        <v>0</v>
      </c>
      <c r="F20" s="43" t="s">
        <v>125</v>
      </c>
      <c r="G20" s="44" t="s">
        <v>126</v>
      </c>
    </row>
    <row r="21" spans="1:7" ht="21.95" customHeight="1">
      <c r="A21" s="21" t="s">
        <v>64</v>
      </c>
      <c r="B21" s="22">
        <f>SUM(公式!J50)</f>
        <v>164868</v>
      </c>
      <c r="C21" s="22">
        <f>SUM(公式!K50)</f>
        <v>1287300</v>
      </c>
      <c r="D21" s="25">
        <v>49828</v>
      </c>
      <c r="E21" s="25">
        <v>816600</v>
      </c>
      <c r="F21" s="23">
        <f t="shared" ref="F21:G23" si="3">SUM(B21/D21-1)</f>
        <v>2.3087420727301917</v>
      </c>
      <c r="G21" s="23">
        <f t="shared" si="3"/>
        <v>0.57641440117560627</v>
      </c>
    </row>
    <row r="22" spans="1:7" ht="21.95" customHeight="1">
      <c r="A22" s="21" t="s">
        <v>65</v>
      </c>
      <c r="B22" s="22">
        <f>SUM(公式!J55)</f>
        <v>256145</v>
      </c>
      <c r="C22" s="22">
        <f>SUM(公式!K55)</f>
        <v>2057000</v>
      </c>
      <c r="D22" s="25">
        <v>398643</v>
      </c>
      <c r="E22" s="25">
        <v>2957000</v>
      </c>
      <c r="F22" s="23">
        <f t="shared" si="3"/>
        <v>-0.35745767516299043</v>
      </c>
      <c r="G22" s="23">
        <f t="shared" si="3"/>
        <v>-0.30436252959080146</v>
      </c>
    </row>
    <row r="23" spans="1:7" ht="21.95" customHeight="1">
      <c r="A23" s="26" t="s">
        <v>54</v>
      </c>
      <c r="B23" s="27">
        <f>SUM(B20:B22)</f>
        <v>421013</v>
      </c>
      <c r="C23" s="27">
        <f>SUM(C20:C22)</f>
        <v>3344300</v>
      </c>
      <c r="D23" s="27">
        <v>448471</v>
      </c>
      <c r="E23" s="27">
        <v>3773600</v>
      </c>
      <c r="F23" s="28">
        <f t="shared" si="3"/>
        <v>-6.1225809472630344E-2</v>
      </c>
      <c r="G23" s="28">
        <f t="shared" si="3"/>
        <v>-0.1137640449438202</v>
      </c>
    </row>
    <row r="24" spans="1:7" ht="26.1" customHeight="1">
      <c r="A24" s="29" t="s">
        <v>66</v>
      </c>
      <c r="B24" s="30">
        <f>SUM(B23,B19,B14,B9)</f>
        <v>3779650</v>
      </c>
      <c r="C24" s="30">
        <f>SUM(C23,C19,C14,C9)</f>
        <v>14100500</v>
      </c>
      <c r="D24" s="30">
        <v>2618654</v>
      </c>
      <c r="E24" s="30">
        <v>13622900</v>
      </c>
      <c r="F24" s="31">
        <f>SUM(B24/D24-1)</f>
        <v>0.44335601419660642</v>
      </c>
      <c r="G24" s="31">
        <f>SUM(C24/E24-1)</f>
        <v>3.5058614538754584E-2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3"/>
  </sheetPr>
  <dimension ref="A1:G25"/>
  <sheetViews>
    <sheetView tabSelected="1" zoomScaleNormal="136" workbookViewId="0">
      <selection activeCell="J14" sqref="J14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120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121</v>
      </c>
      <c r="C2" s="50"/>
      <c r="D2" s="49" t="s">
        <v>85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SUM(公式!L5)</f>
        <v>628932</v>
      </c>
      <c r="C4" s="22">
        <f>SUM(公式!M5)</f>
        <v>1823500</v>
      </c>
      <c r="D4" s="22">
        <v>482859</v>
      </c>
      <c r="E4" s="22">
        <v>1383300</v>
      </c>
      <c r="F4" s="23">
        <f t="shared" ref="F4:G9" si="0">SUM(B4/D4-1)</f>
        <v>0.30251688381080188</v>
      </c>
      <c r="G4" s="23">
        <f t="shared" si="0"/>
        <v>0.31822453553097674</v>
      </c>
    </row>
    <row r="5" spans="1:7" ht="21.95" customHeight="1">
      <c r="A5" s="21" t="s">
        <v>50</v>
      </c>
      <c r="B5" s="22">
        <f>SUM(公式!L8)</f>
        <v>354156</v>
      </c>
      <c r="C5" s="22">
        <f>SUM(公式!M8)</f>
        <v>945400</v>
      </c>
      <c r="D5" s="24">
        <v>407714</v>
      </c>
      <c r="E5" s="24">
        <v>881500</v>
      </c>
      <c r="F5" s="23">
        <f t="shared" si="0"/>
        <v>-0.13136168981197605</v>
      </c>
      <c r="G5" s="23">
        <f t="shared" si="0"/>
        <v>7.2490073737946581E-2</v>
      </c>
    </row>
    <row r="6" spans="1:7" ht="21.95" customHeight="1">
      <c r="A6" s="21" t="s">
        <v>51</v>
      </c>
      <c r="B6" s="22">
        <f>SUM(公式!L10)</f>
        <v>0</v>
      </c>
      <c r="C6" s="22">
        <f>SUM(公式!M10)</f>
        <v>0</v>
      </c>
      <c r="D6" s="25">
        <v>0</v>
      </c>
      <c r="E6" s="25">
        <v>0</v>
      </c>
      <c r="F6" s="43" t="s">
        <v>125</v>
      </c>
      <c r="G6" s="44" t="s">
        <v>126</v>
      </c>
    </row>
    <row r="7" spans="1:7" ht="21.95" customHeight="1">
      <c r="A7" s="21" t="s">
        <v>52</v>
      </c>
      <c r="B7" s="22">
        <f>SUM(公式!L12)</f>
        <v>2122279</v>
      </c>
      <c r="C7" s="22">
        <f>SUM(公式!M12)</f>
        <v>3656800</v>
      </c>
      <c r="D7" s="25">
        <v>934108</v>
      </c>
      <c r="E7" s="25">
        <v>2066400</v>
      </c>
      <c r="F7" s="23">
        <f t="shared" si="0"/>
        <v>1.2719846099166263</v>
      </c>
      <c r="G7" s="23">
        <f t="shared" si="0"/>
        <v>0.76964769647696474</v>
      </c>
    </row>
    <row r="8" spans="1:7" ht="21.95" customHeight="1">
      <c r="A8" s="21" t="s">
        <v>53</v>
      </c>
      <c r="B8" s="22">
        <f>SUM(公式!L14)</f>
        <v>174777</v>
      </c>
      <c r="C8" s="22">
        <f>SUM(公式!M14)</f>
        <v>1894800</v>
      </c>
      <c r="D8" s="25">
        <v>231235</v>
      </c>
      <c r="E8" s="25">
        <v>2300400</v>
      </c>
      <c r="F8" s="23">
        <f t="shared" si="0"/>
        <v>-0.24415854001340631</v>
      </c>
      <c r="G8" s="23">
        <f t="shared" si="0"/>
        <v>-0.17631716223265514</v>
      </c>
    </row>
    <row r="9" spans="1:7" ht="23.45" customHeight="1">
      <c r="A9" s="26" t="s">
        <v>54</v>
      </c>
      <c r="B9" s="27">
        <f>SUM(B4:B8)</f>
        <v>3280144</v>
      </c>
      <c r="C9" s="27">
        <f>SUM(C4:C8)</f>
        <v>8320500</v>
      </c>
      <c r="D9" s="27">
        <v>2055916</v>
      </c>
      <c r="E9" s="27">
        <v>6631600</v>
      </c>
      <c r="F9" s="28">
        <f t="shared" si="0"/>
        <v>0.59546596261714968</v>
      </c>
      <c r="G9" s="28">
        <f t="shared" si="0"/>
        <v>0.25467458833464018</v>
      </c>
    </row>
    <row r="10" spans="1:7" ht="21.95" customHeight="1">
      <c r="A10" s="21" t="s">
        <v>55</v>
      </c>
      <c r="B10" s="22">
        <f>SUM(公式!L20)</f>
        <v>14525</v>
      </c>
      <c r="C10" s="22">
        <f>SUM(公式!M20)</f>
        <v>79900</v>
      </c>
      <c r="D10" s="25">
        <v>55082</v>
      </c>
      <c r="E10" s="25">
        <v>237000</v>
      </c>
      <c r="F10" s="23">
        <f t="shared" ref="F10:G14" si="1">SUM(B10/D10-1)</f>
        <v>-0.73630224029628555</v>
      </c>
      <c r="G10" s="23">
        <f t="shared" si="1"/>
        <v>-0.66286919831223634</v>
      </c>
    </row>
    <row r="11" spans="1:7" ht="21.95" customHeight="1">
      <c r="A11" s="21" t="s">
        <v>56</v>
      </c>
      <c r="B11" s="22">
        <f>SUM(公式!L23)</f>
        <v>178</v>
      </c>
      <c r="C11" s="22">
        <f>SUM(公式!M23)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SUM(公式!L25)</f>
        <v>108758</v>
      </c>
      <c r="C12" s="22">
        <f>SUM(公式!M25)</f>
        <v>696200</v>
      </c>
      <c r="D12" s="25">
        <v>125223</v>
      </c>
      <c r="E12" s="25">
        <v>811000</v>
      </c>
      <c r="F12" s="23">
        <f t="shared" si="1"/>
        <v>-0.1314854299928927</v>
      </c>
      <c r="G12" s="23">
        <f t="shared" si="1"/>
        <v>-0.14155363748458694</v>
      </c>
    </row>
    <row r="13" spans="1:7" ht="21.95" customHeight="1">
      <c r="A13" s="21" t="s">
        <v>58</v>
      </c>
      <c r="B13" s="22">
        <f>SUM(公式!L27)</f>
        <v>43069</v>
      </c>
      <c r="C13" s="22">
        <f>SUM(公式!M27)</f>
        <v>600200</v>
      </c>
      <c r="D13" s="25">
        <v>61603</v>
      </c>
      <c r="E13" s="25">
        <v>752100</v>
      </c>
      <c r="F13" s="23">
        <f t="shared" si="1"/>
        <v>-0.30086197100790546</v>
      </c>
      <c r="G13" s="23">
        <f t="shared" si="1"/>
        <v>-0.20196782342773567</v>
      </c>
    </row>
    <row r="14" spans="1:7" ht="21.95" customHeight="1">
      <c r="A14" s="26" t="s">
        <v>54</v>
      </c>
      <c r="B14" s="27">
        <f>SUM(B10:B13)</f>
        <v>166530</v>
      </c>
      <c r="C14" s="27">
        <f>SUM(C10:C13)</f>
        <v>1377400</v>
      </c>
      <c r="D14" s="27">
        <v>243915</v>
      </c>
      <c r="E14" s="27">
        <v>1813900</v>
      </c>
      <c r="F14" s="28">
        <f t="shared" si="1"/>
        <v>-0.31726216099870852</v>
      </c>
      <c r="G14" s="28">
        <f t="shared" si="1"/>
        <v>-0.24064171122994649</v>
      </c>
    </row>
    <row r="15" spans="1:7" ht="21.95" customHeight="1">
      <c r="A15" s="21" t="s">
        <v>59</v>
      </c>
      <c r="B15" s="22">
        <f>SUM(公式!L31)</f>
        <v>4212</v>
      </c>
      <c r="C15" s="22">
        <f>SUM(公式!M31)</f>
        <v>32700</v>
      </c>
      <c r="D15" s="25">
        <v>7210</v>
      </c>
      <c r="E15" s="25">
        <v>94600</v>
      </c>
      <c r="F15" s="23">
        <f t="shared" ref="F15:G19" si="2">SUM(B15/D15-1)</f>
        <v>-0.41581137309292648</v>
      </c>
      <c r="G15" s="23">
        <f t="shared" si="2"/>
        <v>-0.65433403805496826</v>
      </c>
    </row>
    <row r="16" spans="1:7" ht="21.95" customHeight="1">
      <c r="A16" s="21" t="s">
        <v>60</v>
      </c>
      <c r="B16" s="22">
        <f>SUM(公式!L34)</f>
        <v>5561</v>
      </c>
      <c r="C16" s="22">
        <f>SUM(公式!M34)</f>
        <v>83000</v>
      </c>
      <c r="D16" s="25">
        <v>10945</v>
      </c>
      <c r="E16" s="25">
        <v>80400</v>
      </c>
      <c r="F16" s="23">
        <f t="shared" si="2"/>
        <v>-0.49191411603471902</v>
      </c>
      <c r="G16" s="23">
        <f t="shared" si="2"/>
        <v>3.2338308457711351E-2</v>
      </c>
    </row>
    <row r="17" spans="1:7" ht="21.95" customHeight="1">
      <c r="A17" s="21" t="s">
        <v>61</v>
      </c>
      <c r="B17" s="22">
        <f>SUM(公式!L38)</f>
        <v>57044</v>
      </c>
      <c r="C17" s="22">
        <f>SUM(公式!M38)</f>
        <v>1562400</v>
      </c>
      <c r="D17" s="25">
        <v>80326</v>
      </c>
      <c r="E17" s="25">
        <v>2224500</v>
      </c>
      <c r="F17" s="23">
        <f t="shared" si="2"/>
        <v>-0.28984388616388213</v>
      </c>
      <c r="G17" s="23">
        <f t="shared" si="2"/>
        <v>-0.29763991908293996</v>
      </c>
    </row>
    <row r="18" spans="1:7" ht="21.95" customHeight="1">
      <c r="A18" s="21" t="s">
        <v>62</v>
      </c>
      <c r="B18" s="22">
        <f>SUM(公式!L41)</f>
        <v>176783</v>
      </c>
      <c r="C18" s="22">
        <f>SUM(公式!M41)</f>
        <v>977400</v>
      </c>
      <c r="D18" s="25">
        <v>209230</v>
      </c>
      <c r="E18" s="25">
        <v>1070700</v>
      </c>
      <c r="F18" s="23">
        <f t="shared" si="2"/>
        <v>-0.1550781436696459</v>
      </c>
      <c r="G18" s="23">
        <f t="shared" si="2"/>
        <v>-8.7139254693191392E-2</v>
      </c>
    </row>
    <row r="19" spans="1:7" ht="21.95" customHeight="1">
      <c r="A19" s="26" t="s">
        <v>54</v>
      </c>
      <c r="B19" s="27">
        <f>SUM(B15:B18)</f>
        <v>243600</v>
      </c>
      <c r="C19" s="27">
        <f>SUM(C15:C18)</f>
        <v>2655500</v>
      </c>
      <c r="D19" s="27">
        <v>307711</v>
      </c>
      <c r="E19" s="27">
        <v>3470200</v>
      </c>
      <c r="F19" s="28">
        <f t="shared" si="2"/>
        <v>-0.2083480928533592</v>
      </c>
      <c r="G19" s="28">
        <f t="shared" si="2"/>
        <v>-0.234770330240332</v>
      </c>
    </row>
    <row r="20" spans="1:7" ht="21.95" customHeight="1">
      <c r="A20" s="21" t="s">
        <v>63</v>
      </c>
      <c r="B20" s="22">
        <f>SUM(公式!L46)</f>
        <v>0</v>
      </c>
      <c r="C20" s="22">
        <f>SUM(公式!M46)</f>
        <v>0</v>
      </c>
      <c r="D20" s="25">
        <v>0</v>
      </c>
      <c r="E20" s="25">
        <v>0</v>
      </c>
      <c r="F20" s="43" t="s">
        <v>125</v>
      </c>
      <c r="G20" s="44" t="s">
        <v>126</v>
      </c>
    </row>
    <row r="21" spans="1:7" ht="21.95" customHeight="1">
      <c r="A21" s="21" t="s">
        <v>64</v>
      </c>
      <c r="B21" s="22">
        <f>SUM(公式!L50)</f>
        <v>205286</v>
      </c>
      <c r="C21" s="22">
        <f>SUM(公式!M50)</f>
        <v>1530100</v>
      </c>
      <c r="D21" s="25">
        <v>71046</v>
      </c>
      <c r="E21" s="25">
        <v>1066800</v>
      </c>
      <c r="F21" s="23">
        <f t="shared" ref="F21:G23" si="3">SUM(B21/D21-1)</f>
        <v>1.88948005517552</v>
      </c>
      <c r="G21" s="23">
        <f t="shared" si="3"/>
        <v>0.43428946381702294</v>
      </c>
    </row>
    <row r="22" spans="1:7" ht="21.95" customHeight="1">
      <c r="A22" s="21" t="s">
        <v>65</v>
      </c>
      <c r="B22" s="22">
        <f>SUM(公式!L55)</f>
        <v>268060</v>
      </c>
      <c r="C22" s="22">
        <f>SUM(公式!M55)</f>
        <v>2185700</v>
      </c>
      <c r="D22" s="25">
        <v>430192</v>
      </c>
      <c r="E22" s="25">
        <v>3353300</v>
      </c>
      <c r="F22" s="23">
        <f t="shared" si="3"/>
        <v>-0.3768828802023283</v>
      </c>
      <c r="G22" s="23">
        <f t="shared" si="3"/>
        <v>-0.34819431604687923</v>
      </c>
    </row>
    <row r="23" spans="1:7" ht="21.95" customHeight="1">
      <c r="A23" s="26" t="s">
        <v>54</v>
      </c>
      <c r="B23" s="27">
        <f>SUM(B20:B22)</f>
        <v>473346</v>
      </c>
      <c r="C23" s="27">
        <f>SUM(C20:C22)</f>
        <v>3715800</v>
      </c>
      <c r="D23" s="27">
        <v>501238</v>
      </c>
      <c r="E23" s="27">
        <v>4420100</v>
      </c>
      <c r="F23" s="28">
        <f t="shared" si="3"/>
        <v>-5.5646219959380572E-2</v>
      </c>
      <c r="G23" s="28">
        <f t="shared" si="3"/>
        <v>-0.15934028641885933</v>
      </c>
    </row>
    <row r="24" spans="1:7" ht="26.1" customHeight="1">
      <c r="A24" s="29" t="s">
        <v>66</v>
      </c>
      <c r="B24" s="30">
        <f>SUM(B23,B19,B14,B9)</f>
        <v>4163620</v>
      </c>
      <c r="C24" s="30">
        <f>SUM(C23,C19,C14,C9)</f>
        <v>16069200</v>
      </c>
      <c r="D24" s="30">
        <v>3108780</v>
      </c>
      <c r="E24" s="30">
        <v>16335800</v>
      </c>
      <c r="F24" s="31">
        <f>SUM(B24/D24-1)</f>
        <v>0.33930995438725153</v>
      </c>
      <c r="G24" s="31">
        <f>SUM(C24/E24-1)</f>
        <v>-1.6319984328897252E-2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G24"/>
  <sheetViews>
    <sheetView zoomScaleNormal="100" workbookViewId="0">
      <selection activeCell="K13" sqref="K13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90</v>
      </c>
      <c r="B1" s="46"/>
      <c r="C1" s="46"/>
      <c r="D1" s="46"/>
      <c r="E1" s="46"/>
      <c r="F1" s="46"/>
      <c r="G1" s="46"/>
    </row>
    <row r="2" spans="1:7" ht="26.25" customHeight="1">
      <c r="A2" s="47" t="s">
        <v>68</v>
      </c>
      <c r="B2" s="49" t="s">
        <v>91</v>
      </c>
      <c r="C2" s="50"/>
      <c r="D2" s="49" t="s">
        <v>78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SUM(公式!N5)</f>
        <v>583878</v>
      </c>
      <c r="C4" s="22">
        <f>SUM(公式!O5)</f>
        <v>1685000</v>
      </c>
      <c r="D4" s="22">
        <v>428724</v>
      </c>
      <c r="E4" s="22">
        <v>1304900</v>
      </c>
      <c r="F4" s="23">
        <f t="shared" ref="F4:G9" si="0">SUM(B4/D4-1)</f>
        <v>0.36189716460939914</v>
      </c>
      <c r="G4" s="23">
        <f t="shared" si="0"/>
        <v>0.2912866886351444</v>
      </c>
    </row>
    <row r="5" spans="1:7" ht="21.95" customHeight="1">
      <c r="A5" s="21" t="s">
        <v>50</v>
      </c>
      <c r="B5" s="22">
        <f>SUM(公式!N8)</f>
        <v>509935</v>
      </c>
      <c r="C5" s="22">
        <f>SUM(公式!O8)</f>
        <v>1053600</v>
      </c>
      <c r="D5" s="24">
        <v>662887</v>
      </c>
      <c r="E5" s="24">
        <v>1317500</v>
      </c>
      <c r="F5" s="23">
        <f t="shared" si="0"/>
        <v>-0.23073615865147457</v>
      </c>
      <c r="G5" s="23">
        <f t="shared" si="0"/>
        <v>-0.20030360531309299</v>
      </c>
    </row>
    <row r="6" spans="1:7" ht="21.95" customHeight="1">
      <c r="A6" s="21" t="s">
        <v>51</v>
      </c>
      <c r="B6" s="22">
        <f>SUM(公式!N10)</f>
        <v>0</v>
      </c>
      <c r="C6" s="22">
        <f>SUM(公式!O10)</f>
        <v>0</v>
      </c>
      <c r="D6" s="25">
        <v>232</v>
      </c>
      <c r="E6" s="25">
        <v>4300</v>
      </c>
      <c r="F6" s="23">
        <f t="shared" ref="F6" si="1">SUM(B6/D6-1)</f>
        <v>-1</v>
      </c>
      <c r="G6" s="23">
        <f t="shared" ref="G6" si="2">SUM(C6/E6-1)</f>
        <v>-1</v>
      </c>
    </row>
    <row r="7" spans="1:7" ht="21.95" customHeight="1">
      <c r="A7" s="21" t="s">
        <v>52</v>
      </c>
      <c r="B7" s="22">
        <f>SUM(公式!N12)</f>
        <v>1021380</v>
      </c>
      <c r="C7" s="22">
        <f>SUM(公式!O12)</f>
        <v>2333000</v>
      </c>
      <c r="D7" s="25">
        <v>325445</v>
      </c>
      <c r="E7" s="25">
        <v>1080600</v>
      </c>
      <c r="F7" s="23">
        <f t="shared" si="0"/>
        <v>2.1384104841063776</v>
      </c>
      <c r="G7" s="23">
        <f t="shared" si="0"/>
        <v>1.1589857486581527</v>
      </c>
    </row>
    <row r="8" spans="1:7" ht="21.95" customHeight="1">
      <c r="A8" s="21" t="s">
        <v>53</v>
      </c>
      <c r="B8" s="22">
        <f>SUM(公式!N14)</f>
        <v>248367</v>
      </c>
      <c r="C8" s="22">
        <f>SUM(公式!O14)</f>
        <v>2741200</v>
      </c>
      <c r="D8" s="25">
        <v>234832</v>
      </c>
      <c r="E8" s="25">
        <v>2365800</v>
      </c>
      <c r="F8" s="23">
        <f t="shared" si="0"/>
        <v>5.7636948967772605E-2</v>
      </c>
      <c r="G8" s="23">
        <f t="shared" si="0"/>
        <v>0.15867782568264444</v>
      </c>
    </row>
    <row r="9" spans="1:7" ht="23.45" customHeight="1">
      <c r="A9" s="26" t="s">
        <v>54</v>
      </c>
      <c r="B9" s="27">
        <f>SUM(B4:B8)</f>
        <v>2363560</v>
      </c>
      <c r="C9" s="27">
        <f>SUM(C4:C8)</f>
        <v>7812800</v>
      </c>
      <c r="D9" s="27">
        <v>1652120</v>
      </c>
      <c r="E9" s="27">
        <v>6073100</v>
      </c>
      <c r="F9" s="28">
        <f t="shared" si="0"/>
        <v>0.43062247294385392</v>
      </c>
      <c r="G9" s="28">
        <f t="shared" si="0"/>
        <v>0.28645996278671526</v>
      </c>
    </row>
    <row r="10" spans="1:7" ht="21.95" customHeight="1">
      <c r="A10" s="21" t="s">
        <v>55</v>
      </c>
      <c r="B10" s="22">
        <f>SUM(公式!N20)</f>
        <v>58144</v>
      </c>
      <c r="C10" s="22">
        <f>SUM(公式!O20)</f>
        <v>248800</v>
      </c>
      <c r="D10" s="25">
        <v>76584</v>
      </c>
      <c r="E10" s="25">
        <v>329800</v>
      </c>
      <c r="F10" s="23">
        <f t="shared" ref="F10:G14" si="3">SUM(B10/D10-1)</f>
        <v>-0.24078136425362995</v>
      </c>
      <c r="G10" s="23">
        <f t="shared" si="3"/>
        <v>-0.2456033959975743</v>
      </c>
    </row>
    <row r="11" spans="1:7" ht="21.95" customHeight="1">
      <c r="A11" s="21" t="s">
        <v>56</v>
      </c>
      <c r="B11" s="22">
        <f>SUM(公式!N23)</f>
        <v>2007</v>
      </c>
      <c r="C11" s="22">
        <f>SUM(公式!O23)</f>
        <v>13800</v>
      </c>
      <c r="D11" s="25">
        <v>12407</v>
      </c>
      <c r="E11" s="25">
        <v>147500</v>
      </c>
      <c r="F11" s="23">
        <f t="shared" si="3"/>
        <v>-0.83823647940678647</v>
      </c>
      <c r="G11" s="23">
        <f t="shared" si="3"/>
        <v>-0.90644067796610173</v>
      </c>
    </row>
    <row r="12" spans="1:7" ht="21.95" customHeight="1">
      <c r="A12" s="21" t="s">
        <v>57</v>
      </c>
      <c r="B12" s="22">
        <f>SUM(公式!N25)</f>
        <v>161262</v>
      </c>
      <c r="C12" s="22">
        <f>SUM(公式!O25)</f>
        <v>1088900</v>
      </c>
      <c r="D12" s="25">
        <v>103707</v>
      </c>
      <c r="E12" s="25">
        <v>658500</v>
      </c>
      <c r="F12" s="23">
        <f t="shared" si="3"/>
        <v>0.55497700251670579</v>
      </c>
      <c r="G12" s="23">
        <f t="shared" si="3"/>
        <v>0.65360668185269555</v>
      </c>
    </row>
    <row r="13" spans="1:7" ht="21.95" customHeight="1">
      <c r="A13" s="21" t="s">
        <v>58</v>
      </c>
      <c r="B13" s="22">
        <f>SUM(公式!N27)</f>
        <v>65076</v>
      </c>
      <c r="C13" s="22">
        <f>SUM(公式!O27)</f>
        <v>808900</v>
      </c>
      <c r="D13" s="25">
        <v>43450</v>
      </c>
      <c r="E13" s="25">
        <v>630200</v>
      </c>
      <c r="F13" s="23">
        <f t="shared" si="3"/>
        <v>0.49772151898734185</v>
      </c>
      <c r="G13" s="23">
        <f t="shared" si="3"/>
        <v>0.28356077435734695</v>
      </c>
    </row>
    <row r="14" spans="1:7" ht="21.95" customHeight="1">
      <c r="A14" s="26" t="s">
        <v>54</v>
      </c>
      <c r="B14" s="27">
        <f>SUM(B10:B13)</f>
        <v>286489</v>
      </c>
      <c r="C14" s="27">
        <f>SUM(C10:C13)</f>
        <v>2160400</v>
      </c>
      <c r="D14" s="27">
        <v>236148</v>
      </c>
      <c r="E14" s="27">
        <v>1766000</v>
      </c>
      <c r="F14" s="28">
        <f t="shared" si="3"/>
        <v>0.21317563561834096</v>
      </c>
      <c r="G14" s="28">
        <f t="shared" si="3"/>
        <v>0.22332955832389589</v>
      </c>
    </row>
    <row r="15" spans="1:7" ht="21.95" customHeight="1">
      <c r="A15" s="21" t="s">
        <v>59</v>
      </c>
      <c r="B15" s="22">
        <f>SUM(公式!N31)</f>
        <v>8117</v>
      </c>
      <c r="C15" s="22">
        <f>SUM(公式!O31)</f>
        <v>100800</v>
      </c>
      <c r="D15" s="25">
        <v>16358</v>
      </c>
      <c r="E15" s="25">
        <v>185900</v>
      </c>
      <c r="F15" s="23">
        <f t="shared" ref="F15:G19" si="4">SUM(B15/D15-1)</f>
        <v>-0.50379019440029338</v>
      </c>
      <c r="G15" s="23">
        <f t="shared" si="4"/>
        <v>-0.45777299623453471</v>
      </c>
    </row>
    <row r="16" spans="1:7" ht="21.95" customHeight="1">
      <c r="A16" s="21" t="s">
        <v>60</v>
      </c>
      <c r="B16" s="22">
        <f>SUM(公式!N34)</f>
        <v>11837</v>
      </c>
      <c r="C16" s="22">
        <f>SUM(公式!O34)</f>
        <v>91400</v>
      </c>
      <c r="D16" s="25">
        <v>34566</v>
      </c>
      <c r="E16" s="25">
        <v>211200</v>
      </c>
      <c r="F16" s="23">
        <f t="shared" si="4"/>
        <v>-0.65755366545159988</v>
      </c>
      <c r="G16" s="23">
        <f t="shared" si="4"/>
        <v>-0.56723484848484851</v>
      </c>
    </row>
    <row r="17" spans="1:7" ht="21.95" customHeight="1">
      <c r="A17" s="21" t="s">
        <v>61</v>
      </c>
      <c r="B17" s="22">
        <f>SUM(公式!N38)</f>
        <v>101650</v>
      </c>
      <c r="C17" s="22">
        <f>SUM(公式!O38)</f>
        <v>2801800</v>
      </c>
      <c r="D17" s="25">
        <v>128830</v>
      </c>
      <c r="E17" s="25">
        <v>3998500</v>
      </c>
      <c r="F17" s="23">
        <f t="shared" si="4"/>
        <v>-0.21097570441667313</v>
      </c>
      <c r="G17" s="23">
        <f t="shared" si="4"/>
        <v>-0.29928723271226709</v>
      </c>
    </row>
    <row r="18" spans="1:7" ht="21.95" customHeight="1">
      <c r="A18" s="21" t="s">
        <v>62</v>
      </c>
      <c r="B18" s="22">
        <f>SUM(公式!N41)</f>
        <v>233665</v>
      </c>
      <c r="C18" s="22">
        <f>SUM(公式!O41)</f>
        <v>1204900</v>
      </c>
      <c r="D18" s="25">
        <v>250002</v>
      </c>
      <c r="E18" s="25">
        <v>1487800</v>
      </c>
      <c r="F18" s="23">
        <f t="shared" si="4"/>
        <v>-6.5347477220182193E-2</v>
      </c>
      <c r="G18" s="23">
        <f t="shared" si="4"/>
        <v>-0.19014652507057406</v>
      </c>
    </row>
    <row r="19" spans="1:7" ht="21.95" customHeight="1">
      <c r="A19" s="26" t="s">
        <v>54</v>
      </c>
      <c r="B19" s="27">
        <f>SUM(B15:B18)</f>
        <v>355269</v>
      </c>
      <c r="C19" s="27">
        <f>SUM(C15:C18)</f>
        <v>4198900</v>
      </c>
      <c r="D19" s="27">
        <v>429756</v>
      </c>
      <c r="E19" s="27">
        <v>5883400</v>
      </c>
      <c r="F19" s="28">
        <f t="shared" si="4"/>
        <v>-0.173323932650155</v>
      </c>
      <c r="G19" s="28">
        <f t="shared" si="4"/>
        <v>-0.28631403610157391</v>
      </c>
    </row>
    <row r="20" spans="1:7" ht="21.95" customHeight="1">
      <c r="A20" s="21" t="s">
        <v>63</v>
      </c>
      <c r="B20" s="22">
        <f>SUM(公式!N46)</f>
        <v>323</v>
      </c>
      <c r="C20" s="22">
        <f>SUM(公式!O46)</f>
        <v>2400</v>
      </c>
      <c r="D20" s="25">
        <v>468</v>
      </c>
      <c r="E20" s="25">
        <v>5400</v>
      </c>
      <c r="F20" s="23">
        <f t="shared" ref="F20:G23" si="5">SUM(B20/D20-1)</f>
        <v>-0.30982905982905984</v>
      </c>
      <c r="G20" s="23">
        <f t="shared" si="5"/>
        <v>-0.55555555555555558</v>
      </c>
    </row>
    <row r="21" spans="1:7" ht="21.95" customHeight="1">
      <c r="A21" s="21" t="s">
        <v>64</v>
      </c>
      <c r="B21" s="22">
        <f>SUM(公式!N50)</f>
        <v>82464</v>
      </c>
      <c r="C21" s="22">
        <f>SUM(公式!O50)</f>
        <v>1274300</v>
      </c>
      <c r="D21" s="25">
        <v>154208</v>
      </c>
      <c r="E21" s="25">
        <v>1845700</v>
      </c>
      <c r="F21" s="23">
        <f t="shared" si="5"/>
        <v>-0.46524175140070556</v>
      </c>
      <c r="G21" s="23">
        <f t="shared" si="5"/>
        <v>-0.30958443950804571</v>
      </c>
    </row>
    <row r="22" spans="1:7" ht="21.95" customHeight="1">
      <c r="A22" s="21" t="s">
        <v>65</v>
      </c>
      <c r="B22" s="22">
        <f>SUM(公式!N55)</f>
        <v>476953</v>
      </c>
      <c r="C22" s="22">
        <f>SUM(公式!O55)</f>
        <v>3838900</v>
      </c>
      <c r="D22" s="25">
        <v>484855</v>
      </c>
      <c r="E22" s="25">
        <v>3751400</v>
      </c>
      <c r="F22" s="23">
        <f t="shared" si="5"/>
        <v>-1.6297656000247462E-2</v>
      </c>
      <c r="G22" s="23">
        <f t="shared" si="5"/>
        <v>2.3324625473156724E-2</v>
      </c>
    </row>
    <row r="23" spans="1:7" ht="21.95" customHeight="1">
      <c r="A23" s="26" t="s">
        <v>54</v>
      </c>
      <c r="B23" s="27">
        <f>SUM(B20:B22)</f>
        <v>559740</v>
      </c>
      <c r="C23" s="27">
        <f>SUM(C20:C22)</f>
        <v>5115600</v>
      </c>
      <c r="D23" s="27">
        <v>639531</v>
      </c>
      <c r="E23" s="27">
        <v>5602500</v>
      </c>
      <c r="F23" s="28">
        <f t="shared" si="5"/>
        <v>-0.12476486675391807</v>
      </c>
      <c r="G23" s="28">
        <f t="shared" si="5"/>
        <v>-8.6907630522088386E-2</v>
      </c>
    </row>
    <row r="24" spans="1:7" ht="26.1" customHeight="1">
      <c r="A24" s="29" t="s">
        <v>67</v>
      </c>
      <c r="B24" s="30">
        <f>SUM(B9+B14+B19+B23)</f>
        <v>3565058</v>
      </c>
      <c r="C24" s="30">
        <f>SUM(C9+C14+C19+C23)</f>
        <v>19287700</v>
      </c>
      <c r="D24" s="30">
        <v>2957555</v>
      </c>
      <c r="E24" s="30">
        <v>19325000</v>
      </c>
      <c r="F24" s="31">
        <f>SUM(B24/D24-1)</f>
        <v>0.20540716909744705</v>
      </c>
      <c r="G24" s="31">
        <f>SUM(C24/E24-1)</f>
        <v>-1.9301423027167086E-3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G24"/>
  <sheetViews>
    <sheetView workbookViewId="0">
      <selection activeCell="E14" sqref="E14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88</v>
      </c>
      <c r="B1" s="46"/>
      <c r="C1" s="46"/>
      <c r="D1" s="46"/>
      <c r="E1" s="46"/>
      <c r="F1" s="46"/>
      <c r="G1" s="46"/>
    </row>
    <row r="2" spans="1:7" ht="26.25" customHeight="1">
      <c r="A2" s="47" t="s">
        <v>43</v>
      </c>
      <c r="B2" s="49" t="s">
        <v>89</v>
      </c>
      <c r="C2" s="50"/>
      <c r="D2" s="49" t="s">
        <v>79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SUM(公式!P5)</f>
        <v>674047</v>
      </c>
      <c r="C4" s="22">
        <f>SUM(公式!Q5)</f>
        <v>1928100</v>
      </c>
      <c r="D4" s="22">
        <v>602976</v>
      </c>
      <c r="E4" s="22">
        <v>1764900</v>
      </c>
      <c r="F4" s="23">
        <f t="shared" ref="F4:G9" si="0">SUM(B4/D4-1)</f>
        <v>0.11786704611792187</v>
      </c>
      <c r="G4" s="23">
        <f t="shared" si="0"/>
        <v>9.246982831888495E-2</v>
      </c>
    </row>
    <row r="5" spans="1:7" ht="21.95" customHeight="1">
      <c r="A5" s="21" t="s">
        <v>50</v>
      </c>
      <c r="B5" s="22">
        <f>SUM(公式!P8)</f>
        <v>550688</v>
      </c>
      <c r="C5" s="22">
        <f>SUM(公式!Q8)</f>
        <v>1164100</v>
      </c>
      <c r="D5" s="24">
        <v>715642</v>
      </c>
      <c r="E5" s="24">
        <v>1564400</v>
      </c>
      <c r="F5" s="23">
        <f t="shared" si="0"/>
        <v>-0.23049793052951062</v>
      </c>
      <c r="G5" s="23">
        <f t="shared" si="0"/>
        <v>-0.25588084888775253</v>
      </c>
    </row>
    <row r="6" spans="1:7" ht="21.95" customHeight="1">
      <c r="A6" s="21" t="s">
        <v>51</v>
      </c>
      <c r="B6" s="22">
        <f>SUM(公式!P10)</f>
        <v>0</v>
      </c>
      <c r="C6" s="22">
        <f>SUM(公式!Q10)</f>
        <v>0</v>
      </c>
      <c r="D6" s="25">
        <v>232</v>
      </c>
      <c r="E6" s="25">
        <v>4300</v>
      </c>
      <c r="F6" s="23">
        <f t="shared" ref="F6" si="1">SUM(B6/D6-1)</f>
        <v>-1</v>
      </c>
      <c r="G6" s="23">
        <f t="shared" ref="G6" si="2">SUM(C6/E6-1)</f>
        <v>-1</v>
      </c>
    </row>
    <row r="7" spans="1:7" ht="21.95" customHeight="1">
      <c r="A7" s="21" t="s">
        <v>52</v>
      </c>
      <c r="B7" s="22">
        <f>SUM(公式!P12)</f>
        <v>1123229</v>
      </c>
      <c r="C7" s="22">
        <f>SUM(公式!Q12)</f>
        <v>2564500</v>
      </c>
      <c r="D7" s="25">
        <v>369388</v>
      </c>
      <c r="E7" s="25">
        <v>1216000</v>
      </c>
      <c r="F7" s="23">
        <f t="shared" si="0"/>
        <v>2.0407836746185581</v>
      </c>
      <c r="G7" s="23">
        <f t="shared" si="0"/>
        <v>1.1089638157894739</v>
      </c>
    </row>
    <row r="8" spans="1:7" ht="21.95" customHeight="1">
      <c r="A8" s="21" t="s">
        <v>53</v>
      </c>
      <c r="B8" s="22">
        <f>SUM(公式!P14)</f>
        <v>299554</v>
      </c>
      <c r="C8" s="22">
        <f>SUM(公式!Q14)</f>
        <v>3306700</v>
      </c>
      <c r="D8" s="25">
        <v>254998</v>
      </c>
      <c r="E8" s="25">
        <v>2493900</v>
      </c>
      <c r="F8" s="23">
        <f t="shared" si="0"/>
        <v>0.17473078220221328</v>
      </c>
      <c r="G8" s="23">
        <f t="shared" si="0"/>
        <v>0.32591523316893212</v>
      </c>
    </row>
    <row r="9" spans="1:7" ht="23.45" customHeight="1">
      <c r="A9" s="26" t="s">
        <v>54</v>
      </c>
      <c r="B9" s="27">
        <f>SUM(B4:B8)</f>
        <v>2647518</v>
      </c>
      <c r="C9" s="27">
        <f>SUM(C4:C8)</f>
        <v>8963400</v>
      </c>
      <c r="D9" s="27">
        <v>1943236</v>
      </c>
      <c r="E9" s="27">
        <v>7043500</v>
      </c>
      <c r="F9" s="28">
        <f t="shared" si="0"/>
        <v>0.36242741488939068</v>
      </c>
      <c r="G9" s="28">
        <f t="shared" si="0"/>
        <v>0.27257755377298221</v>
      </c>
    </row>
    <row r="10" spans="1:7" ht="21.95" customHeight="1">
      <c r="A10" s="21" t="s">
        <v>55</v>
      </c>
      <c r="B10" s="22">
        <f>SUM(公式!P20)</f>
        <v>81170</v>
      </c>
      <c r="C10" s="22">
        <f>SUM(公式!Q20)</f>
        <v>342000</v>
      </c>
      <c r="D10" s="25">
        <v>86394</v>
      </c>
      <c r="E10" s="25">
        <v>369000</v>
      </c>
      <c r="F10" s="23">
        <f t="shared" ref="F10:G14" si="3">SUM(B10/D10-1)</f>
        <v>-6.0467162071440095E-2</v>
      </c>
      <c r="G10" s="23">
        <f t="shared" si="3"/>
        <v>-7.3170731707317027E-2</v>
      </c>
    </row>
    <row r="11" spans="1:7" ht="21.95" customHeight="1">
      <c r="A11" s="21" t="s">
        <v>56</v>
      </c>
      <c r="B11" s="22">
        <f>SUM(公式!P23)</f>
        <v>2007</v>
      </c>
      <c r="C11" s="22">
        <f>SUM(公式!Q23)</f>
        <v>13800</v>
      </c>
      <c r="D11" s="25">
        <v>12563</v>
      </c>
      <c r="E11" s="25">
        <v>149500</v>
      </c>
      <c r="F11" s="23">
        <f t="shared" si="3"/>
        <v>-0.84024516437156727</v>
      </c>
      <c r="G11" s="23">
        <f t="shared" si="3"/>
        <v>-0.90769230769230769</v>
      </c>
    </row>
    <row r="12" spans="1:7" ht="21.95" customHeight="1">
      <c r="A12" s="21" t="s">
        <v>57</v>
      </c>
      <c r="B12" s="22">
        <f>SUM(公式!P25)</f>
        <v>219404</v>
      </c>
      <c r="C12" s="22">
        <f>SUM(公式!Q25)</f>
        <v>1495900</v>
      </c>
      <c r="D12" s="25">
        <v>127096</v>
      </c>
      <c r="E12" s="25">
        <v>850900</v>
      </c>
      <c r="F12" s="23">
        <f t="shared" si="3"/>
        <v>0.72628564234909043</v>
      </c>
      <c r="G12" s="23">
        <f t="shared" si="3"/>
        <v>0.75802091902691271</v>
      </c>
    </row>
    <row r="13" spans="1:7" ht="21.95" customHeight="1">
      <c r="A13" s="21" t="s">
        <v>58</v>
      </c>
      <c r="B13" s="22">
        <f>SUM(公式!P27)</f>
        <v>66992</v>
      </c>
      <c r="C13" s="22">
        <f>SUM(公式!Q27)</f>
        <v>853200</v>
      </c>
      <c r="D13" s="25">
        <v>55040</v>
      </c>
      <c r="E13" s="25">
        <v>732700</v>
      </c>
      <c r="F13" s="23">
        <f t="shared" si="3"/>
        <v>0.21715116279069768</v>
      </c>
      <c r="G13" s="23">
        <f t="shared" si="3"/>
        <v>0.16446021564078062</v>
      </c>
    </row>
    <row r="14" spans="1:7" ht="21.95" customHeight="1">
      <c r="A14" s="26" t="s">
        <v>54</v>
      </c>
      <c r="B14" s="27">
        <f>SUM(B10:B13)</f>
        <v>369573</v>
      </c>
      <c r="C14" s="27">
        <f>SUM(C10:C13)</f>
        <v>2704900</v>
      </c>
      <c r="D14" s="27">
        <v>281093</v>
      </c>
      <c r="E14" s="27">
        <v>2102100</v>
      </c>
      <c r="F14" s="28">
        <f t="shared" si="3"/>
        <v>0.31477126787219878</v>
      </c>
      <c r="G14" s="28">
        <f t="shared" si="3"/>
        <v>0.28676085818942965</v>
      </c>
    </row>
    <row r="15" spans="1:7" ht="21.95" customHeight="1">
      <c r="A15" s="21" t="s">
        <v>59</v>
      </c>
      <c r="B15" s="22">
        <f>SUM(公式!P31)</f>
        <v>15339</v>
      </c>
      <c r="C15" s="22">
        <f>SUM(公式!Q31)</f>
        <v>141000</v>
      </c>
      <c r="D15" s="25">
        <v>16358</v>
      </c>
      <c r="E15" s="25">
        <v>185900</v>
      </c>
      <c r="F15" s="23">
        <f t="shared" ref="F15:G19" si="4">SUM(B15/D15-1)</f>
        <v>-6.2293678933854957E-2</v>
      </c>
      <c r="G15" s="23">
        <f t="shared" si="4"/>
        <v>-0.24152770306616456</v>
      </c>
    </row>
    <row r="16" spans="1:7" ht="21.95" customHeight="1">
      <c r="A16" s="21" t="s">
        <v>60</v>
      </c>
      <c r="B16" s="22">
        <f>SUM(公式!P34)</f>
        <v>13021</v>
      </c>
      <c r="C16" s="22">
        <f>SUM(公式!Q34)</f>
        <v>105200</v>
      </c>
      <c r="D16" s="25">
        <v>42854</v>
      </c>
      <c r="E16" s="25">
        <v>263100</v>
      </c>
      <c r="F16" s="23">
        <f t="shared" si="4"/>
        <v>-0.69615438465487467</v>
      </c>
      <c r="G16" s="23">
        <f t="shared" si="4"/>
        <v>-0.60015203344735846</v>
      </c>
    </row>
    <row r="17" spans="1:7" ht="21.95" customHeight="1">
      <c r="A17" s="21" t="s">
        <v>61</v>
      </c>
      <c r="B17" s="22">
        <f>SUM(公式!P38)</f>
        <v>117363</v>
      </c>
      <c r="C17" s="22">
        <f>SUM(公式!Q38)</f>
        <v>3336400</v>
      </c>
      <c r="D17" s="25">
        <v>141563</v>
      </c>
      <c r="E17" s="25">
        <v>4508500</v>
      </c>
      <c r="F17" s="23">
        <f t="shared" si="4"/>
        <v>-0.17094862358102048</v>
      </c>
      <c r="G17" s="23">
        <f t="shared" si="4"/>
        <v>-0.25997560164134415</v>
      </c>
    </row>
    <row r="18" spans="1:7" ht="21.95" customHeight="1">
      <c r="A18" s="21" t="s">
        <v>62</v>
      </c>
      <c r="B18" s="22">
        <f>SUM(公式!P41)</f>
        <v>296257</v>
      </c>
      <c r="C18" s="22">
        <f>SUM(公式!Q41)</f>
        <v>1539900</v>
      </c>
      <c r="D18" s="25">
        <v>283193</v>
      </c>
      <c r="E18" s="25">
        <v>1692600</v>
      </c>
      <c r="F18" s="23">
        <f t="shared" si="4"/>
        <v>4.6131083748538915E-2</v>
      </c>
      <c r="G18" s="23">
        <f t="shared" si="4"/>
        <v>-9.0216235377525655E-2</v>
      </c>
    </row>
    <row r="19" spans="1:7" ht="21.95" customHeight="1">
      <c r="A19" s="26" t="s">
        <v>54</v>
      </c>
      <c r="B19" s="27">
        <f>SUM(B15:B18)</f>
        <v>441980</v>
      </c>
      <c r="C19" s="27">
        <f>SUM(C15:C18)</f>
        <v>5122500</v>
      </c>
      <c r="D19" s="27">
        <v>483968</v>
      </c>
      <c r="E19" s="27">
        <v>6650100</v>
      </c>
      <c r="F19" s="28">
        <f t="shared" si="4"/>
        <v>-8.6757802168738407E-2</v>
      </c>
      <c r="G19" s="28">
        <f t="shared" si="4"/>
        <v>-0.22971083141606896</v>
      </c>
    </row>
    <row r="20" spans="1:7" ht="21.95" customHeight="1">
      <c r="A20" s="21" t="s">
        <v>63</v>
      </c>
      <c r="B20" s="22">
        <f>SUM(公式!P46)</f>
        <v>323</v>
      </c>
      <c r="C20" s="22">
        <f>SUM(公式!Q46)</f>
        <v>2400</v>
      </c>
      <c r="D20" s="25">
        <v>468</v>
      </c>
      <c r="E20" s="25">
        <v>5400</v>
      </c>
      <c r="F20" s="23">
        <f t="shared" ref="F20:G23" si="5">SUM(B20/D20-1)</f>
        <v>-0.30982905982905984</v>
      </c>
      <c r="G20" s="23">
        <f t="shared" si="5"/>
        <v>-0.55555555555555558</v>
      </c>
    </row>
    <row r="21" spans="1:7" ht="21.95" customHeight="1">
      <c r="A21" s="21" t="s">
        <v>64</v>
      </c>
      <c r="B21" s="22">
        <f>SUM(公式!P50)</f>
        <v>100410</v>
      </c>
      <c r="C21" s="22">
        <f>SUM(公式!Q50)</f>
        <v>1568800</v>
      </c>
      <c r="D21" s="25">
        <v>194272</v>
      </c>
      <c r="E21" s="25">
        <v>2208600</v>
      </c>
      <c r="F21" s="23">
        <f t="shared" si="5"/>
        <v>-0.48314733981222202</v>
      </c>
      <c r="G21" s="23">
        <f t="shared" si="5"/>
        <v>-0.28968577379335325</v>
      </c>
    </row>
    <row r="22" spans="1:7" ht="21.95" customHeight="1">
      <c r="A22" s="21" t="s">
        <v>65</v>
      </c>
      <c r="B22" s="22">
        <f>SUM(公式!P55)</f>
        <v>567051</v>
      </c>
      <c r="C22" s="22">
        <f>SUM(公式!Q55)</f>
        <v>4815700</v>
      </c>
      <c r="D22" s="25">
        <v>555584</v>
      </c>
      <c r="E22" s="25">
        <v>4327800</v>
      </c>
      <c r="F22" s="23">
        <f t="shared" si="5"/>
        <v>2.0639543255385417E-2</v>
      </c>
      <c r="G22" s="23">
        <f t="shared" si="5"/>
        <v>0.11273626322843011</v>
      </c>
    </row>
    <row r="23" spans="1:7" ht="21.95" customHeight="1">
      <c r="A23" s="26" t="s">
        <v>54</v>
      </c>
      <c r="B23" s="27">
        <f>SUM(B20:B22)</f>
        <v>667784</v>
      </c>
      <c r="C23" s="27">
        <f>SUM(C20:C22)</f>
        <v>6386900</v>
      </c>
      <c r="D23" s="27">
        <v>750324</v>
      </c>
      <c r="E23" s="27">
        <v>6541800</v>
      </c>
      <c r="F23" s="28">
        <f t="shared" si="5"/>
        <v>-0.11000581082305783</v>
      </c>
      <c r="G23" s="28">
        <f t="shared" si="5"/>
        <v>-2.3678498272646675E-2</v>
      </c>
    </row>
    <row r="24" spans="1:7" ht="26.1" customHeight="1">
      <c r="A24" s="29" t="s">
        <v>67</v>
      </c>
      <c r="B24" s="30">
        <f>SUM(B9+B14+B19+B23)</f>
        <v>4126855</v>
      </c>
      <c r="C24" s="30">
        <f>SUM(C9+C14+C19+C23)</f>
        <v>23177700</v>
      </c>
      <c r="D24" s="30">
        <v>3458621</v>
      </c>
      <c r="E24" s="30">
        <v>22337500</v>
      </c>
      <c r="F24" s="31">
        <f>SUM(B24/D24-1)</f>
        <v>0.19320821795738818</v>
      </c>
      <c r="G24" s="31">
        <f>SUM(C24/E24-1)</f>
        <v>3.7613878007834334E-2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G24"/>
  <sheetViews>
    <sheetView workbookViewId="0">
      <selection activeCell="M18" sqref="M18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6" t="s">
        <v>92</v>
      </c>
      <c r="B1" s="46"/>
      <c r="C1" s="46"/>
      <c r="D1" s="46"/>
      <c r="E1" s="46"/>
      <c r="F1" s="46"/>
      <c r="G1" s="46"/>
    </row>
    <row r="2" spans="1:7" ht="26.25" customHeight="1">
      <c r="A2" s="47" t="s">
        <v>43</v>
      </c>
      <c r="B2" s="49" t="s">
        <v>93</v>
      </c>
      <c r="C2" s="50"/>
      <c r="D2" s="49" t="s">
        <v>80</v>
      </c>
      <c r="E2" s="50"/>
      <c r="F2" s="45" t="s">
        <v>44</v>
      </c>
      <c r="G2" s="45"/>
    </row>
    <row r="3" spans="1:7" s="20" customFormat="1" ht="21" customHeight="1">
      <c r="A3" s="48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公式!R5</f>
        <v>807597</v>
      </c>
      <c r="C4" s="22">
        <f>公式!S5</f>
        <v>2282000</v>
      </c>
      <c r="D4" s="22">
        <v>722400</v>
      </c>
      <c r="E4" s="22">
        <v>2083300</v>
      </c>
      <c r="F4" s="23">
        <f t="shared" ref="F4:G9" si="0">SUM(B4/D4-1)</f>
        <v>0.11793604651162792</v>
      </c>
      <c r="G4" s="23">
        <f t="shared" si="0"/>
        <v>9.5377526040416605E-2</v>
      </c>
    </row>
    <row r="5" spans="1:7" ht="21.95" customHeight="1">
      <c r="A5" s="21" t="s">
        <v>50</v>
      </c>
      <c r="B5" s="22">
        <f>公式!R8</f>
        <v>624341</v>
      </c>
      <c r="C5" s="22">
        <f>公式!S8</f>
        <v>1327300</v>
      </c>
      <c r="D5" s="24">
        <v>780840</v>
      </c>
      <c r="E5" s="24">
        <v>1737400</v>
      </c>
      <c r="F5" s="23">
        <f t="shared" si="0"/>
        <v>-0.20042390246401309</v>
      </c>
      <c r="G5" s="23">
        <f t="shared" si="0"/>
        <v>-0.23604236215033958</v>
      </c>
    </row>
    <row r="6" spans="1:7" ht="21.95" customHeight="1">
      <c r="A6" s="21" t="s">
        <v>51</v>
      </c>
      <c r="B6" s="22">
        <f>公式!R10</f>
        <v>0</v>
      </c>
      <c r="C6" s="22">
        <f>公式!S10</f>
        <v>0</v>
      </c>
      <c r="D6" s="25">
        <v>232</v>
      </c>
      <c r="E6" s="25">
        <v>4300</v>
      </c>
      <c r="F6" s="23">
        <f t="shared" ref="F6" si="1">SUM(B6/D6-1)</f>
        <v>-1</v>
      </c>
      <c r="G6" s="23">
        <f t="shared" ref="G6" si="2">SUM(C6/E6-1)</f>
        <v>-1</v>
      </c>
    </row>
    <row r="7" spans="1:7" ht="21.95" customHeight="1">
      <c r="A7" s="21" t="s">
        <v>52</v>
      </c>
      <c r="B7" s="22">
        <f>公式!R12</f>
        <v>1191047</v>
      </c>
      <c r="C7" s="22">
        <f>公式!S12</f>
        <v>2756400</v>
      </c>
      <c r="D7" s="25">
        <v>420654</v>
      </c>
      <c r="E7" s="25">
        <v>1340700</v>
      </c>
      <c r="F7" s="23">
        <f t="shared" si="0"/>
        <v>1.8314172692997097</v>
      </c>
      <c r="G7" s="23">
        <f t="shared" si="0"/>
        <v>1.0559409263817408</v>
      </c>
    </row>
    <row r="8" spans="1:7" ht="21.95" customHeight="1">
      <c r="A8" s="21" t="s">
        <v>53</v>
      </c>
      <c r="B8" s="22">
        <f>公式!R14</f>
        <v>318361</v>
      </c>
      <c r="C8" s="22">
        <f>公式!S14</f>
        <v>3612700</v>
      </c>
      <c r="D8" s="25">
        <v>283555</v>
      </c>
      <c r="E8" s="25">
        <v>3046000</v>
      </c>
      <c r="F8" s="23">
        <f t="shared" si="0"/>
        <v>0.12274867309693005</v>
      </c>
      <c r="G8" s="23">
        <f t="shared" si="0"/>
        <v>0.18604727511490471</v>
      </c>
    </row>
    <row r="9" spans="1:7" ht="23.45" customHeight="1">
      <c r="A9" s="26" t="s">
        <v>54</v>
      </c>
      <c r="B9" s="27">
        <f>SUM(B4:B8)</f>
        <v>2941346</v>
      </c>
      <c r="C9" s="27">
        <f>SUM(C4:C8)</f>
        <v>9978400</v>
      </c>
      <c r="D9" s="27">
        <v>2207681</v>
      </c>
      <c r="E9" s="27">
        <v>8211700</v>
      </c>
      <c r="F9" s="28">
        <f t="shared" si="0"/>
        <v>0.33232382758197399</v>
      </c>
      <c r="G9" s="28">
        <f t="shared" si="0"/>
        <v>0.21514424540594512</v>
      </c>
    </row>
    <row r="10" spans="1:7" ht="21.95" customHeight="1">
      <c r="A10" s="21" t="s">
        <v>55</v>
      </c>
      <c r="B10" s="22">
        <f>公式!R20</f>
        <v>81170</v>
      </c>
      <c r="C10" s="22">
        <f>公式!S20</f>
        <v>342000</v>
      </c>
      <c r="D10" s="25">
        <v>86465</v>
      </c>
      <c r="E10" s="25">
        <v>371100</v>
      </c>
      <c r="F10" s="23">
        <f t="shared" ref="F10:G14" si="3">SUM(B10/D10-1)</f>
        <v>-6.1238651477476425E-2</v>
      </c>
      <c r="G10" s="23">
        <f t="shared" si="3"/>
        <v>-7.8415521422797063E-2</v>
      </c>
    </row>
    <row r="11" spans="1:7" ht="21.95" customHeight="1">
      <c r="A11" s="21" t="s">
        <v>56</v>
      </c>
      <c r="B11" s="22">
        <f>公式!R23</f>
        <v>2007</v>
      </c>
      <c r="C11" s="22">
        <f>公式!S23</f>
        <v>13800</v>
      </c>
      <c r="D11" s="25">
        <v>12732</v>
      </c>
      <c r="E11" s="25">
        <v>152600</v>
      </c>
      <c r="F11" s="23">
        <f t="shared" si="3"/>
        <v>-0.84236569274269557</v>
      </c>
      <c r="G11" s="23">
        <f t="shared" si="3"/>
        <v>-0.90956749672346004</v>
      </c>
    </row>
    <row r="12" spans="1:7" ht="21.95" customHeight="1">
      <c r="A12" s="21" t="s">
        <v>57</v>
      </c>
      <c r="B12" s="22">
        <f>公式!R25</f>
        <v>219404</v>
      </c>
      <c r="C12" s="22">
        <f>公式!S25</f>
        <v>1495900</v>
      </c>
      <c r="D12" s="25">
        <v>145266</v>
      </c>
      <c r="E12" s="25">
        <v>960900</v>
      </c>
      <c r="F12" s="23">
        <f t="shared" si="3"/>
        <v>0.51036030454476622</v>
      </c>
      <c r="G12" s="23">
        <f t="shared" si="3"/>
        <v>0.55676969507753138</v>
      </c>
    </row>
    <row r="13" spans="1:7" ht="21.95" customHeight="1">
      <c r="A13" s="21" t="s">
        <v>58</v>
      </c>
      <c r="B13" s="22">
        <f>公式!R27</f>
        <v>71307</v>
      </c>
      <c r="C13" s="22">
        <f>公式!S27</f>
        <v>950900</v>
      </c>
      <c r="D13" s="25">
        <v>61038</v>
      </c>
      <c r="E13" s="25">
        <v>834300</v>
      </c>
      <c r="F13" s="23">
        <f t="shared" si="3"/>
        <v>0.16823945738720147</v>
      </c>
      <c r="G13" s="23">
        <f t="shared" si="3"/>
        <v>0.13975788085820451</v>
      </c>
    </row>
    <row r="14" spans="1:7" ht="21.95" customHeight="1">
      <c r="A14" s="26" t="s">
        <v>54</v>
      </c>
      <c r="B14" s="27">
        <f>SUM(B10:B13)</f>
        <v>373888</v>
      </c>
      <c r="C14" s="27">
        <f>SUM(C10:C13)</f>
        <v>2802600</v>
      </c>
      <c r="D14" s="27">
        <v>305501</v>
      </c>
      <c r="E14" s="27">
        <v>2318900</v>
      </c>
      <c r="F14" s="28">
        <f t="shared" si="3"/>
        <v>0.22385196775133309</v>
      </c>
      <c r="G14" s="28">
        <f t="shared" si="3"/>
        <v>0.20859027987407819</v>
      </c>
    </row>
    <row r="15" spans="1:7" ht="21.95" customHeight="1">
      <c r="A15" s="21" t="s">
        <v>59</v>
      </c>
      <c r="B15" s="22">
        <f>公式!R31</f>
        <v>15339</v>
      </c>
      <c r="C15" s="22">
        <f>公式!S31</f>
        <v>141000</v>
      </c>
      <c r="D15" s="25">
        <v>16358</v>
      </c>
      <c r="E15" s="25">
        <v>185900</v>
      </c>
      <c r="F15" s="23">
        <f t="shared" ref="F15:G19" si="4">SUM(B15/D15-1)</f>
        <v>-6.2293678933854957E-2</v>
      </c>
      <c r="G15" s="23">
        <f t="shared" si="4"/>
        <v>-0.24152770306616456</v>
      </c>
    </row>
    <row r="16" spans="1:7" ht="21.95" customHeight="1">
      <c r="A16" s="21" t="s">
        <v>60</v>
      </c>
      <c r="B16" s="22">
        <f>公式!R34</f>
        <v>13433</v>
      </c>
      <c r="C16" s="22">
        <f>公式!S34</f>
        <v>107500</v>
      </c>
      <c r="D16" s="25">
        <v>59884</v>
      </c>
      <c r="E16" s="25">
        <v>361500</v>
      </c>
      <c r="F16" s="23">
        <f t="shared" si="4"/>
        <v>-0.77568298710840966</v>
      </c>
      <c r="G16" s="23">
        <f t="shared" si="4"/>
        <v>-0.70262793914246191</v>
      </c>
    </row>
    <row r="17" spans="1:7" ht="21.95" customHeight="1">
      <c r="A17" s="21" t="s">
        <v>61</v>
      </c>
      <c r="B17" s="22">
        <f>公式!R38</f>
        <v>124024</v>
      </c>
      <c r="C17" s="22">
        <f>公式!S38</f>
        <v>3589300</v>
      </c>
      <c r="D17" s="25">
        <v>157985</v>
      </c>
      <c r="E17" s="25">
        <v>5031000</v>
      </c>
      <c r="F17" s="23">
        <f t="shared" si="4"/>
        <v>-0.21496344589676231</v>
      </c>
      <c r="G17" s="23">
        <f t="shared" si="4"/>
        <v>-0.28656330749354009</v>
      </c>
    </row>
    <row r="18" spans="1:7" ht="21.95" customHeight="1">
      <c r="A18" s="21" t="s">
        <v>62</v>
      </c>
      <c r="B18" s="22">
        <f>公式!R41</f>
        <v>318424</v>
      </c>
      <c r="C18" s="22">
        <f>公式!S41</f>
        <v>1695900</v>
      </c>
      <c r="D18" s="25">
        <v>309876</v>
      </c>
      <c r="E18" s="25">
        <v>1859500</v>
      </c>
      <c r="F18" s="23">
        <f t="shared" si="4"/>
        <v>2.7585227639442822E-2</v>
      </c>
      <c r="G18" s="23">
        <f t="shared" si="4"/>
        <v>-8.7980639956977691E-2</v>
      </c>
    </row>
    <row r="19" spans="1:7" ht="21.95" customHeight="1">
      <c r="A19" s="26" t="s">
        <v>54</v>
      </c>
      <c r="B19" s="27">
        <f>SUM(B15:B18)</f>
        <v>471220</v>
      </c>
      <c r="C19" s="27">
        <f>SUM(C15:C18)</f>
        <v>5533700</v>
      </c>
      <c r="D19" s="27">
        <v>544103</v>
      </c>
      <c r="E19" s="27">
        <v>7437900</v>
      </c>
      <c r="F19" s="28">
        <f t="shared" si="4"/>
        <v>-0.13395074094426973</v>
      </c>
      <c r="G19" s="28">
        <f t="shared" si="4"/>
        <v>-0.25601312198335546</v>
      </c>
    </row>
    <row r="20" spans="1:7" ht="21.95" customHeight="1">
      <c r="A20" s="21" t="s">
        <v>63</v>
      </c>
      <c r="B20" s="22">
        <f>公式!R46</f>
        <v>323</v>
      </c>
      <c r="C20" s="22">
        <f>公式!S46</f>
        <v>2400</v>
      </c>
      <c r="D20" s="25">
        <v>468</v>
      </c>
      <c r="E20" s="25">
        <v>5400</v>
      </c>
      <c r="F20" s="23">
        <f t="shared" ref="F20:G23" si="5">SUM(B20/D20-1)</f>
        <v>-0.30982905982905984</v>
      </c>
      <c r="G20" s="23">
        <f t="shared" si="5"/>
        <v>-0.55555555555555558</v>
      </c>
    </row>
    <row r="21" spans="1:7" ht="21.95" customHeight="1">
      <c r="A21" s="21" t="s">
        <v>64</v>
      </c>
      <c r="B21" s="22">
        <f>公式!R50</f>
        <v>125428</v>
      </c>
      <c r="C21" s="22">
        <f>公式!S50</f>
        <v>1826300</v>
      </c>
      <c r="D21" s="25">
        <v>203153</v>
      </c>
      <c r="E21" s="25">
        <v>2351900</v>
      </c>
      <c r="F21" s="23">
        <f t="shared" si="5"/>
        <v>-0.38259341481543463</v>
      </c>
      <c r="G21" s="23">
        <f t="shared" si="5"/>
        <v>-0.22347888940856331</v>
      </c>
    </row>
    <row r="22" spans="1:7" ht="21.95" customHeight="1">
      <c r="A22" s="21" t="s">
        <v>65</v>
      </c>
      <c r="B22" s="22">
        <f>公式!R55</f>
        <v>647460</v>
      </c>
      <c r="C22" s="22">
        <f>公式!S55</f>
        <v>5543900</v>
      </c>
      <c r="D22" s="25">
        <v>641165</v>
      </c>
      <c r="E22" s="25">
        <v>4978300</v>
      </c>
      <c r="F22" s="23">
        <f t="shared" si="5"/>
        <v>9.818065552548827E-3</v>
      </c>
      <c r="G22" s="23">
        <f t="shared" si="5"/>
        <v>0.11361308077054422</v>
      </c>
    </row>
    <row r="23" spans="1:7" ht="21.95" customHeight="1">
      <c r="A23" s="26" t="s">
        <v>54</v>
      </c>
      <c r="B23" s="27">
        <f>SUM(B20:B22)</f>
        <v>773211</v>
      </c>
      <c r="C23" s="27">
        <f>SUM(C20:C22)</f>
        <v>7372600</v>
      </c>
      <c r="D23" s="27">
        <v>844786</v>
      </c>
      <c r="E23" s="27">
        <v>7335600</v>
      </c>
      <c r="F23" s="28">
        <f t="shared" si="5"/>
        <v>-8.472559914581923E-2</v>
      </c>
      <c r="G23" s="28">
        <f t="shared" si="5"/>
        <v>5.0438955232019467E-3</v>
      </c>
    </row>
    <row r="24" spans="1:7" ht="26.1" customHeight="1">
      <c r="A24" s="29" t="s">
        <v>67</v>
      </c>
      <c r="B24" s="30">
        <f>SUM(B9+B14+B19+B23)</f>
        <v>4559665</v>
      </c>
      <c r="C24" s="30">
        <f>SUM(C9+C14+C19+C23)</f>
        <v>25687300</v>
      </c>
      <c r="D24" s="30">
        <v>3902071</v>
      </c>
      <c r="E24" s="30">
        <v>25304100</v>
      </c>
      <c r="F24" s="31">
        <f>SUM(B24/D24-1)</f>
        <v>0.16852435539999133</v>
      </c>
      <c r="G24" s="31">
        <f>SUM(C24/E24-1)</f>
        <v>1.5143790927161893E-2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114.01</vt:lpstr>
      <vt:lpstr>114.02</vt:lpstr>
      <vt:lpstr>114.03</vt:lpstr>
      <vt:lpstr>114.04</vt:lpstr>
      <vt:lpstr>114.05</vt:lpstr>
      <vt:lpstr>114.06</vt:lpstr>
      <vt:lpstr>113.07</vt:lpstr>
      <vt:lpstr>113.08</vt:lpstr>
      <vt:lpstr>113.09</vt:lpstr>
      <vt:lpstr>113.10</vt:lpstr>
      <vt:lpstr>113.11</vt:lpstr>
      <vt:lpstr>113.12</vt:lpstr>
      <vt:lpstr>公式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2017-06-19T03:37:58Z</cp:lastPrinted>
  <dcterms:created xsi:type="dcterms:W3CDTF">2000-07-19T08:32:38Z</dcterms:created>
  <dcterms:modified xsi:type="dcterms:W3CDTF">2025-09-18T07:45:46Z</dcterms:modified>
</cp:coreProperties>
</file>