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宏一\年度專案\網站資料\"/>
    </mc:Choice>
  </mc:AlternateContent>
  <xr:revisionPtr revIDLastSave="0" documentId="8_{E3B5FA78-8C86-4A34-99C2-FB64EBBF6F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各產業創匯" sheetId="1" r:id="rId1"/>
    <sheet name="紡織品出口累計數" sheetId="2" r:id="rId2"/>
    <sheet name="紡織品進口累計數" sheetId="3" r:id="rId3"/>
  </sheets>
  <definedNames>
    <definedName name="_xlnm.Print_Titles" localSheetId="0">各產業創匯!$1:$3</definedName>
    <definedName name="_xlnm.Print_Titles" localSheetId="1">紡織品出口累計數!$1:$1</definedName>
    <definedName name="_xlnm.Print_Titles" localSheetId="2">紡織品進口累計數!$1:$1</definedName>
  </definedNames>
  <calcPr calcId="191029"/>
</workbook>
</file>

<file path=xl/calcChain.xml><?xml version="1.0" encoding="utf-8"?>
<calcChain xmlns="http://schemas.openxmlformats.org/spreadsheetml/2006/main">
  <c r="Q657" i="1" l="1"/>
  <c r="O657" i="1"/>
  <c r="M657" i="1"/>
  <c r="K657" i="1"/>
  <c r="I657" i="1"/>
  <c r="G657" i="1"/>
  <c r="E657" i="1"/>
  <c r="C657" i="1"/>
  <c r="R656" i="1"/>
  <c r="P656" i="1"/>
  <c r="N656" i="1"/>
  <c r="L656" i="1"/>
  <c r="J656" i="1"/>
  <c r="H656" i="1"/>
  <c r="F656" i="1"/>
  <c r="D656" i="1"/>
  <c r="R655" i="1"/>
  <c r="P655" i="1"/>
  <c r="N655" i="1"/>
  <c r="L655" i="1"/>
  <c r="J655" i="1"/>
  <c r="H655" i="1"/>
  <c r="F655" i="1"/>
  <c r="D655" i="1"/>
  <c r="Q654" i="1" l="1"/>
  <c r="O654" i="1"/>
  <c r="M654" i="1"/>
  <c r="K654" i="1"/>
  <c r="I654" i="1"/>
  <c r="G654" i="1"/>
  <c r="E654" i="1"/>
  <c r="C654" i="1"/>
  <c r="R653" i="1"/>
  <c r="P653" i="1"/>
  <c r="N653" i="1"/>
  <c r="L653" i="1"/>
  <c r="J653" i="1"/>
  <c r="H653" i="1"/>
  <c r="F653" i="1"/>
  <c r="D653" i="1"/>
  <c r="R652" i="1"/>
  <c r="P652" i="1"/>
  <c r="N652" i="1"/>
  <c r="L652" i="1"/>
  <c r="J652" i="1"/>
  <c r="H652" i="1"/>
  <c r="F652" i="1"/>
  <c r="D652" i="1"/>
  <c r="Q651" i="1" l="1"/>
  <c r="O651" i="1"/>
  <c r="M651" i="1"/>
  <c r="K651" i="1"/>
  <c r="I651" i="1"/>
  <c r="G651" i="1"/>
  <c r="E651" i="1"/>
  <c r="C651" i="1"/>
  <c r="R650" i="1"/>
  <c r="P650" i="1"/>
  <c r="N650" i="1"/>
  <c r="L650" i="1"/>
  <c r="J650" i="1"/>
  <c r="H650" i="1"/>
  <c r="F650" i="1"/>
  <c r="D650" i="1"/>
  <c r="R649" i="1"/>
  <c r="P649" i="1"/>
  <c r="N649" i="1"/>
  <c r="L649" i="1"/>
  <c r="J649" i="1"/>
  <c r="H649" i="1"/>
  <c r="F649" i="1"/>
  <c r="D649" i="1"/>
  <c r="Q648" i="1" l="1"/>
  <c r="O648" i="1"/>
  <c r="M648" i="1"/>
  <c r="K648" i="1"/>
  <c r="I648" i="1"/>
  <c r="G648" i="1"/>
  <c r="E648" i="1"/>
  <c r="C648" i="1"/>
  <c r="R647" i="1"/>
  <c r="P647" i="1"/>
  <c r="N647" i="1"/>
  <c r="L647" i="1"/>
  <c r="J647" i="1"/>
  <c r="H647" i="1"/>
  <c r="F647" i="1"/>
  <c r="D647" i="1"/>
  <c r="R646" i="1"/>
  <c r="P646" i="1"/>
  <c r="N646" i="1"/>
  <c r="L646" i="1"/>
  <c r="J646" i="1"/>
  <c r="H646" i="1"/>
  <c r="F646" i="1"/>
  <c r="D646" i="1"/>
  <c r="Q645" i="1" l="1"/>
  <c r="O645" i="1"/>
  <c r="M645" i="1"/>
  <c r="K645" i="1"/>
  <c r="I645" i="1"/>
  <c r="G645" i="1"/>
  <c r="E645" i="1"/>
  <c r="C645" i="1"/>
  <c r="R644" i="1"/>
  <c r="P644" i="1"/>
  <c r="N644" i="1"/>
  <c r="L644" i="1"/>
  <c r="J644" i="1"/>
  <c r="H644" i="1"/>
  <c r="F644" i="1"/>
  <c r="D644" i="1"/>
  <c r="R643" i="1"/>
  <c r="P643" i="1"/>
  <c r="N643" i="1"/>
  <c r="L643" i="1"/>
  <c r="J643" i="1"/>
  <c r="H643" i="1"/>
  <c r="F643" i="1"/>
  <c r="D643" i="1"/>
  <c r="Q642" i="1" l="1"/>
  <c r="O642" i="1"/>
  <c r="M642" i="1"/>
  <c r="K642" i="1"/>
  <c r="I642" i="1"/>
  <c r="G642" i="1"/>
  <c r="E642" i="1"/>
  <c r="C642" i="1"/>
  <c r="R641" i="1"/>
  <c r="P641" i="1"/>
  <c r="N641" i="1"/>
  <c r="L641" i="1"/>
  <c r="J641" i="1"/>
  <c r="H641" i="1"/>
  <c r="F641" i="1"/>
  <c r="D641" i="1"/>
  <c r="R640" i="1"/>
  <c r="P640" i="1"/>
  <c r="N640" i="1"/>
  <c r="L640" i="1"/>
  <c r="J640" i="1"/>
  <c r="H640" i="1"/>
  <c r="F640" i="1"/>
  <c r="D640" i="1"/>
  <c r="J638" i="1" l="1"/>
  <c r="Q639" i="1"/>
  <c r="O639" i="1"/>
  <c r="M639" i="1"/>
  <c r="K639" i="1"/>
  <c r="I639" i="1"/>
  <c r="G639" i="1"/>
  <c r="E639" i="1"/>
  <c r="C639" i="1"/>
  <c r="R638" i="1"/>
  <c r="P638" i="1"/>
  <c r="N638" i="1"/>
  <c r="L638" i="1"/>
  <c r="H638" i="1"/>
  <c r="F638" i="1"/>
  <c r="D638" i="1"/>
  <c r="R637" i="1"/>
  <c r="P637" i="1"/>
  <c r="N637" i="1"/>
  <c r="L637" i="1"/>
  <c r="J637" i="1"/>
  <c r="H637" i="1"/>
  <c r="F637" i="1"/>
  <c r="D637" i="1"/>
  <c r="K600" i="1" l="1"/>
  <c r="Q636" i="1"/>
  <c r="O636" i="1"/>
  <c r="M636" i="1"/>
  <c r="K636" i="1"/>
  <c r="I636" i="1"/>
  <c r="G636" i="1"/>
  <c r="E636" i="1"/>
  <c r="C636" i="1"/>
  <c r="R635" i="1"/>
  <c r="P635" i="1"/>
  <c r="N635" i="1"/>
  <c r="L635" i="1"/>
  <c r="J635" i="1"/>
  <c r="H635" i="1"/>
  <c r="F635" i="1"/>
  <c r="D635" i="1"/>
  <c r="R634" i="1"/>
  <c r="P634" i="1"/>
  <c r="N634" i="1"/>
  <c r="L634" i="1"/>
  <c r="J634" i="1"/>
  <c r="H634" i="1"/>
  <c r="F634" i="1"/>
  <c r="D634" i="1"/>
  <c r="Q633" i="1" l="1"/>
  <c r="O633" i="1"/>
  <c r="M633" i="1"/>
  <c r="K633" i="1"/>
  <c r="I633" i="1"/>
  <c r="G633" i="1"/>
  <c r="E633" i="1"/>
  <c r="C633" i="1"/>
  <c r="R632" i="1"/>
  <c r="P632" i="1"/>
  <c r="N632" i="1"/>
  <c r="L632" i="1"/>
  <c r="J632" i="1"/>
  <c r="H632" i="1"/>
  <c r="F632" i="1"/>
  <c r="D632" i="1"/>
  <c r="R631" i="1"/>
  <c r="P631" i="1"/>
  <c r="N631" i="1"/>
  <c r="L631" i="1"/>
  <c r="J631" i="1"/>
  <c r="H631" i="1"/>
  <c r="F631" i="1"/>
  <c r="D631" i="1"/>
  <c r="Q630" i="1" l="1"/>
  <c r="O630" i="1"/>
  <c r="M630" i="1"/>
  <c r="K630" i="1"/>
  <c r="I630" i="1"/>
  <c r="G630" i="1"/>
  <c r="E630" i="1"/>
  <c r="C630" i="1"/>
  <c r="R629" i="1"/>
  <c r="P629" i="1"/>
  <c r="N629" i="1"/>
  <c r="L629" i="1"/>
  <c r="J629" i="1"/>
  <c r="H629" i="1"/>
  <c r="F629" i="1"/>
  <c r="D629" i="1"/>
  <c r="R628" i="1"/>
  <c r="P628" i="1"/>
  <c r="N628" i="1"/>
  <c r="L628" i="1"/>
  <c r="J628" i="1"/>
  <c r="H628" i="1"/>
  <c r="F628" i="1"/>
  <c r="D628" i="1"/>
  <c r="Q627" i="1" l="1"/>
  <c r="O627" i="1"/>
  <c r="M627" i="1"/>
  <c r="K627" i="1"/>
  <c r="I627" i="1"/>
  <c r="G627" i="1"/>
  <c r="E627" i="1"/>
  <c r="C627" i="1"/>
  <c r="R626" i="1"/>
  <c r="P626" i="1"/>
  <c r="N626" i="1"/>
  <c r="L626" i="1"/>
  <c r="J626" i="1"/>
  <c r="H626" i="1"/>
  <c r="F626" i="1"/>
  <c r="D626" i="1"/>
  <c r="R625" i="1"/>
  <c r="P625" i="1"/>
  <c r="N625" i="1"/>
  <c r="L625" i="1"/>
  <c r="J625" i="1"/>
  <c r="H625" i="1"/>
  <c r="F625" i="1"/>
  <c r="D625" i="1"/>
  <c r="Q624" i="1" l="1"/>
  <c r="O624" i="1"/>
  <c r="M624" i="1"/>
  <c r="K624" i="1"/>
  <c r="I624" i="1"/>
  <c r="G624" i="1"/>
  <c r="E624" i="1"/>
  <c r="C624" i="1"/>
  <c r="R623" i="1"/>
  <c r="P623" i="1"/>
  <c r="N623" i="1"/>
  <c r="L623" i="1"/>
  <c r="J623" i="1"/>
  <c r="H623" i="1"/>
  <c r="F623" i="1"/>
  <c r="D623" i="1"/>
  <c r="R622" i="1"/>
  <c r="P622" i="1"/>
  <c r="N622" i="1"/>
  <c r="L622" i="1"/>
  <c r="J622" i="1"/>
  <c r="H622" i="1"/>
  <c r="F622" i="1"/>
  <c r="D622" i="1"/>
  <c r="Q621" i="1" l="1"/>
  <c r="R657" i="1" s="1"/>
  <c r="O621" i="1"/>
  <c r="P657" i="1" s="1"/>
  <c r="M621" i="1"/>
  <c r="N657" i="1" s="1"/>
  <c r="K621" i="1"/>
  <c r="L657" i="1" s="1"/>
  <c r="I621" i="1"/>
  <c r="J657" i="1" s="1"/>
  <c r="G621" i="1"/>
  <c r="H657" i="1" s="1"/>
  <c r="E621" i="1"/>
  <c r="F657" i="1" s="1"/>
  <c r="C621" i="1"/>
  <c r="D657" i="1" s="1"/>
  <c r="R620" i="1"/>
  <c r="P620" i="1"/>
  <c r="N620" i="1"/>
  <c r="L620" i="1"/>
  <c r="J620" i="1"/>
  <c r="H620" i="1"/>
  <c r="F620" i="1"/>
  <c r="D620" i="1"/>
  <c r="R619" i="1"/>
  <c r="P619" i="1"/>
  <c r="N619" i="1"/>
  <c r="L619" i="1"/>
  <c r="J619" i="1"/>
  <c r="H619" i="1"/>
  <c r="F619" i="1"/>
  <c r="D619" i="1"/>
  <c r="Q618" i="1" l="1"/>
  <c r="R654" i="1" s="1"/>
  <c r="O618" i="1"/>
  <c r="P654" i="1" s="1"/>
  <c r="M618" i="1"/>
  <c r="N654" i="1" s="1"/>
  <c r="K618" i="1"/>
  <c r="L654" i="1" s="1"/>
  <c r="I618" i="1"/>
  <c r="J654" i="1" s="1"/>
  <c r="G618" i="1"/>
  <c r="H654" i="1" s="1"/>
  <c r="E618" i="1"/>
  <c r="F654" i="1" s="1"/>
  <c r="C618" i="1"/>
  <c r="D654" i="1" s="1"/>
  <c r="R617" i="1"/>
  <c r="P617" i="1"/>
  <c r="N617" i="1"/>
  <c r="L617" i="1"/>
  <c r="J617" i="1"/>
  <c r="H617" i="1"/>
  <c r="F617" i="1"/>
  <c r="D617" i="1"/>
  <c r="R616" i="1"/>
  <c r="P616" i="1"/>
  <c r="N616" i="1"/>
  <c r="L616" i="1"/>
  <c r="J616" i="1"/>
  <c r="H616" i="1"/>
  <c r="F616" i="1"/>
  <c r="D616" i="1"/>
  <c r="H613" i="1" l="1"/>
  <c r="Q615" i="1"/>
  <c r="R651" i="1" s="1"/>
  <c r="O615" i="1"/>
  <c r="P651" i="1" s="1"/>
  <c r="M615" i="1"/>
  <c r="N651" i="1" s="1"/>
  <c r="K615" i="1"/>
  <c r="L651" i="1" s="1"/>
  <c r="I615" i="1"/>
  <c r="J651" i="1" s="1"/>
  <c r="G615" i="1"/>
  <c r="H651" i="1" s="1"/>
  <c r="E615" i="1"/>
  <c r="F651" i="1" s="1"/>
  <c r="C615" i="1"/>
  <c r="D651" i="1" s="1"/>
  <c r="R614" i="1"/>
  <c r="P614" i="1"/>
  <c r="N614" i="1"/>
  <c r="L614" i="1"/>
  <c r="J614" i="1"/>
  <c r="H614" i="1"/>
  <c r="F614" i="1"/>
  <c r="D614" i="1"/>
  <c r="R613" i="1"/>
  <c r="P613" i="1"/>
  <c r="N613" i="1"/>
  <c r="L613" i="1"/>
  <c r="J613" i="1"/>
  <c r="F613" i="1"/>
  <c r="D613" i="1"/>
  <c r="Q612" i="1" l="1"/>
  <c r="R648" i="1" s="1"/>
  <c r="O612" i="1"/>
  <c r="P648" i="1" s="1"/>
  <c r="M612" i="1"/>
  <c r="N648" i="1" s="1"/>
  <c r="K612" i="1"/>
  <c r="L648" i="1" s="1"/>
  <c r="I612" i="1"/>
  <c r="J648" i="1" s="1"/>
  <c r="G612" i="1"/>
  <c r="H648" i="1" s="1"/>
  <c r="E612" i="1"/>
  <c r="F648" i="1" s="1"/>
  <c r="C612" i="1"/>
  <c r="D648" i="1" s="1"/>
  <c r="R611" i="1"/>
  <c r="P611" i="1"/>
  <c r="N611" i="1"/>
  <c r="L611" i="1"/>
  <c r="J611" i="1"/>
  <c r="H611" i="1"/>
  <c r="F611" i="1"/>
  <c r="D611" i="1"/>
  <c r="R610" i="1"/>
  <c r="P610" i="1"/>
  <c r="N610" i="1"/>
  <c r="L610" i="1"/>
  <c r="J610" i="1"/>
  <c r="H610" i="1"/>
  <c r="F610" i="1"/>
  <c r="D610" i="1"/>
  <c r="Q609" i="1" l="1"/>
  <c r="R645" i="1" s="1"/>
  <c r="O609" i="1"/>
  <c r="P645" i="1" s="1"/>
  <c r="M609" i="1"/>
  <c r="N645" i="1" s="1"/>
  <c r="K609" i="1"/>
  <c r="L645" i="1" s="1"/>
  <c r="I609" i="1"/>
  <c r="J645" i="1" s="1"/>
  <c r="G609" i="1"/>
  <c r="H645" i="1" s="1"/>
  <c r="E609" i="1"/>
  <c r="F645" i="1" s="1"/>
  <c r="C609" i="1"/>
  <c r="D645" i="1" s="1"/>
  <c r="R608" i="1"/>
  <c r="P608" i="1"/>
  <c r="N608" i="1"/>
  <c r="L608" i="1"/>
  <c r="J608" i="1"/>
  <c r="H608" i="1"/>
  <c r="F608" i="1"/>
  <c r="D608" i="1"/>
  <c r="R607" i="1"/>
  <c r="P607" i="1"/>
  <c r="N607" i="1"/>
  <c r="L607" i="1"/>
  <c r="J607" i="1"/>
  <c r="H607" i="1"/>
  <c r="F607" i="1"/>
  <c r="D607" i="1"/>
  <c r="Q606" i="1" l="1"/>
  <c r="R642" i="1" s="1"/>
  <c r="O606" i="1"/>
  <c r="P642" i="1" s="1"/>
  <c r="M606" i="1"/>
  <c r="N642" i="1" s="1"/>
  <c r="K606" i="1"/>
  <c r="L642" i="1" s="1"/>
  <c r="I606" i="1"/>
  <c r="J642" i="1" s="1"/>
  <c r="G606" i="1"/>
  <c r="H642" i="1" s="1"/>
  <c r="E606" i="1"/>
  <c r="F642" i="1" s="1"/>
  <c r="C606" i="1"/>
  <c r="D642" i="1" s="1"/>
  <c r="R605" i="1"/>
  <c r="P605" i="1"/>
  <c r="N605" i="1"/>
  <c r="L605" i="1"/>
  <c r="J605" i="1"/>
  <c r="H605" i="1"/>
  <c r="F605" i="1"/>
  <c r="D605" i="1"/>
  <c r="R604" i="1"/>
  <c r="P604" i="1"/>
  <c r="N604" i="1"/>
  <c r="L604" i="1"/>
  <c r="J604" i="1"/>
  <c r="H604" i="1"/>
  <c r="F604" i="1"/>
  <c r="D604" i="1"/>
  <c r="Q603" i="1" l="1"/>
  <c r="R639" i="1" s="1"/>
  <c r="O603" i="1"/>
  <c r="P639" i="1" s="1"/>
  <c r="M603" i="1"/>
  <c r="N639" i="1" s="1"/>
  <c r="K603" i="1"/>
  <c r="L639" i="1" s="1"/>
  <c r="I603" i="1"/>
  <c r="J639" i="1" s="1"/>
  <c r="G603" i="1"/>
  <c r="H639" i="1" s="1"/>
  <c r="E603" i="1"/>
  <c r="F639" i="1" s="1"/>
  <c r="C603" i="1"/>
  <c r="D639" i="1" s="1"/>
  <c r="R602" i="1"/>
  <c r="P602" i="1"/>
  <c r="N602" i="1"/>
  <c r="L602" i="1"/>
  <c r="J602" i="1"/>
  <c r="H602" i="1"/>
  <c r="F602" i="1"/>
  <c r="D602" i="1"/>
  <c r="R601" i="1"/>
  <c r="P601" i="1"/>
  <c r="N601" i="1"/>
  <c r="L601" i="1"/>
  <c r="J601" i="1"/>
  <c r="H601" i="1"/>
  <c r="F601" i="1"/>
  <c r="D601" i="1"/>
  <c r="Q600" i="1" l="1"/>
  <c r="R636" i="1" s="1"/>
  <c r="O600" i="1"/>
  <c r="P636" i="1" s="1"/>
  <c r="M600" i="1"/>
  <c r="N636" i="1" s="1"/>
  <c r="L636" i="1"/>
  <c r="I600" i="1"/>
  <c r="J636" i="1" s="1"/>
  <c r="G600" i="1"/>
  <c r="H636" i="1" s="1"/>
  <c r="E600" i="1"/>
  <c r="F636" i="1" s="1"/>
  <c r="C600" i="1"/>
  <c r="D636" i="1" s="1"/>
  <c r="R599" i="1"/>
  <c r="P599" i="1"/>
  <c r="N599" i="1"/>
  <c r="L599" i="1"/>
  <c r="J599" i="1"/>
  <c r="H599" i="1"/>
  <c r="F599" i="1"/>
  <c r="D599" i="1"/>
  <c r="R598" i="1"/>
  <c r="P598" i="1"/>
  <c r="N598" i="1"/>
  <c r="L598" i="1"/>
  <c r="J598" i="1"/>
  <c r="H598" i="1"/>
  <c r="F598" i="1"/>
  <c r="D598" i="1"/>
  <c r="Q597" i="1" l="1"/>
  <c r="R633" i="1" s="1"/>
  <c r="O597" i="1"/>
  <c r="P633" i="1" s="1"/>
  <c r="M597" i="1"/>
  <c r="N633" i="1" s="1"/>
  <c r="K597" i="1"/>
  <c r="L633" i="1" s="1"/>
  <c r="I597" i="1"/>
  <c r="J633" i="1" s="1"/>
  <c r="G597" i="1"/>
  <c r="H633" i="1" s="1"/>
  <c r="E597" i="1"/>
  <c r="F633" i="1" s="1"/>
  <c r="C597" i="1"/>
  <c r="D633" i="1" s="1"/>
  <c r="R596" i="1"/>
  <c r="P596" i="1"/>
  <c r="N596" i="1"/>
  <c r="L596" i="1"/>
  <c r="J596" i="1"/>
  <c r="H596" i="1"/>
  <c r="F596" i="1"/>
  <c r="D596" i="1"/>
  <c r="R595" i="1"/>
  <c r="P595" i="1"/>
  <c r="N595" i="1"/>
  <c r="L595" i="1"/>
  <c r="J595" i="1"/>
  <c r="H595" i="1"/>
  <c r="F595" i="1"/>
  <c r="D595" i="1"/>
  <c r="Q594" i="1" l="1"/>
  <c r="R630" i="1" s="1"/>
  <c r="O594" i="1"/>
  <c r="P630" i="1" s="1"/>
  <c r="M594" i="1"/>
  <c r="N630" i="1" s="1"/>
  <c r="K594" i="1"/>
  <c r="L630" i="1" s="1"/>
  <c r="I594" i="1"/>
  <c r="J630" i="1" s="1"/>
  <c r="G594" i="1"/>
  <c r="H630" i="1" s="1"/>
  <c r="E594" i="1"/>
  <c r="F630" i="1" s="1"/>
  <c r="C594" i="1"/>
  <c r="D630" i="1" s="1"/>
  <c r="R593" i="1"/>
  <c r="P593" i="1"/>
  <c r="N593" i="1"/>
  <c r="L593" i="1"/>
  <c r="J593" i="1"/>
  <c r="H593" i="1"/>
  <c r="F593" i="1"/>
  <c r="D593" i="1"/>
  <c r="R592" i="1"/>
  <c r="P592" i="1"/>
  <c r="N592" i="1"/>
  <c r="L592" i="1"/>
  <c r="J592" i="1"/>
  <c r="H592" i="1"/>
  <c r="F592" i="1"/>
  <c r="D592" i="1"/>
  <c r="Q591" i="1" l="1"/>
  <c r="R627" i="1" s="1"/>
  <c r="O591" i="1"/>
  <c r="P627" i="1" s="1"/>
  <c r="M591" i="1"/>
  <c r="N627" i="1" s="1"/>
  <c r="K591" i="1"/>
  <c r="L627" i="1" s="1"/>
  <c r="I591" i="1"/>
  <c r="J627" i="1" s="1"/>
  <c r="G591" i="1"/>
  <c r="H627" i="1" s="1"/>
  <c r="E591" i="1"/>
  <c r="F627" i="1" s="1"/>
  <c r="C591" i="1"/>
  <c r="D627" i="1" s="1"/>
  <c r="R590" i="1"/>
  <c r="P590" i="1"/>
  <c r="N590" i="1"/>
  <c r="L590" i="1"/>
  <c r="J590" i="1"/>
  <c r="H590" i="1"/>
  <c r="F590" i="1"/>
  <c r="D590" i="1"/>
  <c r="R589" i="1"/>
  <c r="P589" i="1"/>
  <c r="N589" i="1"/>
  <c r="L589" i="1"/>
  <c r="J589" i="1"/>
  <c r="H589" i="1"/>
  <c r="F589" i="1"/>
  <c r="D589" i="1"/>
  <c r="Q588" i="1" l="1"/>
  <c r="R624" i="1" s="1"/>
  <c r="O588" i="1"/>
  <c r="P624" i="1" s="1"/>
  <c r="M588" i="1"/>
  <c r="N624" i="1" s="1"/>
  <c r="K588" i="1"/>
  <c r="L624" i="1" s="1"/>
  <c r="I588" i="1"/>
  <c r="J624" i="1" s="1"/>
  <c r="G588" i="1"/>
  <c r="H624" i="1" s="1"/>
  <c r="E588" i="1"/>
  <c r="F624" i="1" s="1"/>
  <c r="C588" i="1"/>
  <c r="D624" i="1" s="1"/>
  <c r="R587" i="1"/>
  <c r="P587" i="1"/>
  <c r="N587" i="1"/>
  <c r="L587" i="1"/>
  <c r="J587" i="1"/>
  <c r="H587" i="1"/>
  <c r="F587" i="1"/>
  <c r="D587" i="1"/>
  <c r="R586" i="1"/>
  <c r="P586" i="1"/>
  <c r="N586" i="1"/>
  <c r="L586" i="1"/>
  <c r="J586" i="1"/>
  <c r="H586" i="1"/>
  <c r="F586" i="1"/>
  <c r="D586" i="1"/>
  <c r="Q585" i="1" l="1"/>
  <c r="R621" i="1" s="1"/>
  <c r="O585" i="1"/>
  <c r="P621" i="1" s="1"/>
  <c r="M585" i="1"/>
  <c r="N621" i="1" s="1"/>
  <c r="K585" i="1"/>
  <c r="L621" i="1" s="1"/>
  <c r="I585" i="1"/>
  <c r="J621" i="1" s="1"/>
  <c r="G585" i="1"/>
  <c r="H621" i="1" s="1"/>
  <c r="E585" i="1"/>
  <c r="F621" i="1" s="1"/>
  <c r="C585" i="1"/>
  <c r="D621" i="1" s="1"/>
  <c r="R584" i="1"/>
  <c r="P584" i="1"/>
  <c r="N584" i="1"/>
  <c r="L584" i="1"/>
  <c r="J584" i="1"/>
  <c r="H584" i="1"/>
  <c r="F584" i="1"/>
  <c r="D584" i="1"/>
  <c r="R583" i="1"/>
  <c r="P583" i="1"/>
  <c r="N583" i="1"/>
  <c r="L583" i="1"/>
  <c r="J583" i="1"/>
  <c r="H583" i="1"/>
  <c r="F583" i="1"/>
  <c r="D583" i="1"/>
  <c r="P580" i="1" l="1"/>
  <c r="Q582" i="1"/>
  <c r="R618" i="1" s="1"/>
  <c r="O582" i="1"/>
  <c r="P618" i="1" s="1"/>
  <c r="M582" i="1"/>
  <c r="N618" i="1" s="1"/>
  <c r="K582" i="1"/>
  <c r="L618" i="1" s="1"/>
  <c r="I582" i="1"/>
  <c r="J618" i="1" s="1"/>
  <c r="G582" i="1"/>
  <c r="H618" i="1" s="1"/>
  <c r="E582" i="1"/>
  <c r="F618" i="1" s="1"/>
  <c r="C582" i="1"/>
  <c r="D618" i="1" s="1"/>
  <c r="R581" i="1"/>
  <c r="P581" i="1"/>
  <c r="N581" i="1"/>
  <c r="L581" i="1"/>
  <c r="J581" i="1"/>
  <c r="H581" i="1"/>
  <c r="F581" i="1"/>
  <c r="D581" i="1"/>
  <c r="R580" i="1"/>
  <c r="N580" i="1"/>
  <c r="L580" i="1"/>
  <c r="J580" i="1"/>
  <c r="H580" i="1"/>
  <c r="F580" i="1"/>
  <c r="D580" i="1"/>
  <c r="Q579" i="1" l="1"/>
  <c r="R615" i="1" s="1"/>
  <c r="O579" i="1"/>
  <c r="P615" i="1" s="1"/>
  <c r="M579" i="1"/>
  <c r="N615" i="1" s="1"/>
  <c r="K579" i="1"/>
  <c r="I579" i="1"/>
  <c r="J615" i="1" s="1"/>
  <c r="G579" i="1"/>
  <c r="H615" i="1" s="1"/>
  <c r="E579" i="1"/>
  <c r="F615" i="1" s="1"/>
  <c r="C579" i="1"/>
  <c r="D615" i="1" s="1"/>
  <c r="R578" i="1"/>
  <c r="P578" i="1"/>
  <c r="N578" i="1"/>
  <c r="L578" i="1"/>
  <c r="J578" i="1"/>
  <c r="H578" i="1"/>
  <c r="F578" i="1"/>
  <c r="D578" i="1"/>
  <c r="R577" i="1"/>
  <c r="P577" i="1"/>
  <c r="N577" i="1"/>
  <c r="L577" i="1"/>
  <c r="J577" i="1"/>
  <c r="H577" i="1"/>
  <c r="F577" i="1"/>
  <c r="D577" i="1"/>
  <c r="L615" i="1" l="1"/>
  <c r="Q576" i="1"/>
  <c r="R612" i="1" s="1"/>
  <c r="O576" i="1"/>
  <c r="P612" i="1" s="1"/>
  <c r="M576" i="1"/>
  <c r="N612" i="1" s="1"/>
  <c r="K576" i="1"/>
  <c r="L612" i="1" s="1"/>
  <c r="I576" i="1"/>
  <c r="J612" i="1" s="1"/>
  <c r="G576" i="1"/>
  <c r="H612" i="1" s="1"/>
  <c r="E576" i="1"/>
  <c r="F612" i="1" s="1"/>
  <c r="C576" i="1"/>
  <c r="D612" i="1" s="1"/>
  <c r="R575" i="1"/>
  <c r="P575" i="1"/>
  <c r="N575" i="1"/>
  <c r="L575" i="1"/>
  <c r="J575" i="1"/>
  <c r="H575" i="1"/>
  <c r="F575" i="1"/>
  <c r="D575" i="1"/>
  <c r="R574" i="1"/>
  <c r="P574" i="1"/>
  <c r="N574" i="1"/>
  <c r="L574" i="1"/>
  <c r="J574" i="1"/>
  <c r="H574" i="1"/>
  <c r="F574" i="1"/>
  <c r="D574" i="1"/>
  <c r="Q573" i="1" l="1"/>
  <c r="R609" i="1" s="1"/>
  <c r="O573" i="1"/>
  <c r="P609" i="1" s="1"/>
  <c r="M573" i="1"/>
  <c r="N609" i="1" s="1"/>
  <c r="K573" i="1"/>
  <c r="L609" i="1" s="1"/>
  <c r="I573" i="1"/>
  <c r="J609" i="1" s="1"/>
  <c r="G573" i="1"/>
  <c r="H609" i="1" s="1"/>
  <c r="E573" i="1"/>
  <c r="F609" i="1" s="1"/>
  <c r="C573" i="1"/>
  <c r="D609" i="1" s="1"/>
  <c r="R572" i="1"/>
  <c r="P572" i="1"/>
  <c r="N572" i="1"/>
  <c r="L572" i="1"/>
  <c r="J572" i="1"/>
  <c r="H572" i="1"/>
  <c r="F572" i="1"/>
  <c r="D572" i="1"/>
  <c r="R571" i="1"/>
  <c r="P571" i="1"/>
  <c r="N571" i="1"/>
  <c r="L571" i="1"/>
  <c r="J571" i="1"/>
  <c r="H571" i="1"/>
  <c r="F571" i="1"/>
  <c r="D571" i="1"/>
  <c r="Q570" i="1" l="1"/>
  <c r="R606" i="1" s="1"/>
  <c r="O570" i="1"/>
  <c r="P606" i="1" s="1"/>
  <c r="M570" i="1"/>
  <c r="N606" i="1" s="1"/>
  <c r="K570" i="1"/>
  <c r="L606" i="1" s="1"/>
  <c r="I570" i="1"/>
  <c r="J606" i="1" s="1"/>
  <c r="G570" i="1"/>
  <c r="H606" i="1" s="1"/>
  <c r="E570" i="1"/>
  <c r="F606" i="1" s="1"/>
  <c r="C570" i="1"/>
  <c r="D606" i="1" s="1"/>
  <c r="R569" i="1"/>
  <c r="P569" i="1"/>
  <c r="N569" i="1"/>
  <c r="L569" i="1"/>
  <c r="J569" i="1"/>
  <c r="H569" i="1"/>
  <c r="F569" i="1"/>
  <c r="D569" i="1"/>
  <c r="R568" i="1"/>
  <c r="P568" i="1"/>
  <c r="N568" i="1"/>
  <c r="L568" i="1"/>
  <c r="J568" i="1"/>
  <c r="H568" i="1"/>
  <c r="F568" i="1"/>
  <c r="D568" i="1"/>
  <c r="Q567" i="1" l="1"/>
  <c r="R603" i="1" s="1"/>
  <c r="O567" i="1"/>
  <c r="P603" i="1" s="1"/>
  <c r="M567" i="1"/>
  <c r="N603" i="1" s="1"/>
  <c r="K567" i="1"/>
  <c r="L603" i="1" s="1"/>
  <c r="I567" i="1"/>
  <c r="J603" i="1" s="1"/>
  <c r="G567" i="1"/>
  <c r="H603" i="1" s="1"/>
  <c r="E567" i="1"/>
  <c r="F603" i="1" s="1"/>
  <c r="C567" i="1"/>
  <c r="D603" i="1" s="1"/>
  <c r="R566" i="1"/>
  <c r="P566" i="1"/>
  <c r="N566" i="1"/>
  <c r="L566" i="1"/>
  <c r="J566" i="1"/>
  <c r="H566" i="1"/>
  <c r="F566" i="1"/>
  <c r="D566" i="1"/>
  <c r="R565" i="1"/>
  <c r="P565" i="1"/>
  <c r="N565" i="1"/>
  <c r="L565" i="1"/>
  <c r="J565" i="1"/>
  <c r="H565" i="1"/>
  <c r="F565" i="1"/>
  <c r="D565" i="1"/>
  <c r="Q564" i="1" l="1"/>
  <c r="R600" i="1" s="1"/>
  <c r="O564" i="1"/>
  <c r="P600" i="1" s="1"/>
  <c r="M564" i="1"/>
  <c r="N600" i="1" s="1"/>
  <c r="K564" i="1"/>
  <c r="L600" i="1" s="1"/>
  <c r="I564" i="1"/>
  <c r="J600" i="1" s="1"/>
  <c r="G564" i="1"/>
  <c r="H600" i="1" s="1"/>
  <c r="E564" i="1"/>
  <c r="F600" i="1" s="1"/>
  <c r="C564" i="1"/>
  <c r="D600" i="1" s="1"/>
  <c r="R563" i="1"/>
  <c r="P563" i="1"/>
  <c r="N563" i="1"/>
  <c r="L563" i="1"/>
  <c r="J563" i="1"/>
  <c r="H563" i="1"/>
  <c r="F563" i="1"/>
  <c r="D563" i="1"/>
  <c r="R562" i="1"/>
  <c r="P562" i="1"/>
  <c r="N562" i="1"/>
  <c r="L562" i="1"/>
  <c r="J562" i="1"/>
  <c r="H562" i="1"/>
  <c r="F562" i="1"/>
  <c r="D562" i="1"/>
  <c r="Q561" i="1" l="1"/>
  <c r="R597" i="1" s="1"/>
  <c r="O561" i="1"/>
  <c r="P597" i="1" s="1"/>
  <c r="M561" i="1"/>
  <c r="N597" i="1" s="1"/>
  <c r="K561" i="1"/>
  <c r="L597" i="1" s="1"/>
  <c r="I561" i="1"/>
  <c r="J597" i="1" s="1"/>
  <c r="G561" i="1"/>
  <c r="H597" i="1" s="1"/>
  <c r="E561" i="1"/>
  <c r="F597" i="1" s="1"/>
  <c r="C561" i="1"/>
  <c r="D597" i="1" s="1"/>
  <c r="R560" i="1"/>
  <c r="P560" i="1"/>
  <c r="N560" i="1"/>
  <c r="L560" i="1"/>
  <c r="J560" i="1"/>
  <c r="H560" i="1"/>
  <c r="F560" i="1"/>
  <c r="D560" i="1"/>
  <c r="R559" i="1"/>
  <c r="P559" i="1"/>
  <c r="N559" i="1"/>
  <c r="L559" i="1"/>
  <c r="J559" i="1"/>
  <c r="H559" i="1"/>
  <c r="F559" i="1"/>
  <c r="D559" i="1"/>
  <c r="Q558" i="1" l="1"/>
  <c r="R594" i="1" s="1"/>
  <c r="O558" i="1"/>
  <c r="P594" i="1" s="1"/>
  <c r="M558" i="1"/>
  <c r="N594" i="1" s="1"/>
  <c r="K558" i="1"/>
  <c r="L594" i="1" s="1"/>
  <c r="I558" i="1"/>
  <c r="J594" i="1" s="1"/>
  <c r="G558" i="1"/>
  <c r="H594" i="1" s="1"/>
  <c r="E558" i="1"/>
  <c r="F594" i="1" s="1"/>
  <c r="C558" i="1"/>
  <c r="D594" i="1" s="1"/>
  <c r="R557" i="1"/>
  <c r="P557" i="1"/>
  <c r="N557" i="1"/>
  <c r="L557" i="1"/>
  <c r="J557" i="1"/>
  <c r="H557" i="1"/>
  <c r="F557" i="1"/>
  <c r="D557" i="1"/>
  <c r="R556" i="1"/>
  <c r="P556" i="1"/>
  <c r="N556" i="1"/>
  <c r="L556" i="1"/>
  <c r="J556" i="1"/>
  <c r="H556" i="1"/>
  <c r="F556" i="1"/>
  <c r="D556" i="1"/>
  <c r="Q555" i="1" l="1"/>
  <c r="R591" i="1" s="1"/>
  <c r="O555" i="1"/>
  <c r="P591" i="1" s="1"/>
  <c r="M555" i="1"/>
  <c r="N591" i="1" s="1"/>
  <c r="K555" i="1"/>
  <c r="L591" i="1" s="1"/>
  <c r="I555" i="1"/>
  <c r="J591" i="1" s="1"/>
  <c r="G555" i="1"/>
  <c r="H591" i="1" s="1"/>
  <c r="E555" i="1"/>
  <c r="F591" i="1" s="1"/>
  <c r="C555" i="1"/>
  <c r="D591" i="1" s="1"/>
  <c r="R554" i="1"/>
  <c r="P554" i="1"/>
  <c r="N554" i="1"/>
  <c r="L554" i="1"/>
  <c r="J554" i="1"/>
  <c r="H554" i="1"/>
  <c r="F554" i="1"/>
  <c r="D554" i="1"/>
  <c r="R553" i="1"/>
  <c r="P553" i="1"/>
  <c r="N553" i="1"/>
  <c r="L553" i="1"/>
  <c r="J553" i="1"/>
  <c r="H553" i="1"/>
  <c r="F553" i="1"/>
  <c r="D553" i="1"/>
  <c r="Q552" i="1" l="1"/>
  <c r="R588" i="1" s="1"/>
  <c r="O552" i="1"/>
  <c r="P588" i="1" s="1"/>
  <c r="M552" i="1"/>
  <c r="N588" i="1" s="1"/>
  <c r="K552" i="1"/>
  <c r="L588" i="1" s="1"/>
  <c r="I552" i="1"/>
  <c r="J588" i="1" s="1"/>
  <c r="G552" i="1"/>
  <c r="H588" i="1" s="1"/>
  <c r="E552" i="1"/>
  <c r="F588" i="1" s="1"/>
  <c r="C552" i="1"/>
  <c r="D588" i="1" s="1"/>
  <c r="R551" i="1"/>
  <c r="P551" i="1"/>
  <c r="N551" i="1"/>
  <c r="L551" i="1"/>
  <c r="J551" i="1"/>
  <c r="H551" i="1"/>
  <c r="F551" i="1"/>
  <c r="D551" i="1"/>
  <c r="R550" i="1"/>
  <c r="P550" i="1"/>
  <c r="N550" i="1"/>
  <c r="L550" i="1"/>
  <c r="J550" i="1"/>
  <c r="H550" i="1"/>
  <c r="F550" i="1"/>
  <c r="D550" i="1"/>
  <c r="Q549" i="1" l="1"/>
  <c r="R585" i="1" s="1"/>
  <c r="O549" i="1"/>
  <c r="P585" i="1" s="1"/>
  <c r="M549" i="1"/>
  <c r="N585" i="1" s="1"/>
  <c r="K549" i="1"/>
  <c r="L585" i="1" s="1"/>
  <c r="I549" i="1"/>
  <c r="J585" i="1" s="1"/>
  <c r="G549" i="1"/>
  <c r="H585" i="1" s="1"/>
  <c r="E549" i="1"/>
  <c r="F585" i="1" s="1"/>
  <c r="C549" i="1"/>
  <c r="D585" i="1" s="1"/>
  <c r="R548" i="1"/>
  <c r="P548" i="1"/>
  <c r="N548" i="1"/>
  <c r="L548" i="1"/>
  <c r="J548" i="1"/>
  <c r="H548" i="1"/>
  <c r="F548" i="1"/>
  <c r="D548" i="1"/>
  <c r="R547" i="1"/>
  <c r="P547" i="1"/>
  <c r="N547" i="1"/>
  <c r="L547" i="1"/>
  <c r="J547" i="1"/>
  <c r="H547" i="1"/>
  <c r="F547" i="1"/>
  <c r="D547" i="1"/>
  <c r="Q546" i="1" l="1"/>
  <c r="R582" i="1" s="1"/>
  <c r="O546" i="1"/>
  <c r="P582" i="1" s="1"/>
  <c r="M546" i="1"/>
  <c r="N582" i="1" s="1"/>
  <c r="K546" i="1"/>
  <c r="L582" i="1" s="1"/>
  <c r="I546" i="1"/>
  <c r="J582" i="1" s="1"/>
  <c r="G546" i="1"/>
  <c r="H582" i="1" s="1"/>
  <c r="E546" i="1"/>
  <c r="F582" i="1" s="1"/>
  <c r="C546" i="1"/>
  <c r="D582" i="1" s="1"/>
  <c r="R545" i="1"/>
  <c r="P545" i="1"/>
  <c r="N545" i="1"/>
  <c r="L545" i="1"/>
  <c r="J545" i="1"/>
  <c r="H545" i="1"/>
  <c r="F545" i="1"/>
  <c r="D545" i="1"/>
  <c r="R544" i="1"/>
  <c r="P544" i="1"/>
  <c r="N544" i="1"/>
  <c r="L544" i="1"/>
  <c r="J544" i="1"/>
  <c r="H544" i="1"/>
  <c r="F544" i="1"/>
  <c r="D544" i="1"/>
  <c r="Q543" i="1" l="1"/>
  <c r="R579" i="1" s="1"/>
  <c r="O543" i="1"/>
  <c r="P579" i="1" s="1"/>
  <c r="M543" i="1"/>
  <c r="N579" i="1" s="1"/>
  <c r="K543" i="1"/>
  <c r="L579" i="1" s="1"/>
  <c r="I543" i="1"/>
  <c r="J579" i="1" s="1"/>
  <c r="G543" i="1"/>
  <c r="H579" i="1" s="1"/>
  <c r="E543" i="1"/>
  <c r="F579" i="1" s="1"/>
  <c r="C543" i="1"/>
  <c r="D579" i="1" s="1"/>
  <c r="R542" i="1"/>
  <c r="P542" i="1"/>
  <c r="N542" i="1"/>
  <c r="L542" i="1"/>
  <c r="J542" i="1"/>
  <c r="H542" i="1"/>
  <c r="F542" i="1"/>
  <c r="D542" i="1"/>
  <c r="R541" i="1"/>
  <c r="P541" i="1"/>
  <c r="N541" i="1"/>
  <c r="L541" i="1"/>
  <c r="J541" i="1"/>
  <c r="H541" i="1"/>
  <c r="F541" i="1"/>
  <c r="D541" i="1"/>
  <c r="Q540" i="1" l="1"/>
  <c r="R576" i="1" s="1"/>
  <c r="O540" i="1"/>
  <c r="P576" i="1" s="1"/>
  <c r="M540" i="1"/>
  <c r="N576" i="1" s="1"/>
  <c r="K540" i="1"/>
  <c r="L576" i="1" s="1"/>
  <c r="I540" i="1"/>
  <c r="J576" i="1" s="1"/>
  <c r="G540" i="1"/>
  <c r="H576" i="1" s="1"/>
  <c r="E540" i="1"/>
  <c r="F576" i="1" s="1"/>
  <c r="C540" i="1"/>
  <c r="D576" i="1" s="1"/>
  <c r="R539" i="1"/>
  <c r="P539" i="1"/>
  <c r="N539" i="1"/>
  <c r="L539" i="1"/>
  <c r="J539" i="1"/>
  <c r="H539" i="1"/>
  <c r="F539" i="1"/>
  <c r="D539" i="1"/>
  <c r="R538" i="1"/>
  <c r="P538" i="1"/>
  <c r="N538" i="1"/>
  <c r="L538" i="1"/>
  <c r="J538" i="1"/>
  <c r="H538" i="1"/>
  <c r="F538" i="1"/>
  <c r="D538" i="1"/>
  <c r="Q537" i="1" l="1"/>
  <c r="R573" i="1" s="1"/>
  <c r="O537" i="1"/>
  <c r="P573" i="1" s="1"/>
  <c r="M537" i="1"/>
  <c r="N573" i="1" s="1"/>
  <c r="K537" i="1"/>
  <c r="L573" i="1" s="1"/>
  <c r="I537" i="1"/>
  <c r="J573" i="1" s="1"/>
  <c r="G537" i="1"/>
  <c r="H573" i="1" s="1"/>
  <c r="E537" i="1"/>
  <c r="F573" i="1" s="1"/>
  <c r="C537" i="1"/>
  <c r="D573" i="1" s="1"/>
  <c r="R536" i="1"/>
  <c r="P536" i="1"/>
  <c r="N536" i="1"/>
  <c r="L536" i="1"/>
  <c r="J536" i="1"/>
  <c r="H536" i="1"/>
  <c r="F536" i="1"/>
  <c r="D536" i="1"/>
  <c r="R535" i="1"/>
  <c r="P535" i="1"/>
  <c r="N535" i="1"/>
  <c r="L535" i="1"/>
  <c r="J535" i="1"/>
  <c r="H535" i="1"/>
  <c r="F535" i="1"/>
  <c r="D535" i="1"/>
  <c r="Q534" i="1" l="1"/>
  <c r="R570" i="1" s="1"/>
  <c r="O534" i="1"/>
  <c r="P570" i="1" s="1"/>
  <c r="M534" i="1"/>
  <c r="N570" i="1" s="1"/>
  <c r="K534" i="1"/>
  <c r="L570" i="1" s="1"/>
  <c r="I534" i="1"/>
  <c r="J570" i="1" s="1"/>
  <c r="G534" i="1"/>
  <c r="H570" i="1" s="1"/>
  <c r="E534" i="1"/>
  <c r="F570" i="1" s="1"/>
  <c r="C534" i="1"/>
  <c r="D570" i="1" s="1"/>
  <c r="R533" i="1"/>
  <c r="P533" i="1"/>
  <c r="N533" i="1"/>
  <c r="L533" i="1"/>
  <c r="J533" i="1"/>
  <c r="H533" i="1"/>
  <c r="F533" i="1"/>
  <c r="D533" i="1"/>
  <c r="R532" i="1"/>
  <c r="P532" i="1"/>
  <c r="N532" i="1"/>
  <c r="L532" i="1"/>
  <c r="J532" i="1"/>
  <c r="H532" i="1"/>
  <c r="F532" i="1"/>
  <c r="D532" i="1"/>
  <c r="Q531" i="1" l="1"/>
  <c r="R567" i="1" s="1"/>
  <c r="O531" i="1"/>
  <c r="P567" i="1" s="1"/>
  <c r="M531" i="1"/>
  <c r="N567" i="1" s="1"/>
  <c r="K531" i="1"/>
  <c r="L567" i="1" s="1"/>
  <c r="I531" i="1"/>
  <c r="J567" i="1" s="1"/>
  <c r="G531" i="1"/>
  <c r="H567" i="1" s="1"/>
  <c r="E531" i="1"/>
  <c r="F567" i="1" s="1"/>
  <c r="C531" i="1"/>
  <c r="D567" i="1" s="1"/>
  <c r="R530" i="1"/>
  <c r="P530" i="1"/>
  <c r="N530" i="1"/>
  <c r="L530" i="1"/>
  <c r="J530" i="1"/>
  <c r="H530" i="1"/>
  <c r="F530" i="1"/>
  <c r="D530" i="1"/>
  <c r="R529" i="1"/>
  <c r="P529" i="1"/>
  <c r="N529" i="1"/>
  <c r="L529" i="1"/>
  <c r="J529" i="1"/>
  <c r="H529" i="1"/>
  <c r="F529" i="1"/>
  <c r="D529" i="1"/>
  <c r="Q528" i="1" l="1"/>
  <c r="R564" i="1" s="1"/>
  <c r="O528" i="1"/>
  <c r="P564" i="1" s="1"/>
  <c r="M528" i="1"/>
  <c r="N564" i="1" s="1"/>
  <c r="K528" i="1"/>
  <c r="L564" i="1" s="1"/>
  <c r="I528" i="1"/>
  <c r="J564" i="1" s="1"/>
  <c r="G528" i="1"/>
  <c r="H564" i="1" s="1"/>
  <c r="E528" i="1"/>
  <c r="F564" i="1" s="1"/>
  <c r="C528" i="1"/>
  <c r="D564" i="1" s="1"/>
  <c r="R527" i="1"/>
  <c r="P527" i="1"/>
  <c r="N527" i="1"/>
  <c r="L527" i="1"/>
  <c r="J527" i="1"/>
  <c r="H527" i="1"/>
  <c r="F527" i="1"/>
  <c r="D527" i="1"/>
  <c r="R526" i="1"/>
  <c r="P526" i="1"/>
  <c r="N526" i="1"/>
  <c r="L526" i="1"/>
  <c r="J526" i="1"/>
  <c r="H526" i="1"/>
  <c r="F526" i="1"/>
  <c r="D526" i="1"/>
  <c r="Q525" i="1" l="1"/>
  <c r="R561" i="1" s="1"/>
  <c r="O525" i="1"/>
  <c r="P561" i="1" s="1"/>
  <c r="M525" i="1"/>
  <c r="N561" i="1" s="1"/>
  <c r="K525" i="1"/>
  <c r="L561" i="1" s="1"/>
  <c r="I525" i="1"/>
  <c r="J561" i="1" s="1"/>
  <c r="G525" i="1"/>
  <c r="H561" i="1" s="1"/>
  <c r="E525" i="1"/>
  <c r="F561" i="1" s="1"/>
  <c r="C525" i="1"/>
  <c r="D561" i="1" s="1"/>
  <c r="R524" i="1"/>
  <c r="P524" i="1"/>
  <c r="N524" i="1"/>
  <c r="L524" i="1"/>
  <c r="J524" i="1"/>
  <c r="H524" i="1"/>
  <c r="F524" i="1"/>
  <c r="D524" i="1"/>
  <c r="R523" i="1"/>
  <c r="P523" i="1"/>
  <c r="N523" i="1"/>
  <c r="L523" i="1"/>
  <c r="J523" i="1"/>
  <c r="H523" i="1"/>
  <c r="F523" i="1"/>
  <c r="D523" i="1"/>
  <c r="Q522" i="1" l="1"/>
  <c r="R558" i="1" s="1"/>
  <c r="O522" i="1"/>
  <c r="P558" i="1" s="1"/>
  <c r="M522" i="1"/>
  <c r="N558" i="1" s="1"/>
  <c r="K522" i="1"/>
  <c r="L558" i="1" s="1"/>
  <c r="I522" i="1"/>
  <c r="J558" i="1" s="1"/>
  <c r="G522" i="1"/>
  <c r="H558" i="1" s="1"/>
  <c r="E522" i="1"/>
  <c r="F558" i="1" s="1"/>
  <c r="C522" i="1"/>
  <c r="D558" i="1" s="1"/>
  <c r="R521" i="1"/>
  <c r="P521" i="1"/>
  <c r="N521" i="1"/>
  <c r="L521" i="1"/>
  <c r="J521" i="1"/>
  <c r="H521" i="1"/>
  <c r="F521" i="1"/>
  <c r="D521" i="1"/>
  <c r="R520" i="1"/>
  <c r="P520" i="1"/>
  <c r="N520" i="1"/>
  <c r="L520" i="1"/>
  <c r="J520" i="1"/>
  <c r="H520" i="1"/>
  <c r="F520" i="1"/>
  <c r="D520" i="1"/>
  <c r="F518" i="1" l="1"/>
  <c r="Q519" i="1"/>
  <c r="R555" i="1" s="1"/>
  <c r="O519" i="1"/>
  <c r="P555" i="1" s="1"/>
  <c r="M519" i="1"/>
  <c r="N555" i="1" s="1"/>
  <c r="K519" i="1"/>
  <c r="L555" i="1" s="1"/>
  <c r="I519" i="1"/>
  <c r="J555" i="1" s="1"/>
  <c r="G519" i="1"/>
  <c r="H555" i="1" s="1"/>
  <c r="E519" i="1"/>
  <c r="F555" i="1" s="1"/>
  <c r="C519" i="1"/>
  <c r="D555" i="1" s="1"/>
  <c r="R518" i="1"/>
  <c r="P518" i="1"/>
  <c r="N518" i="1"/>
  <c r="L518" i="1"/>
  <c r="J518" i="1"/>
  <c r="H518" i="1"/>
  <c r="D518" i="1"/>
  <c r="R517" i="1"/>
  <c r="P517" i="1"/>
  <c r="N517" i="1"/>
  <c r="L517" i="1"/>
  <c r="J517" i="1"/>
  <c r="H517" i="1"/>
  <c r="F517" i="1"/>
  <c r="D517" i="1"/>
  <c r="Q516" i="1" l="1"/>
  <c r="R552" i="1" s="1"/>
  <c r="O516" i="1"/>
  <c r="P552" i="1" s="1"/>
  <c r="M516" i="1"/>
  <c r="N552" i="1" s="1"/>
  <c r="K516" i="1"/>
  <c r="L552" i="1" s="1"/>
  <c r="I516" i="1"/>
  <c r="J552" i="1" s="1"/>
  <c r="G516" i="1"/>
  <c r="H552" i="1" s="1"/>
  <c r="E516" i="1"/>
  <c r="F552" i="1" s="1"/>
  <c r="C516" i="1"/>
  <c r="D552" i="1" s="1"/>
  <c r="R515" i="1"/>
  <c r="P515" i="1"/>
  <c r="N515" i="1"/>
  <c r="L515" i="1"/>
  <c r="J515" i="1"/>
  <c r="H515" i="1"/>
  <c r="F515" i="1"/>
  <c r="D515" i="1"/>
  <c r="R514" i="1"/>
  <c r="P514" i="1"/>
  <c r="N514" i="1"/>
  <c r="L514" i="1"/>
  <c r="J514" i="1"/>
  <c r="H514" i="1"/>
  <c r="F514" i="1"/>
  <c r="D514" i="1"/>
  <c r="Q513" i="1" l="1"/>
  <c r="R549" i="1" s="1"/>
  <c r="O513" i="1"/>
  <c r="P549" i="1" s="1"/>
  <c r="M513" i="1"/>
  <c r="N549" i="1" s="1"/>
  <c r="K513" i="1"/>
  <c r="L549" i="1" s="1"/>
  <c r="I513" i="1"/>
  <c r="J549" i="1" s="1"/>
  <c r="G513" i="1"/>
  <c r="H549" i="1" s="1"/>
  <c r="E513" i="1"/>
  <c r="F549" i="1" s="1"/>
  <c r="C513" i="1"/>
  <c r="D549" i="1" s="1"/>
  <c r="R512" i="1"/>
  <c r="P512" i="1"/>
  <c r="N512" i="1"/>
  <c r="L512" i="1"/>
  <c r="J512" i="1"/>
  <c r="H512" i="1"/>
  <c r="F512" i="1"/>
  <c r="D512" i="1"/>
  <c r="R511" i="1"/>
  <c r="P511" i="1"/>
  <c r="N511" i="1"/>
  <c r="L511" i="1"/>
  <c r="J511" i="1"/>
  <c r="H511" i="1"/>
  <c r="F511" i="1"/>
  <c r="D511" i="1"/>
  <c r="Q510" i="1" l="1"/>
  <c r="R546" i="1" s="1"/>
  <c r="O510" i="1"/>
  <c r="P546" i="1" s="1"/>
  <c r="M510" i="1"/>
  <c r="N546" i="1" s="1"/>
  <c r="K510" i="1"/>
  <c r="L546" i="1" s="1"/>
  <c r="I510" i="1"/>
  <c r="J546" i="1" s="1"/>
  <c r="G510" i="1"/>
  <c r="H546" i="1" s="1"/>
  <c r="E510" i="1"/>
  <c r="F546" i="1" s="1"/>
  <c r="C510" i="1"/>
  <c r="D546" i="1" s="1"/>
  <c r="R509" i="1"/>
  <c r="P509" i="1"/>
  <c r="N509" i="1"/>
  <c r="L509" i="1"/>
  <c r="J509" i="1"/>
  <c r="H509" i="1"/>
  <c r="F509" i="1"/>
  <c r="D509" i="1"/>
  <c r="R508" i="1"/>
  <c r="P508" i="1"/>
  <c r="N508" i="1"/>
  <c r="L508" i="1"/>
  <c r="J508" i="1"/>
  <c r="H508" i="1"/>
  <c r="F508" i="1"/>
  <c r="D508" i="1"/>
  <c r="Q507" i="1" l="1"/>
  <c r="R543" i="1" s="1"/>
  <c r="O507" i="1"/>
  <c r="P543" i="1" s="1"/>
  <c r="M507" i="1"/>
  <c r="N543" i="1" s="1"/>
  <c r="K507" i="1"/>
  <c r="L543" i="1" s="1"/>
  <c r="I507" i="1"/>
  <c r="J543" i="1" s="1"/>
  <c r="G507" i="1"/>
  <c r="H543" i="1" s="1"/>
  <c r="E507" i="1"/>
  <c r="F543" i="1" s="1"/>
  <c r="C507" i="1"/>
  <c r="D543" i="1" s="1"/>
  <c r="R506" i="1"/>
  <c r="P506" i="1"/>
  <c r="N506" i="1"/>
  <c r="L506" i="1"/>
  <c r="J506" i="1"/>
  <c r="H506" i="1"/>
  <c r="F506" i="1"/>
  <c r="D506" i="1"/>
  <c r="R505" i="1"/>
  <c r="P505" i="1"/>
  <c r="N505" i="1"/>
  <c r="L505" i="1"/>
  <c r="J505" i="1"/>
  <c r="H505" i="1"/>
  <c r="F505" i="1"/>
  <c r="D505" i="1"/>
  <c r="Q504" i="1" l="1"/>
  <c r="R540" i="1" s="1"/>
  <c r="O504" i="1"/>
  <c r="P540" i="1" s="1"/>
  <c r="M504" i="1"/>
  <c r="N540" i="1" s="1"/>
  <c r="K504" i="1"/>
  <c r="L540" i="1" s="1"/>
  <c r="I504" i="1"/>
  <c r="J540" i="1" s="1"/>
  <c r="G504" i="1"/>
  <c r="H540" i="1" s="1"/>
  <c r="E504" i="1"/>
  <c r="F540" i="1" s="1"/>
  <c r="C504" i="1"/>
  <c r="D540" i="1" s="1"/>
  <c r="R503" i="1"/>
  <c r="P503" i="1"/>
  <c r="N503" i="1"/>
  <c r="L503" i="1"/>
  <c r="J503" i="1"/>
  <c r="H503" i="1"/>
  <c r="F503" i="1"/>
  <c r="D503" i="1"/>
  <c r="R502" i="1"/>
  <c r="P502" i="1"/>
  <c r="N502" i="1"/>
  <c r="L502" i="1"/>
  <c r="J502" i="1"/>
  <c r="H502" i="1"/>
  <c r="F502" i="1"/>
  <c r="D502" i="1"/>
  <c r="Q501" i="1" l="1"/>
  <c r="R537" i="1" s="1"/>
  <c r="O501" i="1"/>
  <c r="P537" i="1" s="1"/>
  <c r="M501" i="1"/>
  <c r="N537" i="1" s="1"/>
  <c r="K501" i="1"/>
  <c r="L537" i="1" s="1"/>
  <c r="I501" i="1"/>
  <c r="J537" i="1" s="1"/>
  <c r="G501" i="1"/>
  <c r="H537" i="1" s="1"/>
  <c r="E501" i="1"/>
  <c r="F537" i="1" s="1"/>
  <c r="C501" i="1"/>
  <c r="D537" i="1" s="1"/>
  <c r="R500" i="1"/>
  <c r="P500" i="1"/>
  <c r="N500" i="1"/>
  <c r="L500" i="1"/>
  <c r="J500" i="1"/>
  <c r="H500" i="1"/>
  <c r="F500" i="1"/>
  <c r="D500" i="1"/>
  <c r="R499" i="1"/>
  <c r="P499" i="1"/>
  <c r="N499" i="1"/>
  <c r="L499" i="1"/>
  <c r="J499" i="1"/>
  <c r="H499" i="1"/>
  <c r="F499" i="1"/>
  <c r="D499" i="1"/>
  <c r="Q498" i="1" l="1"/>
  <c r="R534" i="1" s="1"/>
  <c r="O498" i="1"/>
  <c r="P534" i="1" s="1"/>
  <c r="M498" i="1"/>
  <c r="N534" i="1" s="1"/>
  <c r="K498" i="1"/>
  <c r="L534" i="1" s="1"/>
  <c r="I498" i="1"/>
  <c r="J534" i="1" s="1"/>
  <c r="G498" i="1"/>
  <c r="H534" i="1" s="1"/>
  <c r="E498" i="1"/>
  <c r="F534" i="1" s="1"/>
  <c r="C498" i="1"/>
  <c r="D534" i="1" s="1"/>
  <c r="R497" i="1"/>
  <c r="P497" i="1"/>
  <c r="N497" i="1"/>
  <c r="L497" i="1"/>
  <c r="J497" i="1"/>
  <c r="H497" i="1"/>
  <c r="F497" i="1"/>
  <c r="D497" i="1"/>
  <c r="R496" i="1"/>
  <c r="P496" i="1"/>
  <c r="N496" i="1"/>
  <c r="L496" i="1"/>
  <c r="J496" i="1"/>
  <c r="H496" i="1"/>
  <c r="F496" i="1"/>
  <c r="D496" i="1"/>
  <c r="Q495" i="1" l="1"/>
  <c r="R531" i="1" s="1"/>
  <c r="O495" i="1"/>
  <c r="P531" i="1" s="1"/>
  <c r="M495" i="1"/>
  <c r="N531" i="1" s="1"/>
  <c r="K495" i="1"/>
  <c r="L531" i="1" s="1"/>
  <c r="I495" i="1"/>
  <c r="J531" i="1" s="1"/>
  <c r="G495" i="1"/>
  <c r="H531" i="1" s="1"/>
  <c r="E495" i="1"/>
  <c r="F531" i="1" s="1"/>
  <c r="C495" i="1"/>
  <c r="D531" i="1" s="1"/>
  <c r="R494" i="1"/>
  <c r="P494" i="1"/>
  <c r="N494" i="1"/>
  <c r="L494" i="1"/>
  <c r="J494" i="1"/>
  <c r="H494" i="1"/>
  <c r="F494" i="1"/>
  <c r="D494" i="1"/>
  <c r="R493" i="1"/>
  <c r="P493" i="1"/>
  <c r="N493" i="1"/>
  <c r="L493" i="1"/>
  <c r="J493" i="1"/>
  <c r="H493" i="1"/>
  <c r="F493" i="1"/>
  <c r="D493" i="1"/>
  <c r="Q492" i="1" l="1"/>
  <c r="R528" i="1" s="1"/>
  <c r="O492" i="1"/>
  <c r="P528" i="1" s="1"/>
  <c r="M492" i="1"/>
  <c r="N528" i="1" s="1"/>
  <c r="K492" i="1"/>
  <c r="L528" i="1" s="1"/>
  <c r="I492" i="1"/>
  <c r="J528" i="1" s="1"/>
  <c r="G492" i="1"/>
  <c r="H528" i="1" s="1"/>
  <c r="E492" i="1"/>
  <c r="F528" i="1" s="1"/>
  <c r="C492" i="1"/>
  <c r="D528" i="1" s="1"/>
  <c r="R491" i="1"/>
  <c r="P491" i="1"/>
  <c r="N491" i="1"/>
  <c r="L491" i="1"/>
  <c r="J491" i="1"/>
  <c r="H491" i="1"/>
  <c r="F491" i="1"/>
  <c r="D491" i="1"/>
  <c r="R490" i="1"/>
  <c r="P490" i="1"/>
  <c r="N490" i="1"/>
  <c r="L490" i="1"/>
  <c r="J490" i="1"/>
  <c r="H490" i="1"/>
  <c r="F490" i="1"/>
  <c r="D490" i="1"/>
  <c r="Q489" i="1" l="1"/>
  <c r="R525" i="1" s="1"/>
  <c r="O489" i="1"/>
  <c r="P525" i="1" s="1"/>
  <c r="M489" i="1"/>
  <c r="N525" i="1" s="1"/>
  <c r="K489" i="1"/>
  <c r="L525" i="1" s="1"/>
  <c r="I489" i="1"/>
  <c r="J525" i="1" s="1"/>
  <c r="G489" i="1"/>
  <c r="H525" i="1" s="1"/>
  <c r="E489" i="1"/>
  <c r="F525" i="1" s="1"/>
  <c r="C489" i="1"/>
  <c r="D525" i="1" s="1"/>
  <c r="R488" i="1"/>
  <c r="P488" i="1"/>
  <c r="N488" i="1"/>
  <c r="L488" i="1"/>
  <c r="J488" i="1"/>
  <c r="H488" i="1"/>
  <c r="F488" i="1"/>
  <c r="D488" i="1"/>
  <c r="R487" i="1"/>
  <c r="P487" i="1"/>
  <c r="N487" i="1"/>
  <c r="L487" i="1"/>
  <c r="J487" i="1"/>
  <c r="H487" i="1"/>
  <c r="F487" i="1"/>
  <c r="D487" i="1"/>
  <c r="Q486" i="1" l="1"/>
  <c r="R522" i="1" s="1"/>
  <c r="O486" i="1"/>
  <c r="P522" i="1" s="1"/>
  <c r="M486" i="1"/>
  <c r="N522" i="1" s="1"/>
  <c r="K486" i="1"/>
  <c r="L522" i="1" s="1"/>
  <c r="I486" i="1"/>
  <c r="J522" i="1" s="1"/>
  <c r="G486" i="1"/>
  <c r="H522" i="1" s="1"/>
  <c r="E486" i="1"/>
  <c r="F522" i="1" s="1"/>
  <c r="C486" i="1"/>
  <c r="D522" i="1" s="1"/>
  <c r="R485" i="1"/>
  <c r="P485" i="1"/>
  <c r="N485" i="1"/>
  <c r="L485" i="1"/>
  <c r="J485" i="1"/>
  <c r="H485" i="1"/>
  <c r="F485" i="1"/>
  <c r="D485" i="1"/>
  <c r="R484" i="1"/>
  <c r="P484" i="1"/>
  <c r="N484" i="1"/>
  <c r="L484" i="1"/>
  <c r="J484" i="1"/>
  <c r="H484" i="1"/>
  <c r="F484" i="1"/>
  <c r="D484" i="1"/>
  <c r="Q483" i="1" l="1"/>
  <c r="R519" i="1" s="1"/>
  <c r="O483" i="1"/>
  <c r="P519" i="1" s="1"/>
  <c r="M483" i="1"/>
  <c r="N519" i="1" s="1"/>
  <c r="K483" i="1"/>
  <c r="L519" i="1" s="1"/>
  <c r="I483" i="1"/>
  <c r="J519" i="1" s="1"/>
  <c r="G483" i="1"/>
  <c r="H519" i="1" s="1"/>
  <c r="E483" i="1"/>
  <c r="F519" i="1" s="1"/>
  <c r="C483" i="1"/>
  <c r="D519" i="1" s="1"/>
  <c r="R482" i="1"/>
  <c r="P482" i="1"/>
  <c r="N482" i="1"/>
  <c r="L482" i="1"/>
  <c r="J482" i="1"/>
  <c r="H482" i="1"/>
  <c r="F482" i="1"/>
  <c r="D482" i="1"/>
  <c r="R481" i="1"/>
  <c r="P481" i="1"/>
  <c r="N481" i="1"/>
  <c r="L481" i="1"/>
  <c r="J481" i="1"/>
  <c r="H481" i="1"/>
  <c r="F481" i="1"/>
  <c r="D481" i="1"/>
  <c r="Q480" i="1" l="1"/>
  <c r="R516" i="1" s="1"/>
  <c r="O480" i="1"/>
  <c r="P516" i="1" s="1"/>
  <c r="M480" i="1"/>
  <c r="N516" i="1" s="1"/>
  <c r="K480" i="1"/>
  <c r="L516" i="1" s="1"/>
  <c r="I480" i="1"/>
  <c r="J516" i="1" s="1"/>
  <c r="G480" i="1"/>
  <c r="H516" i="1" s="1"/>
  <c r="E480" i="1"/>
  <c r="F516" i="1" s="1"/>
  <c r="C480" i="1"/>
  <c r="D516" i="1" s="1"/>
  <c r="R479" i="1"/>
  <c r="P479" i="1"/>
  <c r="N479" i="1"/>
  <c r="L479" i="1"/>
  <c r="J479" i="1"/>
  <c r="H479" i="1"/>
  <c r="F479" i="1"/>
  <c r="D479" i="1"/>
  <c r="R478" i="1"/>
  <c r="P478" i="1"/>
  <c r="N478" i="1"/>
  <c r="L478" i="1"/>
  <c r="J478" i="1"/>
  <c r="H478" i="1"/>
  <c r="F478" i="1"/>
  <c r="D478" i="1"/>
  <c r="Q477" i="1" l="1"/>
  <c r="R513" i="1" s="1"/>
  <c r="O477" i="1"/>
  <c r="P513" i="1" s="1"/>
  <c r="M477" i="1"/>
  <c r="N513" i="1" s="1"/>
  <c r="K477" i="1"/>
  <c r="L513" i="1" s="1"/>
  <c r="I477" i="1"/>
  <c r="J513" i="1" s="1"/>
  <c r="G477" i="1"/>
  <c r="H513" i="1" s="1"/>
  <c r="E477" i="1"/>
  <c r="F513" i="1" s="1"/>
  <c r="C477" i="1"/>
  <c r="D513" i="1" s="1"/>
  <c r="R476" i="1"/>
  <c r="P476" i="1"/>
  <c r="N476" i="1"/>
  <c r="L476" i="1"/>
  <c r="J476" i="1"/>
  <c r="H476" i="1"/>
  <c r="F476" i="1"/>
  <c r="D476" i="1"/>
  <c r="R475" i="1"/>
  <c r="P475" i="1"/>
  <c r="N475" i="1"/>
  <c r="L475" i="1"/>
  <c r="J475" i="1"/>
  <c r="H475" i="1"/>
  <c r="F475" i="1"/>
  <c r="D475" i="1"/>
  <c r="Q474" i="1"/>
  <c r="R510" i="1" s="1"/>
  <c r="O474" i="1"/>
  <c r="P510" i="1" s="1"/>
  <c r="M474" i="1"/>
  <c r="N510" i="1" s="1"/>
  <c r="K474" i="1"/>
  <c r="L510" i="1" s="1"/>
  <c r="I474" i="1"/>
  <c r="J510" i="1" s="1"/>
  <c r="G474" i="1"/>
  <c r="H510" i="1" s="1"/>
  <c r="E474" i="1"/>
  <c r="F510" i="1" s="1"/>
  <c r="C474" i="1"/>
  <c r="D510" i="1" s="1"/>
  <c r="R473" i="1"/>
  <c r="P473" i="1"/>
  <c r="N473" i="1"/>
  <c r="L473" i="1"/>
  <c r="J473" i="1"/>
  <c r="H473" i="1"/>
  <c r="F473" i="1"/>
  <c r="D473" i="1"/>
  <c r="R472" i="1"/>
  <c r="P472" i="1"/>
  <c r="N472" i="1"/>
  <c r="L472" i="1"/>
  <c r="J472" i="1"/>
  <c r="H472" i="1"/>
  <c r="F472" i="1"/>
  <c r="D472" i="1"/>
  <c r="P469" i="1"/>
  <c r="Q471" i="1"/>
  <c r="O471" i="1"/>
  <c r="P507" i="1" s="1"/>
  <c r="M471" i="1"/>
  <c r="N507" i="1" s="1"/>
  <c r="K471" i="1"/>
  <c r="L507" i="1" s="1"/>
  <c r="I471" i="1"/>
  <c r="J507" i="1" s="1"/>
  <c r="G471" i="1"/>
  <c r="H507" i="1" s="1"/>
  <c r="E471" i="1"/>
  <c r="F507" i="1" s="1"/>
  <c r="C471" i="1"/>
  <c r="D507" i="1" s="1"/>
  <c r="R470" i="1"/>
  <c r="P470" i="1"/>
  <c r="N470" i="1"/>
  <c r="L470" i="1"/>
  <c r="J470" i="1"/>
  <c r="H470" i="1"/>
  <c r="F470" i="1"/>
  <c r="D470" i="1"/>
  <c r="R469" i="1"/>
  <c r="N469" i="1"/>
  <c r="L469" i="1"/>
  <c r="J469" i="1"/>
  <c r="H469" i="1"/>
  <c r="F469" i="1"/>
  <c r="D469" i="1"/>
  <c r="Q468" i="1"/>
  <c r="R504" i="1" s="1"/>
  <c r="O468" i="1"/>
  <c r="P504" i="1" s="1"/>
  <c r="M468" i="1"/>
  <c r="N504" i="1" s="1"/>
  <c r="K468" i="1"/>
  <c r="L504" i="1" s="1"/>
  <c r="I468" i="1"/>
  <c r="G468" i="1"/>
  <c r="H504" i="1" s="1"/>
  <c r="E468" i="1"/>
  <c r="C468" i="1"/>
  <c r="D504" i="1" s="1"/>
  <c r="R467" i="1"/>
  <c r="P467" i="1"/>
  <c r="N467" i="1"/>
  <c r="L467" i="1"/>
  <c r="J467" i="1"/>
  <c r="H467" i="1"/>
  <c r="F467" i="1"/>
  <c r="D467" i="1"/>
  <c r="R466" i="1"/>
  <c r="P466" i="1"/>
  <c r="N466" i="1"/>
  <c r="L466" i="1"/>
  <c r="J466" i="1"/>
  <c r="H466" i="1"/>
  <c r="F466" i="1"/>
  <c r="D466" i="1"/>
  <c r="Q465" i="1"/>
  <c r="R501" i="1" s="1"/>
  <c r="O465" i="1"/>
  <c r="P501" i="1" s="1"/>
  <c r="M465" i="1"/>
  <c r="N501" i="1" s="1"/>
  <c r="K465" i="1"/>
  <c r="L501" i="1" s="1"/>
  <c r="I465" i="1"/>
  <c r="J501" i="1" s="1"/>
  <c r="G465" i="1"/>
  <c r="H501" i="1" s="1"/>
  <c r="E465" i="1"/>
  <c r="F501" i="1" s="1"/>
  <c r="C465" i="1"/>
  <c r="D501" i="1" s="1"/>
  <c r="R464" i="1"/>
  <c r="P464" i="1"/>
  <c r="N464" i="1"/>
  <c r="L464" i="1"/>
  <c r="J464" i="1"/>
  <c r="H464" i="1"/>
  <c r="F464" i="1"/>
  <c r="D464" i="1"/>
  <c r="R463" i="1"/>
  <c r="P463" i="1"/>
  <c r="N463" i="1"/>
  <c r="L463" i="1"/>
  <c r="J463" i="1"/>
  <c r="H463" i="1"/>
  <c r="F463" i="1"/>
  <c r="D463" i="1"/>
  <c r="Q462" i="1"/>
  <c r="R498" i="1" s="1"/>
  <c r="O462" i="1"/>
  <c r="P498" i="1" s="1"/>
  <c r="M462" i="1"/>
  <c r="N498" i="1" s="1"/>
  <c r="K462" i="1"/>
  <c r="L498" i="1" s="1"/>
  <c r="I462" i="1"/>
  <c r="J498" i="1" s="1"/>
  <c r="G462" i="1"/>
  <c r="H498" i="1" s="1"/>
  <c r="E462" i="1"/>
  <c r="F498" i="1" s="1"/>
  <c r="C462" i="1"/>
  <c r="D498" i="1" s="1"/>
  <c r="R461" i="1"/>
  <c r="P461" i="1"/>
  <c r="N461" i="1"/>
  <c r="L461" i="1"/>
  <c r="J461" i="1"/>
  <c r="H461" i="1"/>
  <c r="F461" i="1"/>
  <c r="D461" i="1"/>
  <c r="R460" i="1"/>
  <c r="P460" i="1"/>
  <c r="N460" i="1"/>
  <c r="L460" i="1"/>
  <c r="J460" i="1"/>
  <c r="H460" i="1"/>
  <c r="F460" i="1"/>
  <c r="D460" i="1"/>
  <c r="Q459" i="1"/>
  <c r="R495" i="1" s="1"/>
  <c r="O459" i="1"/>
  <c r="P495" i="1" s="1"/>
  <c r="M459" i="1"/>
  <c r="N495" i="1" s="1"/>
  <c r="K459" i="1"/>
  <c r="L495" i="1" s="1"/>
  <c r="I459" i="1"/>
  <c r="J495" i="1" s="1"/>
  <c r="G459" i="1"/>
  <c r="H495" i="1" s="1"/>
  <c r="E459" i="1"/>
  <c r="F495" i="1" s="1"/>
  <c r="C459" i="1"/>
  <c r="D495" i="1" s="1"/>
  <c r="R458" i="1"/>
  <c r="P458" i="1"/>
  <c r="N458" i="1"/>
  <c r="L458" i="1"/>
  <c r="J458" i="1"/>
  <c r="H458" i="1"/>
  <c r="F458" i="1"/>
  <c r="D458" i="1"/>
  <c r="R457" i="1"/>
  <c r="P457" i="1"/>
  <c r="N457" i="1"/>
  <c r="L457" i="1"/>
  <c r="J457" i="1"/>
  <c r="H457" i="1"/>
  <c r="F457" i="1"/>
  <c r="D457" i="1"/>
  <c r="Q456" i="1"/>
  <c r="R492" i="1" s="1"/>
  <c r="O456" i="1"/>
  <c r="P492" i="1" s="1"/>
  <c r="M456" i="1"/>
  <c r="N492" i="1" s="1"/>
  <c r="K456" i="1"/>
  <c r="L492" i="1" s="1"/>
  <c r="I456" i="1"/>
  <c r="J492" i="1" s="1"/>
  <c r="G456" i="1"/>
  <c r="H492" i="1" s="1"/>
  <c r="E456" i="1"/>
  <c r="F492" i="1" s="1"/>
  <c r="C456" i="1"/>
  <c r="D492" i="1" s="1"/>
  <c r="R455" i="1"/>
  <c r="P455" i="1"/>
  <c r="N455" i="1"/>
  <c r="L455" i="1"/>
  <c r="J455" i="1"/>
  <c r="H455" i="1"/>
  <c r="F455" i="1"/>
  <c r="D455" i="1"/>
  <c r="R454" i="1"/>
  <c r="P454" i="1"/>
  <c r="N454" i="1"/>
  <c r="L454" i="1"/>
  <c r="J454" i="1"/>
  <c r="H454" i="1"/>
  <c r="F454" i="1"/>
  <c r="D454" i="1"/>
  <c r="Q453" i="1"/>
  <c r="R489" i="1" s="1"/>
  <c r="O453" i="1"/>
  <c r="P489" i="1" s="1"/>
  <c r="M453" i="1"/>
  <c r="K453" i="1"/>
  <c r="L489" i="1" s="1"/>
  <c r="I453" i="1"/>
  <c r="G453" i="1"/>
  <c r="H489" i="1" s="1"/>
  <c r="E453" i="1"/>
  <c r="C453" i="1"/>
  <c r="D489" i="1" s="1"/>
  <c r="R452" i="1"/>
  <c r="P452" i="1"/>
  <c r="N452" i="1"/>
  <c r="L452" i="1"/>
  <c r="J452" i="1"/>
  <c r="H452" i="1"/>
  <c r="F452" i="1"/>
  <c r="D452" i="1"/>
  <c r="R451" i="1"/>
  <c r="P451" i="1"/>
  <c r="N451" i="1"/>
  <c r="L451" i="1"/>
  <c r="J451" i="1"/>
  <c r="H451" i="1"/>
  <c r="F451" i="1"/>
  <c r="D451" i="1"/>
  <c r="Q450" i="1"/>
  <c r="O450" i="1"/>
  <c r="P486" i="1" s="1"/>
  <c r="M450" i="1"/>
  <c r="K450" i="1"/>
  <c r="L486" i="1" s="1"/>
  <c r="I450" i="1"/>
  <c r="G450" i="1"/>
  <c r="H486" i="1" s="1"/>
  <c r="E450" i="1"/>
  <c r="C450" i="1"/>
  <c r="D486" i="1" s="1"/>
  <c r="R449" i="1"/>
  <c r="P449" i="1"/>
  <c r="N449" i="1"/>
  <c r="L449" i="1"/>
  <c r="J449" i="1"/>
  <c r="H449" i="1"/>
  <c r="F449" i="1"/>
  <c r="D449" i="1"/>
  <c r="R448" i="1"/>
  <c r="P448" i="1"/>
  <c r="N448" i="1"/>
  <c r="L448" i="1"/>
  <c r="J448" i="1"/>
  <c r="H448" i="1"/>
  <c r="F448" i="1"/>
  <c r="D448" i="1"/>
  <c r="Q447" i="1"/>
  <c r="O447" i="1"/>
  <c r="P483" i="1" s="1"/>
  <c r="M447" i="1"/>
  <c r="K447" i="1"/>
  <c r="I447" i="1"/>
  <c r="J483" i="1" s="1"/>
  <c r="G447" i="1"/>
  <c r="H483" i="1" s="1"/>
  <c r="E447" i="1"/>
  <c r="F483" i="1" s="1"/>
  <c r="C447" i="1"/>
  <c r="R446" i="1"/>
  <c r="P446" i="1"/>
  <c r="N446" i="1"/>
  <c r="L446" i="1"/>
  <c r="J446" i="1"/>
  <c r="H446" i="1"/>
  <c r="F446" i="1"/>
  <c r="D446" i="1"/>
  <c r="R445" i="1"/>
  <c r="P445" i="1"/>
  <c r="N445" i="1"/>
  <c r="L445" i="1"/>
  <c r="J445" i="1"/>
  <c r="H445" i="1"/>
  <c r="F445" i="1"/>
  <c r="D445" i="1"/>
  <c r="Q444" i="1"/>
  <c r="R480" i="1" s="1"/>
  <c r="O444" i="1"/>
  <c r="P480" i="1" s="1"/>
  <c r="M444" i="1"/>
  <c r="N480" i="1" s="1"/>
  <c r="K444" i="1"/>
  <c r="I444" i="1"/>
  <c r="J480" i="1" s="1"/>
  <c r="G444" i="1"/>
  <c r="E444" i="1"/>
  <c r="F480" i="1" s="1"/>
  <c r="C444" i="1"/>
  <c r="R443" i="1"/>
  <c r="P443" i="1"/>
  <c r="N443" i="1"/>
  <c r="L443" i="1"/>
  <c r="J443" i="1"/>
  <c r="H443" i="1"/>
  <c r="F443" i="1"/>
  <c r="D443" i="1"/>
  <c r="R442" i="1"/>
  <c r="P442" i="1"/>
  <c r="N442" i="1"/>
  <c r="L442" i="1"/>
  <c r="J442" i="1"/>
  <c r="H442" i="1"/>
  <c r="F442" i="1"/>
  <c r="D442" i="1"/>
  <c r="Q441" i="1"/>
  <c r="R477" i="1" s="1"/>
  <c r="O441" i="1"/>
  <c r="M441" i="1"/>
  <c r="K441" i="1"/>
  <c r="I441" i="1"/>
  <c r="J477" i="1" s="1"/>
  <c r="G441" i="1"/>
  <c r="E441" i="1"/>
  <c r="C441" i="1"/>
  <c r="R440" i="1"/>
  <c r="P440" i="1"/>
  <c r="N440" i="1"/>
  <c r="L440" i="1"/>
  <c r="J440" i="1"/>
  <c r="H440" i="1"/>
  <c r="F440" i="1"/>
  <c r="D440" i="1"/>
  <c r="R439" i="1"/>
  <c r="P439" i="1"/>
  <c r="N439" i="1"/>
  <c r="L439" i="1"/>
  <c r="J439" i="1"/>
  <c r="H439" i="1"/>
  <c r="F439" i="1"/>
  <c r="D439" i="1"/>
  <c r="Q438" i="1"/>
  <c r="R474" i="1" s="1"/>
  <c r="O438" i="1"/>
  <c r="P474" i="1" s="1"/>
  <c r="M438" i="1"/>
  <c r="N474" i="1" s="1"/>
  <c r="K438" i="1"/>
  <c r="I438" i="1"/>
  <c r="J474" i="1" s="1"/>
  <c r="G438" i="1"/>
  <c r="H438" i="1" s="1"/>
  <c r="E438" i="1"/>
  <c r="C438" i="1"/>
  <c r="R437" i="1"/>
  <c r="P437" i="1"/>
  <c r="N437" i="1"/>
  <c r="L437" i="1"/>
  <c r="J437" i="1"/>
  <c r="H437" i="1"/>
  <c r="F437" i="1"/>
  <c r="D437" i="1"/>
  <c r="R436" i="1"/>
  <c r="P436" i="1"/>
  <c r="N436" i="1"/>
  <c r="L436" i="1"/>
  <c r="J436" i="1"/>
  <c r="H436" i="1"/>
  <c r="F436" i="1"/>
  <c r="D436" i="1"/>
  <c r="Q435" i="1"/>
  <c r="O435" i="1"/>
  <c r="M435" i="1"/>
  <c r="K435" i="1"/>
  <c r="I435" i="1"/>
  <c r="G435" i="1"/>
  <c r="E435" i="1"/>
  <c r="C435" i="1"/>
  <c r="D471" i="1" s="1"/>
  <c r="R434" i="1"/>
  <c r="P434" i="1"/>
  <c r="N434" i="1"/>
  <c r="L434" i="1"/>
  <c r="J434" i="1"/>
  <c r="H434" i="1"/>
  <c r="F434" i="1"/>
  <c r="D434" i="1"/>
  <c r="R433" i="1"/>
  <c r="P433" i="1"/>
  <c r="N433" i="1"/>
  <c r="L433" i="1"/>
  <c r="J433" i="1"/>
  <c r="H433" i="1"/>
  <c r="F433" i="1"/>
  <c r="D433" i="1"/>
  <c r="Q432" i="1"/>
  <c r="O432" i="1"/>
  <c r="M432" i="1"/>
  <c r="K432" i="1"/>
  <c r="I432" i="1"/>
  <c r="G432" i="1"/>
  <c r="H468" i="1" s="1"/>
  <c r="E432" i="1"/>
  <c r="C432" i="1"/>
  <c r="R431" i="1"/>
  <c r="P431" i="1"/>
  <c r="N431" i="1"/>
  <c r="L431" i="1"/>
  <c r="J431" i="1"/>
  <c r="H431" i="1"/>
  <c r="F431" i="1"/>
  <c r="D431" i="1"/>
  <c r="R430" i="1"/>
  <c r="P430" i="1"/>
  <c r="N430" i="1"/>
  <c r="L430" i="1"/>
  <c r="J430" i="1"/>
  <c r="H430" i="1"/>
  <c r="F430" i="1"/>
  <c r="D430" i="1"/>
  <c r="Q429" i="1"/>
  <c r="O429" i="1"/>
  <c r="M429" i="1"/>
  <c r="K429" i="1"/>
  <c r="I429" i="1"/>
  <c r="G429" i="1"/>
  <c r="E429" i="1"/>
  <c r="C429" i="1"/>
  <c r="D429" i="1" s="1"/>
  <c r="R428" i="1"/>
  <c r="P428" i="1"/>
  <c r="N428" i="1"/>
  <c r="L428" i="1"/>
  <c r="J428" i="1"/>
  <c r="H428" i="1"/>
  <c r="F428" i="1"/>
  <c r="D428" i="1"/>
  <c r="R427" i="1"/>
  <c r="P427" i="1"/>
  <c r="N427" i="1"/>
  <c r="L427" i="1"/>
  <c r="J427" i="1"/>
  <c r="H427" i="1"/>
  <c r="F427" i="1"/>
  <c r="D427" i="1"/>
  <c r="Q426" i="1"/>
  <c r="R462" i="1" s="1"/>
  <c r="O426" i="1"/>
  <c r="P462" i="1" s="1"/>
  <c r="M426" i="1"/>
  <c r="K426" i="1"/>
  <c r="L462" i="1" s="1"/>
  <c r="I426" i="1"/>
  <c r="J462" i="1" s="1"/>
  <c r="G426" i="1"/>
  <c r="E426" i="1"/>
  <c r="C426" i="1"/>
  <c r="R425" i="1"/>
  <c r="P425" i="1"/>
  <c r="N425" i="1"/>
  <c r="L425" i="1"/>
  <c r="J425" i="1"/>
  <c r="H425" i="1"/>
  <c r="F425" i="1"/>
  <c r="D425" i="1"/>
  <c r="R424" i="1"/>
  <c r="P424" i="1"/>
  <c r="N424" i="1"/>
  <c r="L424" i="1"/>
  <c r="J424" i="1"/>
  <c r="H424" i="1"/>
  <c r="F424" i="1"/>
  <c r="D424" i="1"/>
  <c r="Q423" i="1"/>
  <c r="R459" i="1" s="1"/>
  <c r="O423" i="1"/>
  <c r="M423" i="1"/>
  <c r="K423" i="1"/>
  <c r="I423" i="1"/>
  <c r="J459" i="1" s="1"/>
  <c r="G423" i="1"/>
  <c r="H459" i="1" s="1"/>
  <c r="E423" i="1"/>
  <c r="C423" i="1"/>
  <c r="D423" i="1" s="1"/>
  <c r="R422" i="1"/>
  <c r="P422" i="1"/>
  <c r="N422" i="1"/>
  <c r="L422" i="1"/>
  <c r="J422" i="1"/>
  <c r="H422" i="1"/>
  <c r="F422" i="1"/>
  <c r="D422" i="1"/>
  <c r="R421" i="1"/>
  <c r="P421" i="1"/>
  <c r="N421" i="1"/>
  <c r="L421" i="1"/>
  <c r="J421" i="1"/>
  <c r="H421" i="1"/>
  <c r="F421" i="1"/>
  <c r="D421" i="1"/>
  <c r="Q420" i="1"/>
  <c r="O420" i="1"/>
  <c r="M420" i="1"/>
  <c r="K420" i="1"/>
  <c r="I420" i="1"/>
  <c r="G420" i="1"/>
  <c r="E420" i="1"/>
  <c r="C420" i="1"/>
  <c r="R419" i="1"/>
  <c r="P419" i="1"/>
  <c r="N419" i="1"/>
  <c r="L419" i="1"/>
  <c r="J419" i="1"/>
  <c r="H419" i="1"/>
  <c r="F419" i="1"/>
  <c r="D419" i="1"/>
  <c r="R418" i="1"/>
  <c r="P418" i="1"/>
  <c r="N418" i="1"/>
  <c r="L418" i="1"/>
  <c r="J418" i="1"/>
  <c r="H418" i="1"/>
  <c r="F418" i="1"/>
  <c r="D418" i="1"/>
  <c r="Q417" i="1"/>
  <c r="O417" i="1"/>
  <c r="M417" i="1"/>
  <c r="K417" i="1"/>
  <c r="I417" i="1"/>
  <c r="G417" i="1"/>
  <c r="E417" i="1"/>
  <c r="C417" i="1"/>
  <c r="D417" i="1" s="1"/>
  <c r="R416" i="1"/>
  <c r="P416" i="1"/>
  <c r="N416" i="1"/>
  <c r="L416" i="1"/>
  <c r="J416" i="1"/>
  <c r="H416" i="1"/>
  <c r="F416" i="1"/>
  <c r="D416" i="1"/>
  <c r="R415" i="1"/>
  <c r="P415" i="1"/>
  <c r="N415" i="1"/>
  <c r="L415" i="1"/>
  <c r="J415" i="1"/>
  <c r="H415" i="1"/>
  <c r="F415" i="1"/>
  <c r="D415" i="1"/>
  <c r="Q414" i="1"/>
  <c r="O414" i="1"/>
  <c r="M414" i="1"/>
  <c r="K414" i="1"/>
  <c r="I414" i="1"/>
  <c r="G414" i="1"/>
  <c r="E414" i="1"/>
  <c r="C414" i="1"/>
  <c r="R413" i="1"/>
  <c r="P413" i="1"/>
  <c r="N413" i="1"/>
  <c r="L413" i="1"/>
  <c r="J413" i="1"/>
  <c r="H413" i="1"/>
  <c r="F413" i="1"/>
  <c r="D413" i="1"/>
  <c r="R412" i="1"/>
  <c r="P412" i="1"/>
  <c r="N412" i="1"/>
  <c r="L412" i="1"/>
  <c r="J412" i="1"/>
  <c r="H412" i="1"/>
  <c r="F412" i="1"/>
  <c r="D412" i="1"/>
  <c r="Q411" i="1"/>
  <c r="O411" i="1"/>
  <c r="M411" i="1"/>
  <c r="K411" i="1"/>
  <c r="I411" i="1"/>
  <c r="G411" i="1"/>
  <c r="E411" i="1"/>
  <c r="C411" i="1"/>
  <c r="D411" i="1" s="1"/>
  <c r="R410" i="1"/>
  <c r="P410" i="1"/>
  <c r="N410" i="1"/>
  <c r="L410" i="1"/>
  <c r="J410" i="1"/>
  <c r="H410" i="1"/>
  <c r="F410" i="1"/>
  <c r="D410" i="1"/>
  <c r="R409" i="1"/>
  <c r="P409" i="1"/>
  <c r="N409" i="1"/>
  <c r="L409" i="1"/>
  <c r="J409" i="1"/>
  <c r="H409" i="1"/>
  <c r="F409" i="1"/>
  <c r="D409" i="1"/>
  <c r="Q408" i="1"/>
  <c r="O408" i="1"/>
  <c r="M408" i="1"/>
  <c r="K408" i="1"/>
  <c r="I408" i="1"/>
  <c r="G408" i="1"/>
  <c r="H408" i="1" s="1"/>
  <c r="E408" i="1"/>
  <c r="C408" i="1"/>
  <c r="D408" i="1" s="1"/>
  <c r="R407" i="1"/>
  <c r="P407" i="1"/>
  <c r="N407" i="1"/>
  <c r="L407" i="1"/>
  <c r="J407" i="1"/>
  <c r="H407" i="1"/>
  <c r="F407" i="1"/>
  <c r="D407" i="1"/>
  <c r="R406" i="1"/>
  <c r="P406" i="1"/>
  <c r="N406" i="1"/>
  <c r="L406" i="1"/>
  <c r="J406" i="1"/>
  <c r="H406" i="1"/>
  <c r="F406" i="1"/>
  <c r="D406" i="1"/>
  <c r="D403" i="1"/>
  <c r="F403" i="1"/>
  <c r="H403" i="1"/>
  <c r="J403" i="1"/>
  <c r="L403" i="1"/>
  <c r="N403" i="1"/>
  <c r="P403" i="1"/>
  <c r="R403" i="1"/>
  <c r="D404" i="1"/>
  <c r="F404" i="1"/>
  <c r="H404" i="1"/>
  <c r="J404" i="1"/>
  <c r="L404" i="1"/>
  <c r="N404" i="1"/>
  <c r="P404" i="1"/>
  <c r="R404" i="1"/>
  <c r="C405" i="1"/>
  <c r="E405" i="1"/>
  <c r="G405" i="1"/>
  <c r="I405" i="1"/>
  <c r="K405" i="1"/>
  <c r="M405" i="1"/>
  <c r="O405" i="1"/>
  <c r="Q405" i="1"/>
  <c r="R441" i="1" s="1"/>
  <c r="Q402" i="1"/>
  <c r="O402" i="1"/>
  <c r="M402" i="1"/>
  <c r="K402" i="1"/>
  <c r="I402" i="1"/>
  <c r="G402" i="1"/>
  <c r="E402" i="1"/>
  <c r="C402" i="1"/>
  <c r="R401" i="1"/>
  <c r="P401" i="1"/>
  <c r="N401" i="1"/>
  <c r="L401" i="1"/>
  <c r="J401" i="1"/>
  <c r="H401" i="1"/>
  <c r="F401" i="1"/>
  <c r="D401" i="1"/>
  <c r="R400" i="1"/>
  <c r="P400" i="1"/>
  <c r="N400" i="1"/>
  <c r="L400" i="1"/>
  <c r="J400" i="1"/>
  <c r="H400" i="1"/>
  <c r="F400" i="1"/>
  <c r="D400" i="1"/>
  <c r="Q399" i="1"/>
  <c r="O399" i="1"/>
  <c r="P435" i="1" s="1"/>
  <c r="M399" i="1"/>
  <c r="K399" i="1"/>
  <c r="I399" i="1"/>
  <c r="J435" i="1" s="1"/>
  <c r="G399" i="1"/>
  <c r="E399" i="1"/>
  <c r="C399" i="1"/>
  <c r="R398" i="1"/>
  <c r="P398" i="1"/>
  <c r="N398" i="1"/>
  <c r="L398" i="1"/>
  <c r="J398" i="1"/>
  <c r="H398" i="1"/>
  <c r="F398" i="1"/>
  <c r="D398" i="1"/>
  <c r="R397" i="1"/>
  <c r="P397" i="1"/>
  <c r="N397" i="1"/>
  <c r="L397" i="1"/>
  <c r="J397" i="1"/>
  <c r="H397" i="1"/>
  <c r="F397" i="1"/>
  <c r="D397" i="1"/>
  <c r="I396" i="1"/>
  <c r="Q396" i="1"/>
  <c r="O396" i="1"/>
  <c r="M396" i="1"/>
  <c r="K396" i="1"/>
  <c r="L396" i="1" s="1"/>
  <c r="G396" i="1"/>
  <c r="E396" i="1"/>
  <c r="F396" i="1" s="1"/>
  <c r="C396" i="1"/>
  <c r="R395" i="1"/>
  <c r="P395" i="1"/>
  <c r="N395" i="1"/>
  <c r="L395" i="1"/>
  <c r="J395" i="1"/>
  <c r="H395" i="1"/>
  <c r="F395" i="1"/>
  <c r="D395" i="1"/>
  <c r="R394" i="1"/>
  <c r="P394" i="1"/>
  <c r="N394" i="1"/>
  <c r="L394" i="1"/>
  <c r="J394" i="1"/>
  <c r="H394" i="1"/>
  <c r="F394" i="1"/>
  <c r="D394" i="1"/>
  <c r="Q393" i="1"/>
  <c r="O393" i="1"/>
  <c r="M393" i="1"/>
  <c r="K393" i="1"/>
  <c r="I393" i="1"/>
  <c r="J393" i="1" s="1"/>
  <c r="G393" i="1"/>
  <c r="E393" i="1"/>
  <c r="F429" i="1" s="1"/>
  <c r="C393" i="1"/>
  <c r="R392" i="1"/>
  <c r="P392" i="1"/>
  <c r="N392" i="1"/>
  <c r="L392" i="1"/>
  <c r="J392" i="1"/>
  <c r="H392" i="1"/>
  <c r="F392" i="1"/>
  <c r="D392" i="1"/>
  <c r="R391" i="1"/>
  <c r="P391" i="1"/>
  <c r="N391" i="1"/>
  <c r="L391" i="1"/>
  <c r="J391" i="1"/>
  <c r="H391" i="1"/>
  <c r="F391" i="1"/>
  <c r="D391" i="1"/>
  <c r="Q390" i="1"/>
  <c r="O390" i="1"/>
  <c r="M390" i="1"/>
  <c r="K390" i="1"/>
  <c r="I390" i="1"/>
  <c r="G390" i="1"/>
  <c r="E390" i="1"/>
  <c r="F390" i="1" s="1"/>
  <c r="C390" i="1"/>
  <c r="R389" i="1"/>
  <c r="P389" i="1"/>
  <c r="N389" i="1"/>
  <c r="L389" i="1"/>
  <c r="J389" i="1"/>
  <c r="H389" i="1"/>
  <c r="F389" i="1"/>
  <c r="D389" i="1"/>
  <c r="R388" i="1"/>
  <c r="P388" i="1"/>
  <c r="N388" i="1"/>
  <c r="L388" i="1"/>
  <c r="J388" i="1"/>
  <c r="H388" i="1"/>
  <c r="F388" i="1"/>
  <c r="D388" i="1"/>
  <c r="Q387" i="1"/>
  <c r="O387" i="1"/>
  <c r="M387" i="1"/>
  <c r="K387" i="1"/>
  <c r="I387" i="1"/>
  <c r="J387" i="1" s="1"/>
  <c r="G387" i="1"/>
  <c r="E387" i="1"/>
  <c r="F387" i="1" s="1"/>
  <c r="C387" i="1"/>
  <c r="R386" i="1"/>
  <c r="P386" i="1"/>
  <c r="N386" i="1"/>
  <c r="L386" i="1"/>
  <c r="J386" i="1"/>
  <c r="H386" i="1"/>
  <c r="F386" i="1"/>
  <c r="D386" i="1"/>
  <c r="R385" i="1"/>
  <c r="P385" i="1"/>
  <c r="N385" i="1"/>
  <c r="L385" i="1"/>
  <c r="J385" i="1"/>
  <c r="H385" i="1"/>
  <c r="F385" i="1"/>
  <c r="D385" i="1"/>
  <c r="H583" i="3"/>
  <c r="Q384" i="1"/>
  <c r="O384" i="1"/>
  <c r="M384" i="1"/>
  <c r="K384" i="1"/>
  <c r="L384" i="1" s="1"/>
  <c r="I384" i="1"/>
  <c r="G384" i="1"/>
  <c r="H384" i="1" s="1"/>
  <c r="E384" i="1"/>
  <c r="C384" i="1"/>
  <c r="R383" i="1"/>
  <c r="P383" i="1"/>
  <c r="N383" i="1"/>
  <c r="L383" i="1"/>
  <c r="J383" i="1"/>
  <c r="H383" i="1"/>
  <c r="F383" i="1"/>
  <c r="D383" i="1"/>
  <c r="R382" i="1"/>
  <c r="P382" i="1"/>
  <c r="N382" i="1"/>
  <c r="L382" i="1"/>
  <c r="J382" i="1"/>
  <c r="H382" i="1"/>
  <c r="F382" i="1"/>
  <c r="D382" i="1"/>
  <c r="Q381" i="1"/>
  <c r="O381" i="1"/>
  <c r="P417" i="1" s="1"/>
  <c r="M381" i="1"/>
  <c r="K381" i="1"/>
  <c r="I381" i="1"/>
  <c r="G381" i="1"/>
  <c r="E381" i="1"/>
  <c r="C381" i="1"/>
  <c r="R380" i="1"/>
  <c r="P380" i="1"/>
  <c r="N380" i="1"/>
  <c r="L380" i="1"/>
  <c r="J380" i="1"/>
  <c r="H380" i="1"/>
  <c r="F380" i="1"/>
  <c r="D380" i="1"/>
  <c r="R379" i="1"/>
  <c r="P379" i="1"/>
  <c r="N379" i="1"/>
  <c r="L379" i="1"/>
  <c r="J379" i="1"/>
  <c r="H379" i="1"/>
  <c r="F379" i="1"/>
  <c r="D379" i="1"/>
  <c r="Q378" i="1"/>
  <c r="O378" i="1"/>
  <c r="M378" i="1"/>
  <c r="K378" i="1"/>
  <c r="I378" i="1"/>
  <c r="J414" i="1"/>
  <c r="G378" i="1"/>
  <c r="E378" i="1"/>
  <c r="F414" i="1" s="1"/>
  <c r="C378" i="1"/>
  <c r="R377" i="1"/>
  <c r="P377" i="1"/>
  <c r="N377" i="1"/>
  <c r="L377" i="1"/>
  <c r="J377" i="1"/>
  <c r="H377" i="1"/>
  <c r="F377" i="1"/>
  <c r="D377" i="1"/>
  <c r="R376" i="1"/>
  <c r="P376" i="1"/>
  <c r="N376" i="1"/>
  <c r="L376" i="1"/>
  <c r="J376" i="1"/>
  <c r="H376" i="1"/>
  <c r="F376" i="1"/>
  <c r="D376" i="1"/>
  <c r="L373" i="1"/>
  <c r="Q375" i="1"/>
  <c r="R375" i="1" s="1"/>
  <c r="O375" i="1"/>
  <c r="P375" i="1" s="1"/>
  <c r="M375" i="1"/>
  <c r="K375" i="1"/>
  <c r="I375" i="1"/>
  <c r="G375" i="1"/>
  <c r="E375" i="1"/>
  <c r="C375" i="1"/>
  <c r="R374" i="1"/>
  <c r="P374" i="1"/>
  <c r="N374" i="1"/>
  <c r="L374" i="1"/>
  <c r="J374" i="1"/>
  <c r="H374" i="1"/>
  <c r="F374" i="1"/>
  <c r="D374" i="1"/>
  <c r="R373" i="1"/>
  <c r="P373" i="1"/>
  <c r="N373" i="1"/>
  <c r="J373" i="1"/>
  <c r="H373" i="1"/>
  <c r="F373" i="1"/>
  <c r="D373" i="1"/>
  <c r="Q372" i="1"/>
  <c r="R372" i="1" s="1"/>
  <c r="O372" i="1"/>
  <c r="M372" i="1"/>
  <c r="K372" i="1"/>
  <c r="I372" i="1"/>
  <c r="G372" i="1"/>
  <c r="E372" i="1"/>
  <c r="C372" i="1"/>
  <c r="R371" i="1"/>
  <c r="P371" i="1"/>
  <c r="N371" i="1"/>
  <c r="L371" i="1"/>
  <c r="J371" i="1"/>
  <c r="H371" i="1"/>
  <c r="F371" i="1"/>
  <c r="D371" i="1"/>
  <c r="R370" i="1"/>
  <c r="P370" i="1"/>
  <c r="N370" i="1"/>
  <c r="L370" i="1"/>
  <c r="J370" i="1"/>
  <c r="H370" i="1"/>
  <c r="F370" i="1"/>
  <c r="D370" i="1"/>
  <c r="Q369" i="1"/>
  <c r="O369" i="1"/>
  <c r="M369" i="1"/>
  <c r="N405" i="1" s="1"/>
  <c r="K369" i="1"/>
  <c r="I369" i="1"/>
  <c r="G369" i="1"/>
  <c r="E369" i="1"/>
  <c r="C369" i="1"/>
  <c r="R368" i="1"/>
  <c r="P368" i="1"/>
  <c r="N368" i="1"/>
  <c r="L368" i="1"/>
  <c r="J368" i="1"/>
  <c r="H368" i="1"/>
  <c r="F368" i="1"/>
  <c r="D368" i="1"/>
  <c r="R367" i="1"/>
  <c r="P367" i="1"/>
  <c r="N367" i="1"/>
  <c r="L367" i="1"/>
  <c r="J367" i="1"/>
  <c r="H367" i="1"/>
  <c r="F367" i="1"/>
  <c r="D367" i="1"/>
  <c r="Q366" i="1"/>
  <c r="O366" i="1"/>
  <c r="P402" i="1" s="1"/>
  <c r="M366" i="1"/>
  <c r="N366" i="1" s="1"/>
  <c r="K366" i="1"/>
  <c r="I366" i="1"/>
  <c r="J402" i="1" s="1"/>
  <c r="G366" i="1"/>
  <c r="E366" i="1"/>
  <c r="C366" i="1"/>
  <c r="R365" i="1"/>
  <c r="P365" i="1"/>
  <c r="N365" i="1"/>
  <c r="L365" i="1"/>
  <c r="J365" i="1"/>
  <c r="H365" i="1"/>
  <c r="F365" i="1"/>
  <c r="D365" i="1"/>
  <c r="R364" i="1"/>
  <c r="P364" i="1"/>
  <c r="N364" i="1"/>
  <c r="L364" i="1"/>
  <c r="J364" i="1"/>
  <c r="H364" i="1"/>
  <c r="F364" i="1"/>
  <c r="D364" i="1"/>
  <c r="Q363" i="1"/>
  <c r="O363" i="1"/>
  <c r="M363" i="1"/>
  <c r="N399" i="1" s="1"/>
  <c r="K363" i="1"/>
  <c r="L399" i="1"/>
  <c r="I363" i="1"/>
  <c r="G363" i="1"/>
  <c r="E363" i="1"/>
  <c r="C363" i="1"/>
  <c r="D399" i="1" s="1"/>
  <c r="R362" i="1"/>
  <c r="P362" i="1"/>
  <c r="N362" i="1"/>
  <c r="L362" i="1"/>
  <c r="J362" i="1"/>
  <c r="H362" i="1"/>
  <c r="F362" i="1"/>
  <c r="D362" i="1"/>
  <c r="R361" i="1"/>
  <c r="P361" i="1"/>
  <c r="N361" i="1"/>
  <c r="L361" i="1"/>
  <c r="J361" i="1"/>
  <c r="H361" i="1"/>
  <c r="F361" i="1"/>
  <c r="D361" i="1"/>
  <c r="Q360" i="1"/>
  <c r="O360" i="1"/>
  <c r="P360" i="1" s="1"/>
  <c r="M360" i="1"/>
  <c r="K360" i="1"/>
  <c r="I360" i="1"/>
  <c r="G360" i="1"/>
  <c r="E360" i="1"/>
  <c r="C360" i="1"/>
  <c r="R359" i="1"/>
  <c r="P359" i="1"/>
  <c r="N359" i="1"/>
  <c r="L359" i="1"/>
  <c r="J359" i="1"/>
  <c r="H359" i="1"/>
  <c r="F359" i="1"/>
  <c r="D359" i="1"/>
  <c r="R358" i="1"/>
  <c r="P358" i="1"/>
  <c r="N358" i="1"/>
  <c r="L358" i="1"/>
  <c r="J358" i="1"/>
  <c r="H358" i="1"/>
  <c r="F358" i="1"/>
  <c r="D358" i="1"/>
  <c r="Q357" i="1"/>
  <c r="R393" i="1" s="1"/>
  <c r="O357" i="1"/>
  <c r="M357" i="1"/>
  <c r="K357" i="1"/>
  <c r="I357" i="1"/>
  <c r="G357" i="1"/>
  <c r="E357" i="1"/>
  <c r="C357" i="1"/>
  <c r="R356" i="1"/>
  <c r="P356" i="1"/>
  <c r="N356" i="1"/>
  <c r="L356" i="1"/>
  <c r="J356" i="1"/>
  <c r="H356" i="1"/>
  <c r="F356" i="1"/>
  <c r="D356" i="1"/>
  <c r="R355" i="1"/>
  <c r="P355" i="1"/>
  <c r="N355" i="1"/>
  <c r="L355" i="1"/>
  <c r="J355" i="1"/>
  <c r="H355" i="1"/>
  <c r="F355" i="1"/>
  <c r="D355" i="1"/>
  <c r="Q354" i="1"/>
  <c r="R354" i="1" s="1"/>
  <c r="O354" i="1"/>
  <c r="M354" i="1"/>
  <c r="K354" i="1"/>
  <c r="I354" i="1"/>
  <c r="G354" i="1"/>
  <c r="E354" i="1"/>
  <c r="C354" i="1"/>
  <c r="R353" i="1"/>
  <c r="P353" i="1"/>
  <c r="N353" i="1"/>
  <c r="L353" i="1"/>
  <c r="J353" i="1"/>
  <c r="H353" i="1"/>
  <c r="F353" i="1"/>
  <c r="D353" i="1"/>
  <c r="R352" i="1"/>
  <c r="P352" i="1"/>
  <c r="N352" i="1"/>
  <c r="L352" i="1"/>
  <c r="J352" i="1"/>
  <c r="H352" i="1"/>
  <c r="F352" i="1"/>
  <c r="D352" i="1"/>
  <c r="Q351" i="1"/>
  <c r="O351" i="1"/>
  <c r="M351" i="1"/>
  <c r="K351" i="1"/>
  <c r="I351" i="1"/>
  <c r="G351" i="1"/>
  <c r="E351" i="1"/>
  <c r="C351" i="1"/>
  <c r="R350" i="1"/>
  <c r="P350" i="1"/>
  <c r="N350" i="1"/>
  <c r="L350" i="1"/>
  <c r="J350" i="1"/>
  <c r="H350" i="1"/>
  <c r="F350" i="1"/>
  <c r="D350" i="1"/>
  <c r="R349" i="1"/>
  <c r="P349" i="1"/>
  <c r="N349" i="1"/>
  <c r="L349" i="1"/>
  <c r="J349" i="1"/>
  <c r="H349" i="1"/>
  <c r="F349" i="1"/>
  <c r="D349" i="1"/>
  <c r="Q348" i="1"/>
  <c r="R384" i="1" s="1"/>
  <c r="O348" i="1"/>
  <c r="P348" i="1" s="1"/>
  <c r="M348" i="1"/>
  <c r="K348" i="1"/>
  <c r="I348" i="1"/>
  <c r="J348" i="1" s="1"/>
  <c r="G348" i="1"/>
  <c r="E348" i="1"/>
  <c r="C348" i="1"/>
  <c r="R347" i="1"/>
  <c r="P347" i="1"/>
  <c r="N347" i="1"/>
  <c r="L347" i="1"/>
  <c r="J347" i="1"/>
  <c r="H347" i="1"/>
  <c r="F347" i="1"/>
  <c r="D347" i="1"/>
  <c r="R346" i="1"/>
  <c r="P346" i="1"/>
  <c r="N346" i="1"/>
  <c r="L346" i="1"/>
  <c r="J346" i="1"/>
  <c r="H346" i="1"/>
  <c r="F346" i="1"/>
  <c r="D346" i="1"/>
  <c r="Q345" i="1"/>
  <c r="O345" i="1"/>
  <c r="M345" i="1"/>
  <c r="K345" i="1"/>
  <c r="I345" i="1"/>
  <c r="J381" i="1" s="1"/>
  <c r="G345" i="1"/>
  <c r="E345" i="1"/>
  <c r="C345" i="1"/>
  <c r="D381" i="1"/>
  <c r="R344" i="1"/>
  <c r="P344" i="1"/>
  <c r="N344" i="1"/>
  <c r="L344" i="1"/>
  <c r="J344" i="1"/>
  <c r="H344" i="1"/>
  <c r="F344" i="1"/>
  <c r="D344" i="1"/>
  <c r="R343" i="1"/>
  <c r="P343" i="1"/>
  <c r="N343" i="1"/>
  <c r="L343" i="1"/>
  <c r="J343" i="1"/>
  <c r="H343" i="1"/>
  <c r="F343" i="1"/>
  <c r="D343" i="1"/>
  <c r="H490" i="3"/>
  <c r="H491" i="3"/>
  <c r="F491" i="3"/>
  <c r="F490" i="3"/>
  <c r="D491" i="3"/>
  <c r="D490" i="3"/>
  <c r="G491" i="3"/>
  <c r="G490" i="3"/>
  <c r="D962" i="2"/>
  <c r="D963" i="2"/>
  <c r="D964" i="2"/>
  <c r="D961" i="2"/>
  <c r="G962" i="2"/>
  <c r="G963" i="2"/>
  <c r="G964" i="2"/>
  <c r="G961" i="2"/>
  <c r="Q342" i="1"/>
  <c r="O342" i="1"/>
  <c r="M342" i="1"/>
  <c r="K342" i="1"/>
  <c r="L342" i="1" s="1"/>
  <c r="I342" i="1"/>
  <c r="G342" i="1"/>
  <c r="H378" i="1" s="1"/>
  <c r="E342" i="1"/>
  <c r="C342" i="1"/>
  <c r="R341" i="1"/>
  <c r="P341" i="1"/>
  <c r="N341" i="1"/>
  <c r="L341" i="1"/>
  <c r="J341" i="1"/>
  <c r="H341" i="1"/>
  <c r="F341" i="1"/>
  <c r="D341" i="1"/>
  <c r="R340" i="1"/>
  <c r="P340" i="1"/>
  <c r="N340" i="1"/>
  <c r="L340" i="1"/>
  <c r="J340" i="1"/>
  <c r="H340" i="1"/>
  <c r="F340" i="1"/>
  <c r="D340" i="1"/>
  <c r="Q339" i="1"/>
  <c r="O339" i="1"/>
  <c r="M339" i="1"/>
  <c r="K339" i="1"/>
  <c r="I339" i="1"/>
  <c r="J339" i="1" s="1"/>
  <c r="G339" i="1"/>
  <c r="E339" i="1"/>
  <c r="C339" i="1"/>
  <c r="R338" i="1"/>
  <c r="P338" i="1"/>
  <c r="N338" i="1"/>
  <c r="L338" i="1"/>
  <c r="J338" i="1"/>
  <c r="H338" i="1"/>
  <c r="F338" i="1"/>
  <c r="D338" i="1"/>
  <c r="R337" i="1"/>
  <c r="P337" i="1"/>
  <c r="N337" i="1"/>
  <c r="L337" i="1"/>
  <c r="J337" i="1"/>
  <c r="H337" i="1"/>
  <c r="F337" i="1"/>
  <c r="D337" i="1"/>
  <c r="D334" i="1"/>
  <c r="F334" i="1"/>
  <c r="H334" i="1"/>
  <c r="J334" i="1"/>
  <c r="L334" i="1"/>
  <c r="N334" i="1"/>
  <c r="P334" i="1"/>
  <c r="R334" i="1"/>
  <c r="D335" i="1"/>
  <c r="F335" i="1"/>
  <c r="H335" i="1"/>
  <c r="J335" i="1"/>
  <c r="L335" i="1"/>
  <c r="N335" i="1"/>
  <c r="P335" i="1"/>
  <c r="R335" i="1"/>
  <c r="C336" i="1"/>
  <c r="E336" i="1"/>
  <c r="F336" i="1"/>
  <c r="G336" i="1"/>
  <c r="I336" i="1"/>
  <c r="J372" i="1" s="1"/>
  <c r="K336" i="1"/>
  <c r="L372" i="1" s="1"/>
  <c r="M336" i="1"/>
  <c r="O336" i="1"/>
  <c r="Q336" i="1"/>
  <c r="Q333" i="1"/>
  <c r="O333" i="1"/>
  <c r="P333" i="1" s="1"/>
  <c r="M333" i="1"/>
  <c r="K333" i="1"/>
  <c r="I333" i="1"/>
  <c r="G333" i="1"/>
  <c r="H369" i="1" s="1"/>
  <c r="E333" i="1"/>
  <c r="C333" i="1"/>
  <c r="R332" i="1"/>
  <c r="P332" i="1"/>
  <c r="N332" i="1"/>
  <c r="L332" i="1"/>
  <c r="J332" i="1"/>
  <c r="H332" i="1"/>
  <c r="F332" i="1"/>
  <c r="D332" i="1"/>
  <c r="R331" i="1"/>
  <c r="P331" i="1"/>
  <c r="N331" i="1"/>
  <c r="L331" i="1"/>
  <c r="J331" i="1"/>
  <c r="H331" i="1"/>
  <c r="F331" i="1"/>
  <c r="D331" i="1"/>
  <c r="Q330" i="1"/>
  <c r="R330" i="1" s="1"/>
  <c r="O330" i="1"/>
  <c r="P366" i="1" s="1"/>
  <c r="M330" i="1"/>
  <c r="K330" i="1"/>
  <c r="L366" i="1" s="1"/>
  <c r="I330" i="1"/>
  <c r="J366" i="1"/>
  <c r="G330" i="1"/>
  <c r="E330" i="1"/>
  <c r="C330" i="1"/>
  <c r="R329" i="1"/>
  <c r="P329" i="1"/>
  <c r="N329" i="1"/>
  <c r="L329" i="1"/>
  <c r="J329" i="1"/>
  <c r="H329" i="1"/>
  <c r="F329" i="1"/>
  <c r="D329" i="1"/>
  <c r="R328" i="1"/>
  <c r="P328" i="1"/>
  <c r="N328" i="1"/>
  <c r="L328" i="1"/>
  <c r="J328" i="1"/>
  <c r="H328" i="1"/>
  <c r="F328" i="1"/>
  <c r="D328" i="1"/>
  <c r="H322" i="1"/>
  <c r="Q327" i="1"/>
  <c r="O327" i="1"/>
  <c r="M327" i="1"/>
  <c r="K327" i="1"/>
  <c r="L363" i="1" s="1"/>
  <c r="I327" i="1"/>
  <c r="G327" i="1"/>
  <c r="E327" i="1"/>
  <c r="C327" i="1"/>
  <c r="R326" i="1"/>
  <c r="P326" i="1"/>
  <c r="N326" i="1"/>
  <c r="L326" i="1"/>
  <c r="J326" i="1"/>
  <c r="H326" i="1"/>
  <c r="F326" i="1"/>
  <c r="D326" i="1"/>
  <c r="R325" i="1"/>
  <c r="P325" i="1"/>
  <c r="N325" i="1"/>
  <c r="L325" i="1"/>
  <c r="J325" i="1"/>
  <c r="H325" i="1"/>
  <c r="F325" i="1"/>
  <c r="D325" i="1"/>
  <c r="Q324" i="1"/>
  <c r="R360" i="1" s="1"/>
  <c r="O324" i="1"/>
  <c r="M324" i="1"/>
  <c r="N324" i="1" s="1"/>
  <c r="K324" i="1"/>
  <c r="I324" i="1"/>
  <c r="G324" i="1"/>
  <c r="E324" i="1"/>
  <c r="F360" i="1" s="1"/>
  <c r="C324" i="1"/>
  <c r="R323" i="1"/>
  <c r="P323" i="1"/>
  <c r="N323" i="1"/>
  <c r="L323" i="1"/>
  <c r="J323" i="1"/>
  <c r="H323" i="1"/>
  <c r="F323" i="1"/>
  <c r="D323" i="1"/>
  <c r="R322" i="1"/>
  <c r="P322" i="1"/>
  <c r="N322" i="1"/>
  <c r="L322" i="1"/>
  <c r="J322" i="1"/>
  <c r="F322" i="1"/>
  <c r="D322" i="1"/>
  <c r="Q321" i="1"/>
  <c r="O321" i="1"/>
  <c r="P357" i="1" s="1"/>
  <c r="M321" i="1"/>
  <c r="N321" i="1" s="1"/>
  <c r="K321" i="1"/>
  <c r="I321" i="1"/>
  <c r="G321" i="1"/>
  <c r="H357" i="1" s="1"/>
  <c r="E321" i="1"/>
  <c r="C321" i="1"/>
  <c r="R320" i="1"/>
  <c r="P320" i="1"/>
  <c r="N320" i="1"/>
  <c r="L320" i="1"/>
  <c r="J320" i="1"/>
  <c r="H320" i="1"/>
  <c r="F320" i="1"/>
  <c r="D320" i="1"/>
  <c r="R319" i="1"/>
  <c r="P319" i="1"/>
  <c r="N319" i="1"/>
  <c r="L319" i="1"/>
  <c r="J319" i="1"/>
  <c r="H319" i="1"/>
  <c r="F319" i="1"/>
  <c r="D319" i="1"/>
  <c r="Q318" i="1"/>
  <c r="R318" i="1" s="1"/>
  <c r="O318" i="1"/>
  <c r="P354" i="1" s="1"/>
  <c r="M318" i="1"/>
  <c r="K318" i="1"/>
  <c r="I318" i="1"/>
  <c r="G318" i="1"/>
  <c r="H354" i="1" s="1"/>
  <c r="E318" i="1"/>
  <c r="F318" i="1" s="1"/>
  <c r="C318" i="1"/>
  <c r="R317" i="1"/>
  <c r="P317" i="1"/>
  <c r="N317" i="1"/>
  <c r="L317" i="1"/>
  <c r="J317" i="1"/>
  <c r="H317" i="1"/>
  <c r="F317" i="1"/>
  <c r="D317" i="1"/>
  <c r="R316" i="1"/>
  <c r="P316" i="1"/>
  <c r="N316" i="1"/>
  <c r="L316" i="1"/>
  <c r="J316" i="1"/>
  <c r="H316" i="1"/>
  <c r="F316" i="1"/>
  <c r="D316" i="1"/>
  <c r="Q315" i="1"/>
  <c r="R315" i="1" s="1"/>
  <c r="O315" i="1"/>
  <c r="M315" i="1"/>
  <c r="K315" i="1"/>
  <c r="I315" i="1"/>
  <c r="G315" i="1"/>
  <c r="E315" i="1"/>
  <c r="C315" i="1"/>
  <c r="R314" i="1"/>
  <c r="P314" i="1"/>
  <c r="N314" i="1"/>
  <c r="L314" i="1"/>
  <c r="J314" i="1"/>
  <c r="H314" i="1"/>
  <c r="F314" i="1"/>
  <c r="D314" i="1"/>
  <c r="R313" i="1"/>
  <c r="P313" i="1"/>
  <c r="N313" i="1"/>
  <c r="L313" i="1"/>
  <c r="J313" i="1"/>
  <c r="H313" i="1"/>
  <c r="F313" i="1"/>
  <c r="D313" i="1"/>
  <c r="Q312" i="1"/>
  <c r="O312" i="1"/>
  <c r="M312" i="1"/>
  <c r="N348" i="1" s="1"/>
  <c r="K312" i="1"/>
  <c r="I312" i="1"/>
  <c r="G312" i="1"/>
  <c r="E312" i="1"/>
  <c r="C312" i="1"/>
  <c r="R311" i="1"/>
  <c r="P311" i="1"/>
  <c r="N311" i="1"/>
  <c r="L311" i="1"/>
  <c r="J311" i="1"/>
  <c r="H311" i="1"/>
  <c r="F311" i="1"/>
  <c r="D311" i="1"/>
  <c r="R310" i="1"/>
  <c r="P310" i="1"/>
  <c r="N310" i="1"/>
  <c r="L310" i="1"/>
  <c r="J310" i="1"/>
  <c r="H310" i="1"/>
  <c r="F310" i="1"/>
  <c r="D310" i="1"/>
  <c r="Q309" i="1"/>
  <c r="O309" i="1"/>
  <c r="M309" i="1"/>
  <c r="K309" i="1"/>
  <c r="I309" i="1"/>
  <c r="G309" i="1"/>
  <c r="H345" i="1" s="1"/>
  <c r="E309" i="1"/>
  <c r="C309" i="1"/>
  <c r="R308" i="1"/>
  <c r="P308" i="1"/>
  <c r="N308" i="1"/>
  <c r="L308" i="1"/>
  <c r="J308" i="1"/>
  <c r="H308" i="1"/>
  <c r="F308" i="1"/>
  <c r="D308" i="1"/>
  <c r="R307" i="1"/>
  <c r="P307" i="1"/>
  <c r="N307" i="1"/>
  <c r="L307" i="1"/>
  <c r="J307" i="1"/>
  <c r="H307" i="1"/>
  <c r="F307" i="1"/>
  <c r="D307" i="1"/>
  <c r="Q306" i="1"/>
  <c r="O306" i="1"/>
  <c r="M306" i="1"/>
  <c r="N342" i="1" s="1"/>
  <c r="K306" i="1"/>
  <c r="I306" i="1"/>
  <c r="G306" i="1"/>
  <c r="E306" i="1"/>
  <c r="C306" i="1"/>
  <c r="R305" i="1"/>
  <c r="P305" i="1"/>
  <c r="N305" i="1"/>
  <c r="L305" i="1"/>
  <c r="J305" i="1"/>
  <c r="H305" i="1"/>
  <c r="F305" i="1"/>
  <c r="D305" i="1"/>
  <c r="R304" i="1"/>
  <c r="P304" i="1"/>
  <c r="N304" i="1"/>
  <c r="L304" i="1"/>
  <c r="J304" i="1"/>
  <c r="H304" i="1"/>
  <c r="F304" i="1"/>
  <c r="D304" i="1"/>
  <c r="Q303" i="1"/>
  <c r="R339" i="1" s="1"/>
  <c r="O303" i="1"/>
  <c r="M303" i="1"/>
  <c r="N303" i="1" s="1"/>
  <c r="K303" i="1"/>
  <c r="I303" i="1"/>
  <c r="G303" i="1"/>
  <c r="H339" i="1"/>
  <c r="E303" i="1"/>
  <c r="C303" i="1"/>
  <c r="D303" i="1" s="1"/>
  <c r="R302" i="1"/>
  <c r="P302" i="1"/>
  <c r="N302" i="1"/>
  <c r="L302" i="1"/>
  <c r="J302" i="1"/>
  <c r="H302" i="1"/>
  <c r="F302" i="1"/>
  <c r="D302" i="1"/>
  <c r="R301" i="1"/>
  <c r="P301" i="1"/>
  <c r="N301" i="1"/>
  <c r="L301" i="1"/>
  <c r="J301" i="1"/>
  <c r="H301" i="1"/>
  <c r="F301" i="1"/>
  <c r="D301" i="1"/>
  <c r="Q300" i="1"/>
  <c r="O300" i="1"/>
  <c r="P336" i="1" s="1"/>
  <c r="M300" i="1"/>
  <c r="K300" i="1"/>
  <c r="I300" i="1"/>
  <c r="G300" i="1"/>
  <c r="H336" i="1" s="1"/>
  <c r="E300" i="1"/>
  <c r="C300" i="1"/>
  <c r="R299" i="1"/>
  <c r="P299" i="1"/>
  <c r="N299" i="1"/>
  <c r="L299" i="1"/>
  <c r="J299" i="1"/>
  <c r="H299" i="1"/>
  <c r="F299" i="1"/>
  <c r="D299" i="1"/>
  <c r="R298" i="1"/>
  <c r="P298" i="1"/>
  <c r="N298" i="1"/>
  <c r="L298" i="1"/>
  <c r="J298" i="1"/>
  <c r="H298" i="1"/>
  <c r="F298" i="1"/>
  <c r="D298" i="1"/>
  <c r="M297" i="1"/>
  <c r="Q297" i="1"/>
  <c r="R297" i="1" s="1"/>
  <c r="O297" i="1"/>
  <c r="K297" i="1"/>
  <c r="I297" i="1"/>
  <c r="G297" i="1"/>
  <c r="E297" i="1"/>
  <c r="C297" i="1"/>
  <c r="R296" i="1"/>
  <c r="P296" i="1"/>
  <c r="N296" i="1"/>
  <c r="L296" i="1"/>
  <c r="J296" i="1"/>
  <c r="H296" i="1"/>
  <c r="F296" i="1"/>
  <c r="D296" i="1"/>
  <c r="R295" i="1"/>
  <c r="P295" i="1"/>
  <c r="N295" i="1"/>
  <c r="L295" i="1"/>
  <c r="J295" i="1"/>
  <c r="H295" i="1"/>
  <c r="F295" i="1"/>
  <c r="D295" i="1"/>
  <c r="Q294" i="1"/>
  <c r="O294" i="1"/>
  <c r="M294" i="1"/>
  <c r="K294" i="1"/>
  <c r="I294" i="1"/>
  <c r="G294" i="1"/>
  <c r="E294" i="1"/>
  <c r="C294" i="1"/>
  <c r="R293" i="1"/>
  <c r="P293" i="1"/>
  <c r="N293" i="1"/>
  <c r="L293" i="1"/>
  <c r="J293" i="1"/>
  <c r="H293" i="1"/>
  <c r="F293" i="1"/>
  <c r="D293" i="1"/>
  <c r="R292" i="1"/>
  <c r="P292" i="1"/>
  <c r="N292" i="1"/>
  <c r="L292" i="1"/>
  <c r="J292" i="1"/>
  <c r="H292" i="1"/>
  <c r="F292" i="1"/>
  <c r="D292" i="1"/>
  <c r="L289" i="1"/>
  <c r="Q291" i="1"/>
  <c r="R327" i="1" s="1"/>
  <c r="O291" i="1"/>
  <c r="M291" i="1"/>
  <c r="K291" i="1"/>
  <c r="I291" i="1"/>
  <c r="G291" i="1"/>
  <c r="E291" i="1"/>
  <c r="C291" i="1"/>
  <c r="D327" i="1"/>
  <c r="R290" i="1"/>
  <c r="P290" i="1"/>
  <c r="N290" i="1"/>
  <c r="L290" i="1"/>
  <c r="J290" i="1"/>
  <c r="H290" i="1"/>
  <c r="F290" i="1"/>
  <c r="D290" i="1"/>
  <c r="R289" i="1"/>
  <c r="P289" i="1"/>
  <c r="N289" i="1"/>
  <c r="J289" i="1"/>
  <c r="H289" i="1"/>
  <c r="F289" i="1"/>
  <c r="D289" i="1"/>
  <c r="Q288" i="1"/>
  <c r="R288" i="1" s="1"/>
  <c r="O288" i="1"/>
  <c r="M288" i="1"/>
  <c r="K288" i="1"/>
  <c r="L324" i="1" s="1"/>
  <c r="I288" i="1"/>
  <c r="J288" i="1" s="1"/>
  <c r="G288" i="1"/>
  <c r="E288" i="1"/>
  <c r="F288" i="1" s="1"/>
  <c r="C288" i="1"/>
  <c r="D324" i="1" s="1"/>
  <c r="R287" i="1"/>
  <c r="P287" i="1"/>
  <c r="N287" i="1"/>
  <c r="L287" i="1"/>
  <c r="J287" i="1"/>
  <c r="H287" i="1"/>
  <c r="F287" i="1"/>
  <c r="D287" i="1"/>
  <c r="R286" i="1"/>
  <c r="P286" i="1"/>
  <c r="N286" i="1"/>
  <c r="L286" i="1"/>
  <c r="J286" i="1"/>
  <c r="H286" i="1"/>
  <c r="F286" i="1"/>
  <c r="D286" i="1"/>
  <c r="Q285" i="1"/>
  <c r="O285" i="1"/>
  <c r="M285" i="1"/>
  <c r="K285" i="1"/>
  <c r="L321" i="1" s="1"/>
  <c r="I285" i="1"/>
  <c r="J321" i="1" s="1"/>
  <c r="G285" i="1"/>
  <c r="H321" i="1"/>
  <c r="E285" i="1"/>
  <c r="C285" i="1"/>
  <c r="D321" i="1" s="1"/>
  <c r="R284" i="1"/>
  <c r="P284" i="1"/>
  <c r="N284" i="1"/>
  <c r="L284" i="1"/>
  <c r="J284" i="1"/>
  <c r="H284" i="1"/>
  <c r="F284" i="1"/>
  <c r="D284" i="1"/>
  <c r="R283" i="1"/>
  <c r="P283" i="1"/>
  <c r="N283" i="1"/>
  <c r="L283" i="1"/>
  <c r="J283" i="1"/>
  <c r="H283" i="1"/>
  <c r="F283" i="1"/>
  <c r="D283" i="1"/>
  <c r="Q282" i="1"/>
  <c r="O282" i="1"/>
  <c r="M282" i="1"/>
  <c r="K282" i="1"/>
  <c r="L282" i="1" s="1"/>
  <c r="I282" i="1"/>
  <c r="J318" i="1"/>
  <c r="G282" i="1"/>
  <c r="E282" i="1"/>
  <c r="C282" i="1"/>
  <c r="R281" i="1"/>
  <c r="P281" i="1"/>
  <c r="N281" i="1"/>
  <c r="L281" i="1"/>
  <c r="J281" i="1"/>
  <c r="H281" i="1"/>
  <c r="F281" i="1"/>
  <c r="D281" i="1"/>
  <c r="R280" i="1"/>
  <c r="P280" i="1"/>
  <c r="N280" i="1"/>
  <c r="L280" i="1"/>
  <c r="J280" i="1"/>
  <c r="H280" i="1"/>
  <c r="F280" i="1"/>
  <c r="D280" i="1"/>
  <c r="G344" i="3"/>
  <c r="H344" i="3" s="1"/>
  <c r="G343" i="3"/>
  <c r="H343" i="3" s="1"/>
  <c r="D344" i="3"/>
  <c r="D773" i="2"/>
  <c r="D774" i="2"/>
  <c r="D775" i="2"/>
  <c r="D772" i="2"/>
  <c r="D343" i="3"/>
  <c r="G773" i="2"/>
  <c r="H773" i="2" s="1"/>
  <c r="G774" i="2"/>
  <c r="H774" i="2" s="1"/>
  <c r="G775" i="2"/>
  <c r="H775" i="2" s="1"/>
  <c r="G772" i="2"/>
  <c r="H772" i="2" s="1"/>
  <c r="Q279" i="1"/>
  <c r="R279" i="1" s="1"/>
  <c r="O279" i="1"/>
  <c r="M279" i="1"/>
  <c r="K279" i="1"/>
  <c r="I279" i="1"/>
  <c r="J315" i="1" s="1"/>
  <c r="G279" i="1"/>
  <c r="E279" i="1"/>
  <c r="F279" i="1" s="1"/>
  <c r="C279" i="1"/>
  <c r="D315" i="1" s="1"/>
  <c r="R278" i="1"/>
  <c r="P278" i="1"/>
  <c r="N278" i="1"/>
  <c r="L278" i="1"/>
  <c r="J278" i="1"/>
  <c r="H278" i="1"/>
  <c r="F278" i="1"/>
  <c r="D278" i="1"/>
  <c r="R277" i="1"/>
  <c r="P277" i="1"/>
  <c r="N277" i="1"/>
  <c r="L277" i="1"/>
  <c r="J277" i="1"/>
  <c r="H277" i="1"/>
  <c r="F277" i="1"/>
  <c r="D277" i="1"/>
  <c r="Q276" i="1"/>
  <c r="R276" i="1" s="1"/>
  <c r="O276" i="1"/>
  <c r="P312" i="1" s="1"/>
  <c r="M276" i="1"/>
  <c r="K276" i="1"/>
  <c r="I276" i="1"/>
  <c r="G276" i="1"/>
  <c r="E276" i="1"/>
  <c r="C276" i="1"/>
  <c r="D276" i="1" s="1"/>
  <c r="R275" i="1"/>
  <c r="P275" i="1"/>
  <c r="N275" i="1"/>
  <c r="L275" i="1"/>
  <c r="J275" i="1"/>
  <c r="H275" i="1"/>
  <c r="F275" i="1"/>
  <c r="D275" i="1"/>
  <c r="R274" i="1"/>
  <c r="P274" i="1"/>
  <c r="N274" i="1"/>
  <c r="L274" i="1"/>
  <c r="J274" i="1"/>
  <c r="H274" i="1"/>
  <c r="F274" i="1"/>
  <c r="D274" i="1"/>
  <c r="Q273" i="1"/>
  <c r="O273" i="1"/>
  <c r="P309" i="1" s="1"/>
  <c r="M273" i="1"/>
  <c r="K273" i="1"/>
  <c r="I273" i="1"/>
  <c r="G273" i="1"/>
  <c r="H309" i="1" s="1"/>
  <c r="E273" i="1"/>
  <c r="C273" i="1"/>
  <c r="D273" i="1" s="1"/>
  <c r="R272" i="1"/>
  <c r="P272" i="1"/>
  <c r="N272" i="1"/>
  <c r="L272" i="1"/>
  <c r="J272" i="1"/>
  <c r="H272" i="1"/>
  <c r="F272" i="1"/>
  <c r="D272" i="1"/>
  <c r="R271" i="1"/>
  <c r="P271" i="1"/>
  <c r="N271" i="1"/>
  <c r="L271" i="1"/>
  <c r="J271" i="1"/>
  <c r="H271" i="1"/>
  <c r="F271" i="1"/>
  <c r="D271" i="1"/>
  <c r="Q270" i="1"/>
  <c r="O270" i="1"/>
  <c r="P306" i="1" s="1"/>
  <c r="M270" i="1"/>
  <c r="K270" i="1"/>
  <c r="L270" i="1" s="1"/>
  <c r="I270" i="1"/>
  <c r="J306" i="1"/>
  <c r="G270" i="1"/>
  <c r="E270" i="1"/>
  <c r="F270" i="1" s="1"/>
  <c r="C270" i="1"/>
  <c r="D306" i="1"/>
  <c r="R269" i="1"/>
  <c r="P269" i="1"/>
  <c r="N269" i="1"/>
  <c r="L269" i="1"/>
  <c r="J269" i="1"/>
  <c r="H269" i="1"/>
  <c r="F269" i="1"/>
  <c r="D269" i="1"/>
  <c r="R268" i="1"/>
  <c r="P268" i="1"/>
  <c r="N268" i="1"/>
  <c r="L268" i="1"/>
  <c r="J268" i="1"/>
  <c r="H268" i="1"/>
  <c r="F268" i="1"/>
  <c r="D268" i="1"/>
  <c r="Q267" i="1"/>
  <c r="O267" i="1"/>
  <c r="M267" i="1"/>
  <c r="K267" i="1"/>
  <c r="I267" i="1"/>
  <c r="G267" i="1"/>
  <c r="E267" i="1"/>
  <c r="C267" i="1"/>
  <c r="R266" i="1"/>
  <c r="P266" i="1"/>
  <c r="N266" i="1"/>
  <c r="L266" i="1"/>
  <c r="J266" i="1"/>
  <c r="H266" i="1"/>
  <c r="F266" i="1"/>
  <c r="D266" i="1"/>
  <c r="R265" i="1"/>
  <c r="P265" i="1"/>
  <c r="N265" i="1"/>
  <c r="L265" i="1"/>
  <c r="J265" i="1"/>
  <c r="H265" i="1"/>
  <c r="F265" i="1"/>
  <c r="D265" i="1"/>
  <c r="Q264" i="1"/>
  <c r="O264" i="1"/>
  <c r="P264" i="1" s="1"/>
  <c r="M264" i="1"/>
  <c r="N264" i="1" s="1"/>
  <c r="K264" i="1"/>
  <c r="I264" i="1"/>
  <c r="G264" i="1"/>
  <c r="E264" i="1"/>
  <c r="F300" i="1"/>
  <c r="C264" i="1"/>
  <c r="D264" i="1" s="1"/>
  <c r="R263" i="1"/>
  <c r="P263" i="1"/>
  <c r="N263" i="1"/>
  <c r="L263" i="1"/>
  <c r="J263" i="1"/>
  <c r="H263" i="1"/>
  <c r="F263" i="1"/>
  <c r="D263" i="1"/>
  <c r="R262" i="1"/>
  <c r="P262" i="1"/>
  <c r="N262" i="1"/>
  <c r="L262" i="1"/>
  <c r="J262" i="1"/>
  <c r="H262" i="1"/>
  <c r="F262" i="1"/>
  <c r="D262" i="1"/>
  <c r="Q261" i="1"/>
  <c r="O261" i="1"/>
  <c r="P261" i="1" s="1"/>
  <c r="M261" i="1"/>
  <c r="K261" i="1"/>
  <c r="L297" i="1" s="1"/>
  <c r="I261" i="1"/>
  <c r="G261" i="1"/>
  <c r="E261" i="1"/>
  <c r="F297" i="1" s="1"/>
  <c r="C261" i="1"/>
  <c r="D261" i="1" s="1"/>
  <c r="R260" i="1"/>
  <c r="P260" i="1"/>
  <c r="N260" i="1"/>
  <c r="L260" i="1"/>
  <c r="J260" i="1"/>
  <c r="H260" i="1"/>
  <c r="F260" i="1"/>
  <c r="D260" i="1"/>
  <c r="R259" i="1"/>
  <c r="P259" i="1"/>
  <c r="N259" i="1"/>
  <c r="L259" i="1"/>
  <c r="J259" i="1"/>
  <c r="H259" i="1"/>
  <c r="F259" i="1"/>
  <c r="D259" i="1"/>
  <c r="Q258" i="1"/>
  <c r="O258" i="1"/>
  <c r="M258" i="1"/>
  <c r="K258" i="1"/>
  <c r="L294" i="1" s="1"/>
  <c r="I258" i="1"/>
  <c r="G258" i="1"/>
  <c r="E258" i="1"/>
  <c r="F258" i="1" s="1"/>
  <c r="C258" i="1"/>
  <c r="R257" i="1"/>
  <c r="P257" i="1"/>
  <c r="N257" i="1"/>
  <c r="L257" i="1"/>
  <c r="J257" i="1"/>
  <c r="H257" i="1"/>
  <c r="F257" i="1"/>
  <c r="D257" i="1"/>
  <c r="R256" i="1"/>
  <c r="P256" i="1"/>
  <c r="N256" i="1"/>
  <c r="L256" i="1"/>
  <c r="J256" i="1"/>
  <c r="H256" i="1"/>
  <c r="F256" i="1"/>
  <c r="D256" i="1"/>
  <c r="Q255" i="1"/>
  <c r="O255" i="1"/>
  <c r="M255" i="1"/>
  <c r="N291" i="1" s="1"/>
  <c r="K255" i="1"/>
  <c r="I255" i="1"/>
  <c r="G255" i="1"/>
  <c r="E255" i="1"/>
  <c r="C255" i="1"/>
  <c r="D291" i="1"/>
  <c r="R254" i="1"/>
  <c r="P254" i="1"/>
  <c r="N254" i="1"/>
  <c r="L254" i="1"/>
  <c r="J254" i="1"/>
  <c r="H254" i="1"/>
  <c r="F254" i="1"/>
  <c r="D254" i="1"/>
  <c r="R253" i="1"/>
  <c r="P253" i="1"/>
  <c r="N253" i="1"/>
  <c r="L253" i="1"/>
  <c r="J253" i="1"/>
  <c r="H253" i="1"/>
  <c r="F253" i="1"/>
  <c r="D253" i="1"/>
  <c r="Q252" i="1"/>
  <c r="Q216" i="1"/>
  <c r="R252" i="1" s="1"/>
  <c r="O252" i="1"/>
  <c r="O216" i="1"/>
  <c r="M252" i="1"/>
  <c r="N288" i="1" s="1"/>
  <c r="M216" i="1"/>
  <c r="N216" i="1" s="1"/>
  <c r="K252" i="1"/>
  <c r="K216" i="1"/>
  <c r="L252" i="1" s="1"/>
  <c r="I252" i="1"/>
  <c r="I216" i="1"/>
  <c r="G252" i="1"/>
  <c r="G216" i="1"/>
  <c r="E252" i="1"/>
  <c r="E216" i="1"/>
  <c r="C252" i="1"/>
  <c r="C216" i="1"/>
  <c r="R251" i="1"/>
  <c r="P251" i="1"/>
  <c r="N251" i="1"/>
  <c r="L251" i="1"/>
  <c r="J251" i="1"/>
  <c r="H251" i="1"/>
  <c r="F251" i="1"/>
  <c r="D251" i="1"/>
  <c r="R250" i="1"/>
  <c r="P250" i="1"/>
  <c r="N250" i="1"/>
  <c r="L250" i="1"/>
  <c r="J250" i="1"/>
  <c r="H250" i="1"/>
  <c r="F250" i="1"/>
  <c r="D250" i="1"/>
  <c r="D247" i="1"/>
  <c r="F247" i="1"/>
  <c r="H247" i="1"/>
  <c r="J247" i="1"/>
  <c r="L247" i="1"/>
  <c r="N247" i="1"/>
  <c r="P247" i="1"/>
  <c r="R247" i="1"/>
  <c r="D248" i="1"/>
  <c r="F248" i="1"/>
  <c r="H248" i="1"/>
  <c r="J248" i="1"/>
  <c r="L248" i="1"/>
  <c r="N248" i="1"/>
  <c r="P248" i="1"/>
  <c r="R248" i="1"/>
  <c r="C249" i="1"/>
  <c r="C213" i="1"/>
  <c r="E249" i="1"/>
  <c r="E213" i="1"/>
  <c r="G249" i="1"/>
  <c r="H285" i="1" s="1"/>
  <c r="G213" i="1"/>
  <c r="I249" i="1"/>
  <c r="J249" i="1" s="1"/>
  <c r="I213" i="1"/>
  <c r="K249" i="1"/>
  <c r="L249" i="1" s="1"/>
  <c r="K213" i="1"/>
  <c r="M249" i="1"/>
  <c r="M213" i="1"/>
  <c r="O249" i="1"/>
  <c r="O213" i="1"/>
  <c r="Q249" i="1"/>
  <c r="Q213" i="1"/>
  <c r="Q246" i="1"/>
  <c r="R282" i="1" s="1"/>
  <c r="Q210" i="1"/>
  <c r="O246" i="1"/>
  <c r="O210" i="1"/>
  <c r="M246" i="1"/>
  <c r="M210" i="1"/>
  <c r="K246" i="1"/>
  <c r="K210" i="1"/>
  <c r="I246" i="1"/>
  <c r="J282" i="1" s="1"/>
  <c r="I210" i="1"/>
  <c r="G246" i="1"/>
  <c r="G210" i="1"/>
  <c r="E246" i="1"/>
  <c r="F246" i="1" s="1"/>
  <c r="E210" i="1"/>
  <c r="C246" i="1"/>
  <c r="D282" i="1" s="1"/>
  <c r="C210" i="1"/>
  <c r="R245" i="1"/>
  <c r="P245" i="1"/>
  <c r="N245" i="1"/>
  <c r="L245" i="1"/>
  <c r="J245" i="1"/>
  <c r="H245" i="1"/>
  <c r="F245" i="1"/>
  <c r="D245" i="1"/>
  <c r="R244" i="1"/>
  <c r="P244" i="1"/>
  <c r="N244" i="1"/>
  <c r="L244" i="1"/>
  <c r="J244" i="1"/>
  <c r="H244" i="1"/>
  <c r="F244" i="1"/>
  <c r="D244" i="1"/>
  <c r="C204" i="1"/>
  <c r="D204" i="1" s="1"/>
  <c r="C240" i="1"/>
  <c r="Q243" i="1"/>
  <c r="Q207" i="1"/>
  <c r="O243" i="1"/>
  <c r="P243" i="1" s="1"/>
  <c r="O207" i="1"/>
  <c r="M243" i="1"/>
  <c r="N279" i="1" s="1"/>
  <c r="M207" i="1"/>
  <c r="K243" i="1"/>
  <c r="L279" i="1" s="1"/>
  <c r="K207" i="1"/>
  <c r="I243" i="1"/>
  <c r="I207" i="1"/>
  <c r="J243" i="1" s="1"/>
  <c r="G243" i="1"/>
  <c r="H243" i="1" s="1"/>
  <c r="G207" i="1"/>
  <c r="E243" i="1"/>
  <c r="F243" i="1" s="1"/>
  <c r="E207" i="1"/>
  <c r="C243" i="1"/>
  <c r="D279" i="1" s="1"/>
  <c r="C207" i="1"/>
  <c r="R242" i="1"/>
  <c r="P242" i="1"/>
  <c r="N242" i="1"/>
  <c r="L242" i="1"/>
  <c r="J242" i="1"/>
  <c r="H242" i="1"/>
  <c r="F242" i="1"/>
  <c r="D242" i="1"/>
  <c r="R241" i="1"/>
  <c r="P241" i="1"/>
  <c r="N241" i="1"/>
  <c r="L241" i="1"/>
  <c r="J241" i="1"/>
  <c r="H241" i="1"/>
  <c r="F241" i="1"/>
  <c r="D241" i="1"/>
  <c r="Q240" i="1"/>
  <c r="Q204" i="1"/>
  <c r="O240" i="1"/>
  <c r="P240" i="1" s="1"/>
  <c r="O204" i="1"/>
  <c r="P204" i="1"/>
  <c r="M240" i="1"/>
  <c r="M204" i="1"/>
  <c r="N204" i="1" s="1"/>
  <c r="K240" i="1"/>
  <c r="K204" i="1"/>
  <c r="I240" i="1"/>
  <c r="I204" i="1"/>
  <c r="J240" i="1" s="1"/>
  <c r="G240" i="1"/>
  <c r="G204" i="1"/>
  <c r="E240" i="1"/>
  <c r="E204" i="1"/>
  <c r="F204" i="1" s="1"/>
  <c r="R239" i="1"/>
  <c r="P239" i="1"/>
  <c r="N239" i="1"/>
  <c r="L239" i="1"/>
  <c r="J239" i="1"/>
  <c r="H239" i="1"/>
  <c r="F239" i="1"/>
  <c r="D239" i="1"/>
  <c r="R238" i="1"/>
  <c r="P238" i="1"/>
  <c r="N238" i="1"/>
  <c r="L238" i="1"/>
  <c r="J238" i="1"/>
  <c r="H238" i="1"/>
  <c r="F238" i="1"/>
  <c r="D238" i="1"/>
  <c r="Q237" i="1"/>
  <c r="Q201" i="1"/>
  <c r="O237" i="1"/>
  <c r="P237" i="1"/>
  <c r="O201" i="1"/>
  <c r="M237" i="1"/>
  <c r="N237" i="1" s="1"/>
  <c r="M201" i="1"/>
  <c r="K237" i="1"/>
  <c r="L273" i="1" s="1"/>
  <c r="K201" i="1"/>
  <c r="I237" i="1"/>
  <c r="I201" i="1"/>
  <c r="G237" i="1"/>
  <c r="H237" i="1" s="1"/>
  <c r="G201" i="1"/>
  <c r="E237" i="1"/>
  <c r="F273" i="1" s="1"/>
  <c r="E201" i="1"/>
  <c r="C237" i="1"/>
  <c r="D237" i="1" s="1"/>
  <c r="C201" i="1"/>
  <c r="R236" i="1"/>
  <c r="P236" i="1"/>
  <c r="N236" i="1"/>
  <c r="L236" i="1"/>
  <c r="J236" i="1"/>
  <c r="H236" i="1"/>
  <c r="F236" i="1"/>
  <c r="D236" i="1"/>
  <c r="R235" i="1"/>
  <c r="P235" i="1"/>
  <c r="N235" i="1"/>
  <c r="L235" i="1"/>
  <c r="J235" i="1"/>
  <c r="H235" i="1"/>
  <c r="F235" i="1"/>
  <c r="D235" i="1"/>
  <c r="Q234" i="1"/>
  <c r="Q198" i="1"/>
  <c r="O234" i="1"/>
  <c r="O198" i="1"/>
  <c r="M234" i="1"/>
  <c r="N234" i="1" s="1"/>
  <c r="M198" i="1"/>
  <c r="K234" i="1"/>
  <c r="K198" i="1"/>
  <c r="I234" i="1"/>
  <c r="J270" i="1" s="1"/>
  <c r="I198" i="1"/>
  <c r="G234" i="1"/>
  <c r="G198" i="1"/>
  <c r="E234" i="1"/>
  <c r="F234" i="1" s="1"/>
  <c r="E198" i="1"/>
  <c r="C234" i="1"/>
  <c r="D270" i="1" s="1"/>
  <c r="C198" i="1"/>
  <c r="R233" i="1"/>
  <c r="P233" i="1"/>
  <c r="N233" i="1"/>
  <c r="L233" i="1"/>
  <c r="J233" i="1"/>
  <c r="H233" i="1"/>
  <c r="F233" i="1"/>
  <c r="D233" i="1"/>
  <c r="R232" i="1"/>
  <c r="P232" i="1"/>
  <c r="N232" i="1"/>
  <c r="L232" i="1"/>
  <c r="J232" i="1"/>
  <c r="H232" i="1"/>
  <c r="F232" i="1"/>
  <c r="D232" i="1"/>
  <c r="J229" i="1"/>
  <c r="Q231" i="1"/>
  <c r="Q195" i="1"/>
  <c r="O231" i="1"/>
  <c r="O195" i="1"/>
  <c r="P195" i="1" s="1"/>
  <c r="M231" i="1"/>
  <c r="M195" i="1"/>
  <c r="K231" i="1"/>
  <c r="K195" i="1"/>
  <c r="I231" i="1"/>
  <c r="I195" i="1"/>
  <c r="J195" i="1" s="1"/>
  <c r="G231" i="1"/>
  <c r="G195" i="1"/>
  <c r="H195" i="1" s="1"/>
  <c r="E231" i="1"/>
  <c r="F267" i="1"/>
  <c r="E195" i="1"/>
  <c r="C231" i="1"/>
  <c r="C195" i="1"/>
  <c r="R230" i="1"/>
  <c r="P230" i="1"/>
  <c r="N230" i="1"/>
  <c r="L230" i="1"/>
  <c r="J230" i="1"/>
  <c r="H230" i="1"/>
  <c r="F230" i="1"/>
  <c r="D230" i="1"/>
  <c r="R229" i="1"/>
  <c r="P229" i="1"/>
  <c r="N229" i="1"/>
  <c r="L229" i="1"/>
  <c r="H229" i="1"/>
  <c r="F229" i="1"/>
  <c r="D229" i="1"/>
  <c r="Q228" i="1"/>
  <c r="Q192" i="1"/>
  <c r="O228" i="1"/>
  <c r="O192" i="1"/>
  <c r="P228" i="1" s="1"/>
  <c r="M228" i="1"/>
  <c r="M192" i="1"/>
  <c r="K228" i="1"/>
  <c r="K192" i="1"/>
  <c r="I228" i="1"/>
  <c r="I192" i="1"/>
  <c r="G228" i="1"/>
  <c r="G192" i="1"/>
  <c r="H228" i="1" s="1"/>
  <c r="E228" i="1"/>
  <c r="F264" i="1" s="1"/>
  <c r="E192" i="1"/>
  <c r="F228" i="1" s="1"/>
  <c r="C228" i="1"/>
  <c r="C192" i="1"/>
  <c r="R227" i="1"/>
  <c r="P227" i="1"/>
  <c r="N227" i="1"/>
  <c r="L227" i="1"/>
  <c r="J227" i="1"/>
  <c r="H227" i="1"/>
  <c r="F227" i="1"/>
  <c r="D227" i="1"/>
  <c r="R226" i="1"/>
  <c r="P226" i="1"/>
  <c r="N226" i="1"/>
  <c r="L226" i="1"/>
  <c r="J226" i="1"/>
  <c r="H226" i="1"/>
  <c r="F226" i="1"/>
  <c r="D226" i="1"/>
  <c r="Q225" i="1"/>
  <c r="R261" i="1" s="1"/>
  <c r="Q189" i="1"/>
  <c r="R225" i="1" s="1"/>
  <c r="O225" i="1"/>
  <c r="O189" i="1"/>
  <c r="P225" i="1" s="1"/>
  <c r="M225" i="1"/>
  <c r="M189" i="1"/>
  <c r="K225" i="1"/>
  <c r="K189" i="1"/>
  <c r="I225" i="1"/>
  <c r="I189" i="1"/>
  <c r="J189" i="1" s="1"/>
  <c r="G225" i="1"/>
  <c r="G189" i="1"/>
  <c r="H225" i="1" s="1"/>
  <c r="E225" i="1"/>
  <c r="F261" i="1"/>
  <c r="E189" i="1"/>
  <c r="C225" i="1"/>
  <c r="C189" i="1"/>
  <c r="R224" i="1"/>
  <c r="P224" i="1"/>
  <c r="N224" i="1"/>
  <c r="L224" i="1"/>
  <c r="J224" i="1"/>
  <c r="H224" i="1"/>
  <c r="F224" i="1"/>
  <c r="D224" i="1"/>
  <c r="R223" i="1"/>
  <c r="P223" i="1"/>
  <c r="N223" i="1"/>
  <c r="L223" i="1"/>
  <c r="J223" i="1"/>
  <c r="H223" i="1"/>
  <c r="F223" i="1"/>
  <c r="D223" i="1"/>
  <c r="Q222" i="1"/>
  <c r="R258" i="1" s="1"/>
  <c r="Q186" i="1"/>
  <c r="O222" i="1"/>
  <c r="P222" i="1" s="1"/>
  <c r="O186" i="1"/>
  <c r="M222" i="1"/>
  <c r="N222" i="1" s="1"/>
  <c r="M186" i="1"/>
  <c r="K222" i="1"/>
  <c r="K186" i="1"/>
  <c r="I222" i="1"/>
  <c r="I186" i="1"/>
  <c r="J222" i="1" s="1"/>
  <c r="G222" i="1"/>
  <c r="G186" i="1"/>
  <c r="E222" i="1"/>
  <c r="E186" i="1"/>
  <c r="C222" i="1"/>
  <c r="C186" i="1"/>
  <c r="D186" i="1" s="1"/>
  <c r="R221" i="1"/>
  <c r="P221" i="1"/>
  <c r="N221" i="1"/>
  <c r="L221" i="1"/>
  <c r="J221" i="1"/>
  <c r="H221" i="1"/>
  <c r="F221" i="1"/>
  <c r="D221" i="1"/>
  <c r="R220" i="1"/>
  <c r="P220" i="1"/>
  <c r="N220" i="1"/>
  <c r="L220" i="1"/>
  <c r="J220" i="1"/>
  <c r="H220" i="1"/>
  <c r="F220" i="1"/>
  <c r="D220" i="1"/>
  <c r="Q219" i="1"/>
  <c r="Q183" i="1"/>
  <c r="O219" i="1"/>
  <c r="O183" i="1"/>
  <c r="P183" i="1" s="1"/>
  <c r="M219" i="1"/>
  <c r="M183" i="1"/>
  <c r="K219" i="1"/>
  <c r="K183" i="1"/>
  <c r="I219" i="1"/>
  <c r="I183" i="1"/>
  <c r="G219" i="1"/>
  <c r="G183" i="1"/>
  <c r="H183" i="1" s="1"/>
  <c r="E219" i="1"/>
  <c r="E183" i="1"/>
  <c r="C219" i="1"/>
  <c r="C183" i="1"/>
  <c r="R218" i="1"/>
  <c r="P218" i="1"/>
  <c r="N218" i="1"/>
  <c r="L218" i="1"/>
  <c r="J218" i="1"/>
  <c r="H218" i="1"/>
  <c r="F218" i="1"/>
  <c r="D218" i="1"/>
  <c r="R217" i="1"/>
  <c r="P217" i="1"/>
  <c r="N217" i="1"/>
  <c r="L217" i="1"/>
  <c r="J217" i="1"/>
  <c r="H217" i="1"/>
  <c r="F217" i="1"/>
  <c r="D217" i="1"/>
  <c r="Q180" i="1"/>
  <c r="O180" i="1"/>
  <c r="M180" i="1"/>
  <c r="K180" i="1"/>
  <c r="I180" i="1"/>
  <c r="G180" i="1"/>
  <c r="E180" i="1"/>
  <c r="F180" i="1" s="1"/>
  <c r="C180" i="1"/>
  <c r="D216" i="1" s="1"/>
  <c r="R215" i="1"/>
  <c r="P215" i="1"/>
  <c r="N215" i="1"/>
  <c r="L215" i="1"/>
  <c r="J215" i="1"/>
  <c r="H215" i="1"/>
  <c r="F215" i="1"/>
  <c r="D215" i="1"/>
  <c r="R214" i="1"/>
  <c r="P214" i="1"/>
  <c r="N214" i="1"/>
  <c r="L214" i="1"/>
  <c r="J214" i="1"/>
  <c r="H214" i="1"/>
  <c r="F214" i="1"/>
  <c r="D214" i="1"/>
  <c r="Q177" i="1"/>
  <c r="R177" i="1" s="1"/>
  <c r="O177" i="1"/>
  <c r="P213" i="1" s="1"/>
  <c r="M177" i="1"/>
  <c r="N177" i="1" s="1"/>
  <c r="K177" i="1"/>
  <c r="I177" i="1"/>
  <c r="G177" i="1"/>
  <c r="H213" i="1" s="1"/>
  <c r="E177" i="1"/>
  <c r="F213" i="1" s="1"/>
  <c r="C177" i="1"/>
  <c r="R212" i="1"/>
  <c r="P212" i="1"/>
  <c r="N212" i="1"/>
  <c r="L212" i="1"/>
  <c r="J212" i="1"/>
  <c r="H212" i="1"/>
  <c r="F212" i="1"/>
  <c r="D212" i="1"/>
  <c r="R211" i="1"/>
  <c r="P211" i="1"/>
  <c r="N211" i="1"/>
  <c r="L211" i="1"/>
  <c r="J211" i="1"/>
  <c r="H211" i="1"/>
  <c r="F211" i="1"/>
  <c r="D211" i="1"/>
  <c r="Q174" i="1"/>
  <c r="R210" i="1" s="1"/>
  <c r="O174" i="1"/>
  <c r="M174" i="1"/>
  <c r="K174" i="1"/>
  <c r="I174" i="1"/>
  <c r="G174" i="1"/>
  <c r="H174" i="1" s="1"/>
  <c r="E174" i="1"/>
  <c r="F210" i="1" s="1"/>
  <c r="C174" i="1"/>
  <c r="R209" i="1"/>
  <c r="P209" i="1"/>
  <c r="N209" i="1"/>
  <c r="L209" i="1"/>
  <c r="J209" i="1"/>
  <c r="H209" i="1"/>
  <c r="F209" i="1"/>
  <c r="D209" i="1"/>
  <c r="R208" i="1"/>
  <c r="P208" i="1"/>
  <c r="N208" i="1"/>
  <c r="L208" i="1"/>
  <c r="J208" i="1"/>
  <c r="H208" i="1"/>
  <c r="F208" i="1"/>
  <c r="D208" i="1"/>
  <c r="Q171" i="1"/>
  <c r="R207" i="1" s="1"/>
  <c r="O171" i="1"/>
  <c r="P207" i="1"/>
  <c r="M171" i="1"/>
  <c r="K171" i="1"/>
  <c r="I171" i="1"/>
  <c r="J207" i="1" s="1"/>
  <c r="G171" i="1"/>
  <c r="E171" i="1"/>
  <c r="C171" i="1"/>
  <c r="R206" i="1"/>
  <c r="P206" i="1"/>
  <c r="N206" i="1"/>
  <c r="L206" i="1"/>
  <c r="J206" i="1"/>
  <c r="H206" i="1"/>
  <c r="F206" i="1"/>
  <c r="D206" i="1"/>
  <c r="R205" i="1"/>
  <c r="P205" i="1"/>
  <c r="N205" i="1"/>
  <c r="L205" i="1"/>
  <c r="J205" i="1"/>
  <c r="H205" i="1"/>
  <c r="F205" i="1"/>
  <c r="D205" i="1"/>
  <c r="Q168" i="1"/>
  <c r="O168" i="1"/>
  <c r="P168" i="1" s="1"/>
  <c r="M168" i="1"/>
  <c r="K168" i="1"/>
  <c r="I168" i="1"/>
  <c r="G168" i="1"/>
  <c r="H168" i="1" s="1"/>
  <c r="E168" i="1"/>
  <c r="C168" i="1"/>
  <c r="D168" i="1" s="1"/>
  <c r="R203" i="1"/>
  <c r="P203" i="1"/>
  <c r="N203" i="1"/>
  <c r="L203" i="1"/>
  <c r="J203" i="1"/>
  <c r="H203" i="1"/>
  <c r="F203" i="1"/>
  <c r="D203" i="1"/>
  <c r="R202" i="1"/>
  <c r="P202" i="1"/>
  <c r="N202" i="1"/>
  <c r="L202" i="1"/>
  <c r="J202" i="1"/>
  <c r="H202" i="1"/>
  <c r="F202" i="1"/>
  <c r="D202" i="1"/>
  <c r="Q165" i="1"/>
  <c r="R201" i="1" s="1"/>
  <c r="O165" i="1"/>
  <c r="P201" i="1" s="1"/>
  <c r="M165" i="1"/>
  <c r="N201" i="1" s="1"/>
  <c r="K165" i="1"/>
  <c r="I165" i="1"/>
  <c r="J165" i="1" s="1"/>
  <c r="G165" i="1"/>
  <c r="E165" i="1"/>
  <c r="F165" i="1" s="1"/>
  <c r="C165" i="1"/>
  <c r="D201" i="1"/>
  <c r="R200" i="1"/>
  <c r="P200" i="1"/>
  <c r="N200" i="1"/>
  <c r="L200" i="1"/>
  <c r="J200" i="1"/>
  <c r="H200" i="1"/>
  <c r="F200" i="1"/>
  <c r="D200" i="1"/>
  <c r="R199" i="1"/>
  <c r="P199" i="1"/>
  <c r="N199" i="1"/>
  <c r="L199" i="1"/>
  <c r="J199" i="1"/>
  <c r="H199" i="1"/>
  <c r="F199" i="1"/>
  <c r="D199" i="1"/>
  <c r="Q162" i="1"/>
  <c r="O162" i="1"/>
  <c r="M162" i="1"/>
  <c r="K162" i="1"/>
  <c r="L162" i="1" s="1"/>
  <c r="I162" i="1"/>
  <c r="G162" i="1"/>
  <c r="E162" i="1"/>
  <c r="F198" i="1" s="1"/>
  <c r="C162" i="1"/>
  <c r="R197" i="1"/>
  <c r="P197" i="1"/>
  <c r="N197" i="1"/>
  <c r="L197" i="1"/>
  <c r="J197" i="1"/>
  <c r="H197" i="1"/>
  <c r="F197" i="1"/>
  <c r="D197" i="1"/>
  <c r="R196" i="1"/>
  <c r="P196" i="1"/>
  <c r="N196" i="1"/>
  <c r="L196" i="1"/>
  <c r="J196" i="1"/>
  <c r="H196" i="1"/>
  <c r="F196" i="1"/>
  <c r="D196" i="1"/>
  <c r="Q159" i="1"/>
  <c r="O159" i="1"/>
  <c r="P159" i="1" s="1"/>
  <c r="M159" i="1"/>
  <c r="K159" i="1"/>
  <c r="L195" i="1" s="1"/>
  <c r="I159" i="1"/>
  <c r="G159" i="1"/>
  <c r="H159" i="1" s="1"/>
  <c r="E159" i="1"/>
  <c r="C159" i="1"/>
  <c r="R194" i="1"/>
  <c r="P194" i="1"/>
  <c r="N194" i="1"/>
  <c r="L194" i="1"/>
  <c r="J194" i="1"/>
  <c r="H194" i="1"/>
  <c r="F194" i="1"/>
  <c r="D194" i="1"/>
  <c r="R193" i="1"/>
  <c r="P193" i="1"/>
  <c r="N193" i="1"/>
  <c r="L193" i="1"/>
  <c r="J193" i="1"/>
  <c r="H193" i="1"/>
  <c r="F193" i="1"/>
  <c r="D193" i="1"/>
  <c r="Q156" i="1"/>
  <c r="O156" i="1"/>
  <c r="M156" i="1"/>
  <c r="K156" i="1"/>
  <c r="L156" i="1" s="1"/>
  <c r="I156" i="1"/>
  <c r="G156" i="1"/>
  <c r="H156" i="1" s="1"/>
  <c r="E156" i="1"/>
  <c r="C156" i="1"/>
  <c r="R191" i="1"/>
  <c r="P191" i="1"/>
  <c r="N191" i="1"/>
  <c r="L191" i="1"/>
  <c r="J191" i="1"/>
  <c r="H191" i="1"/>
  <c r="F191" i="1"/>
  <c r="D191" i="1"/>
  <c r="R190" i="1"/>
  <c r="P190" i="1"/>
  <c r="N190" i="1"/>
  <c r="L190" i="1"/>
  <c r="J190" i="1"/>
  <c r="H190" i="1"/>
  <c r="F190" i="1"/>
  <c r="D190" i="1"/>
  <c r="Q153" i="1"/>
  <c r="O153" i="1"/>
  <c r="M153" i="1"/>
  <c r="K153" i="1"/>
  <c r="I153" i="1"/>
  <c r="G153" i="1"/>
  <c r="E153" i="1"/>
  <c r="F189" i="1" s="1"/>
  <c r="C153" i="1"/>
  <c r="R188" i="1"/>
  <c r="P188" i="1"/>
  <c r="N188" i="1"/>
  <c r="L188" i="1"/>
  <c r="J188" i="1"/>
  <c r="H188" i="1"/>
  <c r="F188" i="1"/>
  <c r="D188" i="1"/>
  <c r="R187" i="1"/>
  <c r="P187" i="1"/>
  <c r="N187" i="1"/>
  <c r="L187" i="1"/>
  <c r="J187" i="1"/>
  <c r="H187" i="1"/>
  <c r="F187" i="1"/>
  <c r="D187" i="1"/>
  <c r="Q150" i="1"/>
  <c r="R186" i="1" s="1"/>
  <c r="O150" i="1"/>
  <c r="M150" i="1"/>
  <c r="N186" i="1" s="1"/>
  <c r="K150" i="1"/>
  <c r="L186" i="1" s="1"/>
  <c r="I150" i="1"/>
  <c r="G150" i="1"/>
  <c r="H150" i="1" s="1"/>
  <c r="E150" i="1"/>
  <c r="C150" i="1"/>
  <c r="R185" i="1"/>
  <c r="P185" i="1"/>
  <c r="N185" i="1"/>
  <c r="L185" i="1"/>
  <c r="J185" i="1"/>
  <c r="H185" i="1"/>
  <c r="F185" i="1"/>
  <c r="D185" i="1"/>
  <c r="R184" i="1"/>
  <c r="P184" i="1"/>
  <c r="N184" i="1"/>
  <c r="L184" i="1"/>
  <c r="J184" i="1"/>
  <c r="H184" i="1"/>
  <c r="F184" i="1"/>
  <c r="D184" i="1"/>
  <c r="Q147" i="1"/>
  <c r="R147" i="1" s="1"/>
  <c r="O147" i="1"/>
  <c r="M147" i="1"/>
  <c r="N183" i="1" s="1"/>
  <c r="K147" i="1"/>
  <c r="L147" i="1" s="1"/>
  <c r="I147" i="1"/>
  <c r="G147" i="1"/>
  <c r="E147" i="1"/>
  <c r="C147" i="1"/>
  <c r="D147" i="1" s="1"/>
  <c r="R182" i="1"/>
  <c r="P182" i="1"/>
  <c r="N182" i="1"/>
  <c r="L182" i="1"/>
  <c r="J182" i="1"/>
  <c r="H182" i="1"/>
  <c r="F182" i="1"/>
  <c r="D182" i="1"/>
  <c r="R181" i="1"/>
  <c r="P181" i="1"/>
  <c r="N181" i="1"/>
  <c r="L181" i="1"/>
  <c r="J181" i="1"/>
  <c r="H181" i="1"/>
  <c r="F181" i="1"/>
  <c r="D181" i="1"/>
  <c r="Q144" i="1"/>
  <c r="O144" i="1"/>
  <c r="P180" i="1" s="1"/>
  <c r="M144" i="1"/>
  <c r="N180" i="1"/>
  <c r="K144" i="1"/>
  <c r="I144" i="1"/>
  <c r="J180" i="1"/>
  <c r="G144" i="1"/>
  <c r="H144" i="1" s="1"/>
  <c r="E144" i="1"/>
  <c r="C144" i="1"/>
  <c r="D180" i="1" s="1"/>
  <c r="R179" i="1"/>
  <c r="P179" i="1"/>
  <c r="N179" i="1"/>
  <c r="L179" i="1"/>
  <c r="J179" i="1"/>
  <c r="H179" i="1"/>
  <c r="F179" i="1"/>
  <c r="D179" i="1"/>
  <c r="R178" i="1"/>
  <c r="P178" i="1"/>
  <c r="N178" i="1"/>
  <c r="L178" i="1"/>
  <c r="J178" i="1"/>
  <c r="H178" i="1"/>
  <c r="F178" i="1"/>
  <c r="D178" i="1"/>
  <c r="Q141" i="1"/>
  <c r="O141" i="1"/>
  <c r="P177" i="1" s="1"/>
  <c r="M141" i="1"/>
  <c r="K141" i="1"/>
  <c r="L177" i="1"/>
  <c r="I141" i="1"/>
  <c r="J177" i="1" s="1"/>
  <c r="G141" i="1"/>
  <c r="H141" i="1" s="1"/>
  <c r="E141" i="1"/>
  <c r="C141" i="1"/>
  <c r="D177" i="1" s="1"/>
  <c r="R176" i="1"/>
  <c r="P176" i="1"/>
  <c r="N176" i="1"/>
  <c r="L176" i="1"/>
  <c r="J176" i="1"/>
  <c r="H176" i="1"/>
  <c r="F176" i="1"/>
  <c r="D176" i="1"/>
  <c r="R175" i="1"/>
  <c r="P175" i="1"/>
  <c r="N175" i="1"/>
  <c r="L175" i="1"/>
  <c r="J175" i="1"/>
  <c r="H175" i="1"/>
  <c r="F175" i="1"/>
  <c r="D175" i="1"/>
  <c r="Q138" i="1"/>
  <c r="O138" i="1"/>
  <c r="P138" i="1" s="1"/>
  <c r="M138" i="1"/>
  <c r="K138" i="1"/>
  <c r="L138" i="1" s="1"/>
  <c r="I138" i="1"/>
  <c r="G138" i="1"/>
  <c r="E138" i="1"/>
  <c r="C138" i="1"/>
  <c r="R173" i="1"/>
  <c r="P173" i="1"/>
  <c r="N173" i="1"/>
  <c r="L173" i="1"/>
  <c r="J173" i="1"/>
  <c r="H173" i="1"/>
  <c r="F173" i="1"/>
  <c r="D173" i="1"/>
  <c r="R172" i="1"/>
  <c r="P172" i="1"/>
  <c r="N172" i="1"/>
  <c r="L172" i="1"/>
  <c r="J172" i="1"/>
  <c r="H172" i="1"/>
  <c r="F172" i="1"/>
  <c r="D172" i="1"/>
  <c r="Q135" i="1"/>
  <c r="O135" i="1"/>
  <c r="P171" i="1"/>
  <c r="M135" i="1"/>
  <c r="K135" i="1"/>
  <c r="L171" i="1" s="1"/>
  <c r="I135" i="1"/>
  <c r="G135" i="1"/>
  <c r="H171" i="1"/>
  <c r="E135" i="1"/>
  <c r="F171" i="1" s="1"/>
  <c r="C135" i="1"/>
  <c r="D135" i="1" s="1"/>
  <c r="R170" i="1"/>
  <c r="P170" i="1"/>
  <c r="N170" i="1"/>
  <c r="L170" i="1"/>
  <c r="J170" i="1"/>
  <c r="H170" i="1"/>
  <c r="F170" i="1"/>
  <c r="D170" i="1"/>
  <c r="R169" i="1"/>
  <c r="P169" i="1"/>
  <c r="N169" i="1"/>
  <c r="L169" i="1"/>
  <c r="J169" i="1"/>
  <c r="H169" i="1"/>
  <c r="F169" i="1"/>
  <c r="D169" i="1"/>
  <c r="Q132" i="1"/>
  <c r="R168" i="1"/>
  <c r="O132" i="1"/>
  <c r="M132" i="1"/>
  <c r="N168" i="1"/>
  <c r="K132" i="1"/>
  <c r="I132" i="1"/>
  <c r="G132" i="1"/>
  <c r="E132" i="1"/>
  <c r="F168" i="1" s="1"/>
  <c r="C132" i="1"/>
  <c r="R167" i="1"/>
  <c r="P167" i="1"/>
  <c r="N167" i="1"/>
  <c r="L167" i="1"/>
  <c r="J167" i="1"/>
  <c r="H167" i="1"/>
  <c r="F167" i="1"/>
  <c r="D167" i="1"/>
  <c r="R166" i="1"/>
  <c r="P166" i="1"/>
  <c r="N166" i="1"/>
  <c r="L166" i="1"/>
  <c r="J166" i="1"/>
  <c r="H166" i="1"/>
  <c r="F166" i="1"/>
  <c r="D166" i="1"/>
  <c r="Q129" i="1"/>
  <c r="O129" i="1"/>
  <c r="P165" i="1" s="1"/>
  <c r="M129" i="1"/>
  <c r="N165" i="1"/>
  <c r="K129" i="1"/>
  <c r="I129" i="1"/>
  <c r="G129" i="1"/>
  <c r="E129" i="1"/>
  <c r="C129" i="1"/>
  <c r="D165" i="1" s="1"/>
  <c r="R164" i="1"/>
  <c r="P164" i="1"/>
  <c r="N164" i="1"/>
  <c r="L164" i="1"/>
  <c r="J164" i="1"/>
  <c r="H164" i="1"/>
  <c r="F164" i="1"/>
  <c r="D164" i="1"/>
  <c r="R163" i="1"/>
  <c r="P163" i="1"/>
  <c r="N163" i="1"/>
  <c r="L163" i="1"/>
  <c r="J163" i="1"/>
  <c r="H163" i="1"/>
  <c r="F163" i="1"/>
  <c r="D163" i="1"/>
  <c r="Q126" i="1"/>
  <c r="R162" i="1"/>
  <c r="O126" i="1"/>
  <c r="P162" i="1" s="1"/>
  <c r="M126" i="1"/>
  <c r="K126" i="1"/>
  <c r="I126" i="1"/>
  <c r="G126" i="1"/>
  <c r="H126" i="1" s="1"/>
  <c r="E126" i="1"/>
  <c r="C126" i="1"/>
  <c r="D162" i="1"/>
  <c r="R161" i="1"/>
  <c r="P161" i="1"/>
  <c r="N161" i="1"/>
  <c r="L161" i="1"/>
  <c r="J161" i="1"/>
  <c r="H161" i="1"/>
  <c r="F161" i="1"/>
  <c r="D161" i="1"/>
  <c r="R160" i="1"/>
  <c r="P160" i="1"/>
  <c r="N160" i="1"/>
  <c r="L160" i="1"/>
  <c r="J160" i="1"/>
  <c r="H160" i="1"/>
  <c r="F160" i="1"/>
  <c r="D160" i="1"/>
  <c r="Q123" i="1"/>
  <c r="O123" i="1"/>
  <c r="M123" i="1"/>
  <c r="N159" i="1" s="1"/>
  <c r="K123" i="1"/>
  <c r="L159" i="1"/>
  <c r="I123" i="1"/>
  <c r="G123" i="1"/>
  <c r="E123" i="1"/>
  <c r="C123" i="1"/>
  <c r="D123" i="1" s="1"/>
  <c r="D159" i="1"/>
  <c r="R158" i="1"/>
  <c r="P158" i="1"/>
  <c r="N158" i="1"/>
  <c r="L158" i="1"/>
  <c r="J158" i="1"/>
  <c r="H158" i="1"/>
  <c r="F158" i="1"/>
  <c r="D158" i="1"/>
  <c r="R157" i="1"/>
  <c r="P157" i="1"/>
  <c r="N157" i="1"/>
  <c r="L157" i="1"/>
  <c r="J157" i="1"/>
  <c r="H157" i="1"/>
  <c r="F157" i="1"/>
  <c r="D157" i="1"/>
  <c r="Q120" i="1"/>
  <c r="O120" i="1"/>
  <c r="P120" i="1" s="1"/>
  <c r="M120" i="1"/>
  <c r="K120" i="1"/>
  <c r="L120" i="1" s="1"/>
  <c r="I120" i="1"/>
  <c r="G120" i="1"/>
  <c r="E120" i="1"/>
  <c r="F156" i="1" s="1"/>
  <c r="C120" i="1"/>
  <c r="D120" i="1" s="1"/>
  <c r="R155" i="1"/>
  <c r="P155" i="1"/>
  <c r="N155" i="1"/>
  <c r="L155" i="1"/>
  <c r="J155" i="1"/>
  <c r="H155" i="1"/>
  <c r="F155" i="1"/>
  <c r="D155" i="1"/>
  <c r="R154" i="1"/>
  <c r="P154" i="1"/>
  <c r="N154" i="1"/>
  <c r="L154" i="1"/>
  <c r="J154" i="1"/>
  <c r="H154" i="1"/>
  <c r="F154" i="1"/>
  <c r="D154" i="1"/>
  <c r="Q117" i="1"/>
  <c r="O117" i="1"/>
  <c r="M117" i="1"/>
  <c r="K117" i="1"/>
  <c r="I117" i="1"/>
  <c r="J153" i="1"/>
  <c r="G117" i="1"/>
  <c r="E117" i="1"/>
  <c r="F153" i="1" s="1"/>
  <c r="C117" i="1"/>
  <c r="D153" i="1" s="1"/>
  <c r="R152" i="1"/>
  <c r="P152" i="1"/>
  <c r="N152" i="1"/>
  <c r="L152" i="1"/>
  <c r="J152" i="1"/>
  <c r="H152" i="1"/>
  <c r="F152" i="1"/>
  <c r="D152" i="1"/>
  <c r="R151" i="1"/>
  <c r="P151" i="1"/>
  <c r="N151" i="1"/>
  <c r="L151" i="1"/>
  <c r="J151" i="1"/>
  <c r="H151" i="1"/>
  <c r="F151" i="1"/>
  <c r="D151" i="1"/>
  <c r="Q114" i="1"/>
  <c r="O114" i="1"/>
  <c r="M114" i="1"/>
  <c r="K114" i="1"/>
  <c r="L150" i="1"/>
  <c r="I114" i="1"/>
  <c r="G114" i="1"/>
  <c r="E114" i="1"/>
  <c r="C114" i="1"/>
  <c r="D150" i="1"/>
  <c r="R149" i="1"/>
  <c r="P149" i="1"/>
  <c r="N149" i="1"/>
  <c r="L149" i="1"/>
  <c r="J149" i="1"/>
  <c r="H149" i="1"/>
  <c r="F149" i="1"/>
  <c r="D149" i="1"/>
  <c r="R148" i="1"/>
  <c r="P148" i="1"/>
  <c r="N148" i="1"/>
  <c r="L148" i="1"/>
  <c r="J148" i="1"/>
  <c r="H148" i="1"/>
  <c r="F148" i="1"/>
  <c r="D148" i="1"/>
  <c r="Q111" i="1"/>
  <c r="O111" i="1"/>
  <c r="P147" i="1" s="1"/>
  <c r="M111" i="1"/>
  <c r="K111" i="1"/>
  <c r="I111" i="1"/>
  <c r="G111" i="1"/>
  <c r="H147" i="1" s="1"/>
  <c r="E111" i="1"/>
  <c r="C111" i="1"/>
  <c r="R146" i="1"/>
  <c r="P146" i="1"/>
  <c r="N146" i="1"/>
  <c r="L146" i="1"/>
  <c r="J146" i="1"/>
  <c r="H146" i="1"/>
  <c r="F146" i="1"/>
  <c r="D146" i="1"/>
  <c r="R145" i="1"/>
  <c r="P145" i="1"/>
  <c r="N145" i="1"/>
  <c r="L145" i="1"/>
  <c r="J145" i="1"/>
  <c r="H145" i="1"/>
  <c r="F145" i="1"/>
  <c r="D145" i="1"/>
  <c r="Q108" i="1"/>
  <c r="O108" i="1"/>
  <c r="M108" i="1"/>
  <c r="N144" i="1" s="1"/>
  <c r="K108" i="1"/>
  <c r="L144" i="1"/>
  <c r="I108" i="1"/>
  <c r="G108" i="1"/>
  <c r="E108" i="1"/>
  <c r="C108" i="1"/>
  <c r="R143" i="1"/>
  <c r="P143" i="1"/>
  <c r="N143" i="1"/>
  <c r="L143" i="1"/>
  <c r="J143" i="1"/>
  <c r="H143" i="1"/>
  <c r="F143" i="1"/>
  <c r="D143" i="1"/>
  <c r="R142" i="1"/>
  <c r="P142" i="1"/>
  <c r="N142" i="1"/>
  <c r="L142" i="1"/>
  <c r="J142" i="1"/>
  <c r="H142" i="1"/>
  <c r="F142" i="1"/>
  <c r="D142" i="1"/>
  <c r="Q105" i="1"/>
  <c r="O105" i="1"/>
  <c r="M105" i="1"/>
  <c r="K105" i="1"/>
  <c r="L141" i="1" s="1"/>
  <c r="I105" i="1"/>
  <c r="G105" i="1"/>
  <c r="E105" i="1"/>
  <c r="C105" i="1"/>
  <c r="D141" i="1" s="1"/>
  <c r="R140" i="1"/>
  <c r="P140" i="1"/>
  <c r="N140" i="1"/>
  <c r="L140" i="1"/>
  <c r="J140" i="1"/>
  <c r="H140" i="1"/>
  <c r="F140" i="1"/>
  <c r="D140" i="1"/>
  <c r="R139" i="1"/>
  <c r="P139" i="1"/>
  <c r="N139" i="1"/>
  <c r="L139" i="1"/>
  <c r="J139" i="1"/>
  <c r="H139" i="1"/>
  <c r="F139" i="1"/>
  <c r="D139" i="1"/>
  <c r="Q102" i="1"/>
  <c r="R102" i="1" s="1"/>
  <c r="O102" i="1"/>
  <c r="M102" i="1"/>
  <c r="N138" i="1" s="1"/>
  <c r="K102" i="1"/>
  <c r="I102" i="1"/>
  <c r="G102" i="1"/>
  <c r="H138" i="1"/>
  <c r="E102" i="1"/>
  <c r="C102" i="1"/>
  <c r="D138" i="1"/>
  <c r="R137" i="1"/>
  <c r="P137" i="1"/>
  <c r="N137" i="1"/>
  <c r="L137" i="1"/>
  <c r="J137" i="1"/>
  <c r="H137" i="1"/>
  <c r="F137" i="1"/>
  <c r="D137" i="1"/>
  <c r="R136" i="1"/>
  <c r="P136" i="1"/>
  <c r="N136" i="1"/>
  <c r="L136" i="1"/>
  <c r="J136" i="1"/>
  <c r="H136" i="1"/>
  <c r="F136" i="1"/>
  <c r="D136" i="1"/>
  <c r="Q99" i="1"/>
  <c r="O99" i="1"/>
  <c r="P135" i="1"/>
  <c r="M99" i="1"/>
  <c r="K99" i="1"/>
  <c r="I99" i="1"/>
  <c r="G99" i="1"/>
  <c r="H135" i="1"/>
  <c r="E99" i="1"/>
  <c r="C99" i="1"/>
  <c r="R134" i="1"/>
  <c r="P134" i="1"/>
  <c r="N134" i="1"/>
  <c r="L134" i="1"/>
  <c r="J134" i="1"/>
  <c r="H134" i="1"/>
  <c r="F134" i="1"/>
  <c r="D134" i="1"/>
  <c r="R133" i="1"/>
  <c r="P133" i="1"/>
  <c r="N133" i="1"/>
  <c r="L133" i="1"/>
  <c r="J133" i="1"/>
  <c r="H133" i="1"/>
  <c r="F133" i="1"/>
  <c r="D133" i="1"/>
  <c r="I96" i="1"/>
  <c r="Q96" i="1"/>
  <c r="R132" i="1" s="1"/>
  <c r="O96" i="1"/>
  <c r="M96" i="1"/>
  <c r="N132" i="1" s="1"/>
  <c r="K96" i="1"/>
  <c r="L132" i="1" s="1"/>
  <c r="G96" i="1"/>
  <c r="H132" i="1"/>
  <c r="E96" i="1"/>
  <c r="C96" i="1"/>
  <c r="D132" i="1"/>
  <c r="R131" i="1"/>
  <c r="P131" i="1"/>
  <c r="N131" i="1"/>
  <c r="L131" i="1"/>
  <c r="J131" i="1"/>
  <c r="H131" i="1"/>
  <c r="F131" i="1"/>
  <c r="D131" i="1"/>
  <c r="R130" i="1"/>
  <c r="P130" i="1"/>
  <c r="N130" i="1"/>
  <c r="L130" i="1"/>
  <c r="J130" i="1"/>
  <c r="H130" i="1"/>
  <c r="F130" i="1"/>
  <c r="D130" i="1"/>
  <c r="Q93" i="1"/>
  <c r="R93" i="1" s="1"/>
  <c r="O93" i="1"/>
  <c r="P129" i="1"/>
  <c r="M93" i="1"/>
  <c r="K93" i="1"/>
  <c r="L129" i="1" s="1"/>
  <c r="I93" i="1"/>
  <c r="G93" i="1"/>
  <c r="H129" i="1"/>
  <c r="E93" i="1"/>
  <c r="C93" i="1"/>
  <c r="D93" i="1" s="1"/>
  <c r="R128" i="1"/>
  <c r="P128" i="1"/>
  <c r="N128" i="1"/>
  <c r="L128" i="1"/>
  <c r="J128" i="1"/>
  <c r="H128" i="1"/>
  <c r="F128" i="1"/>
  <c r="D128" i="1"/>
  <c r="R127" i="1"/>
  <c r="P127" i="1"/>
  <c r="N127" i="1"/>
  <c r="L127" i="1"/>
  <c r="J127" i="1"/>
  <c r="H127" i="1"/>
  <c r="F127" i="1"/>
  <c r="D127" i="1"/>
  <c r="Q90" i="1"/>
  <c r="R126" i="1" s="1"/>
  <c r="O90" i="1"/>
  <c r="P126" i="1" s="1"/>
  <c r="M90" i="1"/>
  <c r="K90" i="1"/>
  <c r="L90" i="1" s="1"/>
  <c r="I90" i="1"/>
  <c r="G90" i="1"/>
  <c r="E90" i="1"/>
  <c r="C90" i="1"/>
  <c r="D126" i="1"/>
  <c r="R125" i="1"/>
  <c r="P125" i="1"/>
  <c r="N125" i="1"/>
  <c r="L125" i="1"/>
  <c r="J125" i="1"/>
  <c r="H125" i="1"/>
  <c r="F125" i="1"/>
  <c r="D125" i="1"/>
  <c r="R124" i="1"/>
  <c r="P124" i="1"/>
  <c r="N124" i="1"/>
  <c r="L124" i="1"/>
  <c r="J124" i="1"/>
  <c r="H124" i="1"/>
  <c r="F124" i="1"/>
  <c r="D124" i="1"/>
  <c r="Q87" i="1"/>
  <c r="O87" i="1"/>
  <c r="P123" i="1"/>
  <c r="M87" i="1"/>
  <c r="K87" i="1"/>
  <c r="L123" i="1" s="1"/>
  <c r="I87" i="1"/>
  <c r="J123" i="1" s="1"/>
  <c r="G87" i="1"/>
  <c r="H123" i="1"/>
  <c r="E87" i="1"/>
  <c r="C87" i="1"/>
  <c r="R122" i="1"/>
  <c r="P122" i="1"/>
  <c r="N122" i="1"/>
  <c r="L122" i="1"/>
  <c r="J122" i="1"/>
  <c r="H122" i="1"/>
  <c r="F122" i="1"/>
  <c r="D122" i="1"/>
  <c r="R121" i="1"/>
  <c r="P121" i="1"/>
  <c r="N121" i="1"/>
  <c r="L121" i="1"/>
  <c r="J121" i="1"/>
  <c r="H121" i="1"/>
  <c r="F121" i="1"/>
  <c r="D121" i="1"/>
  <c r="Q84" i="1"/>
  <c r="R84" i="1" s="1"/>
  <c r="O84" i="1"/>
  <c r="M84" i="1"/>
  <c r="K84" i="1"/>
  <c r="I84" i="1"/>
  <c r="G84" i="1"/>
  <c r="H120" i="1"/>
  <c r="E84" i="1"/>
  <c r="C84" i="1"/>
  <c r="R119" i="1"/>
  <c r="P119" i="1"/>
  <c r="N119" i="1"/>
  <c r="L119" i="1"/>
  <c r="J119" i="1"/>
  <c r="H119" i="1"/>
  <c r="F119" i="1"/>
  <c r="D119" i="1"/>
  <c r="R118" i="1"/>
  <c r="P118" i="1"/>
  <c r="N118" i="1"/>
  <c r="L118" i="1"/>
  <c r="J118" i="1"/>
  <c r="H118" i="1"/>
  <c r="F118" i="1"/>
  <c r="D118" i="1"/>
  <c r="Q81" i="1"/>
  <c r="R117" i="1" s="1"/>
  <c r="O81" i="1"/>
  <c r="P117" i="1"/>
  <c r="M81" i="1"/>
  <c r="K81" i="1"/>
  <c r="L117" i="1" s="1"/>
  <c r="I81" i="1"/>
  <c r="G81" i="1"/>
  <c r="H117" i="1"/>
  <c r="E81" i="1"/>
  <c r="C81" i="1"/>
  <c r="D81" i="1" s="1"/>
  <c r="R116" i="1"/>
  <c r="P116" i="1"/>
  <c r="N116" i="1"/>
  <c r="L116" i="1"/>
  <c r="J116" i="1"/>
  <c r="H116" i="1"/>
  <c r="F116" i="1"/>
  <c r="D116" i="1"/>
  <c r="R115" i="1"/>
  <c r="P115" i="1"/>
  <c r="N115" i="1"/>
  <c r="L115" i="1"/>
  <c r="J115" i="1"/>
  <c r="H115" i="1"/>
  <c r="F115" i="1"/>
  <c r="D115" i="1"/>
  <c r="Q78" i="1"/>
  <c r="R114" i="1" s="1"/>
  <c r="O78" i="1"/>
  <c r="M78" i="1"/>
  <c r="K78" i="1"/>
  <c r="L78" i="1" s="1"/>
  <c r="I78" i="1"/>
  <c r="G78" i="1"/>
  <c r="H114" i="1"/>
  <c r="E78" i="1"/>
  <c r="C78" i="1"/>
  <c r="D114" i="1"/>
  <c r="R113" i="1"/>
  <c r="P113" i="1"/>
  <c r="N113" i="1"/>
  <c r="L113" i="1"/>
  <c r="J113" i="1"/>
  <c r="H113" i="1"/>
  <c r="F113" i="1"/>
  <c r="D113" i="1"/>
  <c r="R112" i="1"/>
  <c r="P112" i="1"/>
  <c r="N112" i="1"/>
  <c r="L112" i="1"/>
  <c r="J112" i="1"/>
  <c r="H112" i="1"/>
  <c r="F112" i="1"/>
  <c r="D112" i="1"/>
  <c r="Q75" i="1"/>
  <c r="R111" i="1" s="1"/>
  <c r="O75" i="1"/>
  <c r="P75" i="1" s="1"/>
  <c r="P111" i="1"/>
  <c r="M75" i="1"/>
  <c r="K75" i="1"/>
  <c r="L111" i="1" s="1"/>
  <c r="I75" i="1"/>
  <c r="G75" i="1"/>
  <c r="H111" i="1"/>
  <c r="E75" i="1"/>
  <c r="C75" i="1"/>
  <c r="D111" i="1" s="1"/>
  <c r="R110" i="1"/>
  <c r="P110" i="1"/>
  <c r="N110" i="1"/>
  <c r="L110" i="1"/>
  <c r="J110" i="1"/>
  <c r="H110" i="1"/>
  <c r="F110" i="1"/>
  <c r="D110" i="1"/>
  <c r="R109" i="1"/>
  <c r="P109" i="1"/>
  <c r="N109" i="1"/>
  <c r="L109" i="1"/>
  <c r="J109" i="1"/>
  <c r="H109" i="1"/>
  <c r="F109" i="1"/>
  <c r="D109" i="1"/>
  <c r="Q72" i="1"/>
  <c r="O72" i="1"/>
  <c r="P108" i="1" s="1"/>
  <c r="M72" i="1"/>
  <c r="K72" i="1"/>
  <c r="L108" i="1" s="1"/>
  <c r="I72" i="1"/>
  <c r="J72" i="1" s="1"/>
  <c r="G72" i="1"/>
  <c r="H108" i="1"/>
  <c r="E72" i="1"/>
  <c r="C72" i="1"/>
  <c r="D108" i="1"/>
  <c r="R107" i="1"/>
  <c r="P107" i="1"/>
  <c r="N107" i="1"/>
  <c r="L107" i="1"/>
  <c r="J107" i="1"/>
  <c r="H107" i="1"/>
  <c r="F107" i="1"/>
  <c r="D107" i="1"/>
  <c r="R106" i="1"/>
  <c r="P106" i="1"/>
  <c r="N106" i="1"/>
  <c r="L106" i="1"/>
  <c r="J106" i="1"/>
  <c r="H106" i="1"/>
  <c r="F106" i="1"/>
  <c r="D106" i="1"/>
  <c r="Q69" i="1"/>
  <c r="O69" i="1"/>
  <c r="P105" i="1"/>
  <c r="M69" i="1"/>
  <c r="K69" i="1"/>
  <c r="I69" i="1"/>
  <c r="G69" i="1"/>
  <c r="H105" i="1"/>
  <c r="E69" i="1"/>
  <c r="C69" i="1"/>
  <c r="D69" i="1" s="1"/>
  <c r="R104" i="1"/>
  <c r="P104" i="1"/>
  <c r="N104" i="1"/>
  <c r="L104" i="1"/>
  <c r="J104" i="1"/>
  <c r="H104" i="1"/>
  <c r="F104" i="1"/>
  <c r="D104" i="1"/>
  <c r="R103" i="1"/>
  <c r="P103" i="1"/>
  <c r="N103" i="1"/>
  <c r="L103" i="1"/>
  <c r="J103" i="1"/>
  <c r="H103" i="1"/>
  <c r="F103" i="1"/>
  <c r="D103" i="1"/>
  <c r="I66" i="1"/>
  <c r="Q66" i="1"/>
  <c r="O66" i="1"/>
  <c r="P102" i="1" s="1"/>
  <c r="M66" i="1"/>
  <c r="N102" i="1"/>
  <c r="K66" i="1"/>
  <c r="G66" i="1"/>
  <c r="H102" i="1" s="1"/>
  <c r="E66" i="1"/>
  <c r="F66" i="1" s="1"/>
  <c r="C66" i="1"/>
  <c r="D102" i="1" s="1"/>
  <c r="R101" i="1"/>
  <c r="P101" i="1"/>
  <c r="N101" i="1"/>
  <c r="L101" i="1"/>
  <c r="J101" i="1"/>
  <c r="H101" i="1"/>
  <c r="F101" i="1"/>
  <c r="D101" i="1"/>
  <c r="R100" i="1"/>
  <c r="P100" i="1"/>
  <c r="N100" i="1"/>
  <c r="L100" i="1"/>
  <c r="J100" i="1"/>
  <c r="H100" i="1"/>
  <c r="F100" i="1"/>
  <c r="D100" i="1"/>
  <c r="Q63" i="1"/>
  <c r="O63" i="1"/>
  <c r="P66" i="1" s="1"/>
  <c r="M63" i="1"/>
  <c r="K63" i="1"/>
  <c r="L99" i="1"/>
  <c r="I63" i="1"/>
  <c r="G63" i="1"/>
  <c r="H99" i="1"/>
  <c r="E63" i="1"/>
  <c r="F63" i="1" s="1"/>
  <c r="C63" i="1"/>
  <c r="D99" i="1"/>
  <c r="R98" i="1"/>
  <c r="P98" i="1"/>
  <c r="N98" i="1"/>
  <c r="L98" i="1"/>
  <c r="J98" i="1"/>
  <c r="H98" i="1"/>
  <c r="F98" i="1"/>
  <c r="D98" i="1"/>
  <c r="R97" i="1"/>
  <c r="P97" i="1"/>
  <c r="N97" i="1"/>
  <c r="L97" i="1"/>
  <c r="J97" i="1"/>
  <c r="H97" i="1"/>
  <c r="F97" i="1"/>
  <c r="D97" i="1"/>
  <c r="O18" i="1"/>
  <c r="O15" i="1"/>
  <c r="P15" i="1" s="1"/>
  <c r="O27" i="1"/>
  <c r="O24" i="1"/>
  <c r="O21" i="1"/>
  <c r="P21" i="1" s="1"/>
  <c r="O12" i="1"/>
  <c r="P12" i="1" s="1"/>
  <c r="O9" i="1"/>
  <c r="P9" i="1" s="1"/>
  <c r="O6" i="1"/>
  <c r="P77" i="1"/>
  <c r="P76" i="1"/>
  <c r="P74" i="1"/>
  <c r="P73" i="1"/>
  <c r="P72" i="1"/>
  <c r="P71" i="1"/>
  <c r="P70" i="1"/>
  <c r="P68" i="1"/>
  <c r="P67" i="1"/>
  <c r="P65" i="1"/>
  <c r="P64" i="1"/>
  <c r="O60" i="1"/>
  <c r="P63" i="1"/>
  <c r="P62" i="1"/>
  <c r="P61" i="1"/>
  <c r="O57" i="1"/>
  <c r="P59" i="1"/>
  <c r="P58" i="1"/>
  <c r="O54" i="1"/>
  <c r="P57" i="1" s="1"/>
  <c r="P56" i="1"/>
  <c r="P55" i="1"/>
  <c r="O51" i="1"/>
  <c r="P51" i="1" s="1"/>
  <c r="P53" i="1"/>
  <c r="P52" i="1"/>
  <c r="O48" i="1"/>
  <c r="P50" i="1"/>
  <c r="P49" i="1"/>
  <c r="O45" i="1"/>
  <c r="P47" i="1"/>
  <c r="P46" i="1"/>
  <c r="O42" i="1"/>
  <c r="P45" i="1" s="1"/>
  <c r="P44" i="1"/>
  <c r="P43" i="1"/>
  <c r="O39" i="1"/>
  <c r="P41" i="1"/>
  <c r="P40" i="1"/>
  <c r="O36" i="1"/>
  <c r="P39" i="1" s="1"/>
  <c r="P38" i="1"/>
  <c r="P37" i="1"/>
  <c r="O33" i="1"/>
  <c r="P35" i="1"/>
  <c r="P34" i="1"/>
  <c r="O30" i="1"/>
  <c r="P30" i="1" s="1"/>
  <c r="P32" i="1"/>
  <c r="P31" i="1"/>
  <c r="P29" i="1"/>
  <c r="P28" i="1"/>
  <c r="P26" i="1"/>
  <c r="P25" i="1"/>
  <c r="P24" i="1"/>
  <c r="P23" i="1"/>
  <c r="P22" i="1"/>
  <c r="P20" i="1"/>
  <c r="P19" i="1"/>
  <c r="P17" i="1"/>
  <c r="P16" i="1"/>
  <c r="P14" i="1"/>
  <c r="P13" i="1"/>
  <c r="P11" i="1"/>
  <c r="P10" i="1"/>
  <c r="P7" i="1"/>
  <c r="P8" i="1"/>
  <c r="Q60" i="1"/>
  <c r="R96" i="1" s="1"/>
  <c r="M60" i="1"/>
  <c r="K60" i="1"/>
  <c r="I60" i="1"/>
  <c r="G60" i="1"/>
  <c r="H96" i="1"/>
  <c r="E60" i="1"/>
  <c r="C60" i="1"/>
  <c r="D96" i="1"/>
  <c r="P95" i="1"/>
  <c r="R95" i="1"/>
  <c r="N95" i="1"/>
  <c r="L95" i="1"/>
  <c r="J95" i="1"/>
  <c r="H95" i="1"/>
  <c r="F95" i="1"/>
  <c r="D95" i="1"/>
  <c r="P94" i="1"/>
  <c r="R94" i="1"/>
  <c r="N94" i="1"/>
  <c r="L94" i="1"/>
  <c r="J94" i="1"/>
  <c r="H94" i="1"/>
  <c r="F94" i="1"/>
  <c r="D94" i="1"/>
  <c r="P79" i="1"/>
  <c r="P80" i="1"/>
  <c r="P81" i="1"/>
  <c r="P82" i="1"/>
  <c r="P83" i="1"/>
  <c r="P84" i="1"/>
  <c r="P85" i="1"/>
  <c r="P86" i="1"/>
  <c r="P87" i="1"/>
  <c r="P88" i="1"/>
  <c r="P89" i="1"/>
  <c r="P91" i="1"/>
  <c r="P92" i="1"/>
  <c r="P93" i="1"/>
  <c r="Q57" i="1"/>
  <c r="M57" i="1"/>
  <c r="K57" i="1"/>
  <c r="L93" i="1"/>
  <c r="I57" i="1"/>
  <c r="G57" i="1"/>
  <c r="H93" i="1" s="1"/>
  <c r="E57" i="1"/>
  <c r="C57" i="1"/>
  <c r="R92" i="1"/>
  <c r="N92" i="1"/>
  <c r="L92" i="1"/>
  <c r="J92" i="1"/>
  <c r="H92" i="1"/>
  <c r="F92" i="1"/>
  <c r="D92" i="1"/>
  <c r="R91" i="1"/>
  <c r="N91" i="1"/>
  <c r="L91" i="1"/>
  <c r="J91" i="1"/>
  <c r="H91" i="1"/>
  <c r="F91" i="1"/>
  <c r="D91" i="1"/>
  <c r="Q54" i="1"/>
  <c r="R90" i="1"/>
  <c r="M54" i="1"/>
  <c r="K54" i="1"/>
  <c r="I54" i="1"/>
  <c r="G54" i="1"/>
  <c r="H90" i="1" s="1"/>
  <c r="E54" i="1"/>
  <c r="C54" i="1"/>
  <c r="D90" i="1" s="1"/>
  <c r="R89" i="1"/>
  <c r="N89" i="1"/>
  <c r="L89" i="1"/>
  <c r="J89" i="1"/>
  <c r="H89" i="1"/>
  <c r="F89" i="1"/>
  <c r="D89" i="1"/>
  <c r="R88" i="1"/>
  <c r="N88" i="1"/>
  <c r="L88" i="1"/>
  <c r="J88" i="1"/>
  <c r="H88" i="1"/>
  <c r="F88" i="1"/>
  <c r="D88" i="1"/>
  <c r="I51" i="1"/>
  <c r="J87" i="1" s="1"/>
  <c r="Q51" i="1"/>
  <c r="M51" i="1"/>
  <c r="N87" i="1"/>
  <c r="K51" i="1"/>
  <c r="G51" i="1"/>
  <c r="H87" i="1"/>
  <c r="E51" i="1"/>
  <c r="C51" i="1"/>
  <c r="D87" i="1"/>
  <c r="R86" i="1"/>
  <c r="N86" i="1"/>
  <c r="L86" i="1"/>
  <c r="J86" i="1"/>
  <c r="H86" i="1"/>
  <c r="F86" i="1"/>
  <c r="D86" i="1"/>
  <c r="R85" i="1"/>
  <c r="N85" i="1"/>
  <c r="L85" i="1"/>
  <c r="J85" i="1"/>
  <c r="H85" i="1"/>
  <c r="F85" i="1"/>
  <c r="D85" i="1"/>
  <c r="Q48" i="1"/>
  <c r="M48" i="1"/>
  <c r="K48" i="1"/>
  <c r="L84" i="1"/>
  <c r="I48" i="1"/>
  <c r="G48" i="1"/>
  <c r="H84" i="1"/>
  <c r="E48" i="1"/>
  <c r="C48" i="1"/>
  <c r="D84" i="1"/>
  <c r="R83" i="1"/>
  <c r="N83" i="1"/>
  <c r="L83" i="1"/>
  <c r="J83" i="1"/>
  <c r="H83" i="1"/>
  <c r="F83" i="1"/>
  <c r="D83" i="1"/>
  <c r="R82" i="1"/>
  <c r="N82" i="1"/>
  <c r="L82" i="1"/>
  <c r="J82" i="1"/>
  <c r="H82" i="1"/>
  <c r="F82" i="1"/>
  <c r="D82" i="1"/>
  <c r="Q45" i="1"/>
  <c r="R81" i="1"/>
  <c r="M45" i="1"/>
  <c r="K45" i="1"/>
  <c r="I45" i="1"/>
  <c r="G45" i="1"/>
  <c r="H81" i="1"/>
  <c r="E45" i="1"/>
  <c r="C45" i="1"/>
  <c r="R80" i="1"/>
  <c r="N80" i="1"/>
  <c r="L80" i="1"/>
  <c r="J80" i="1"/>
  <c r="H80" i="1"/>
  <c r="F80" i="1"/>
  <c r="D80" i="1"/>
  <c r="R79" i="1"/>
  <c r="N79" i="1"/>
  <c r="L79" i="1"/>
  <c r="J79" i="1"/>
  <c r="H79" i="1"/>
  <c r="F79" i="1"/>
  <c r="D79" i="1"/>
  <c r="Q42" i="1"/>
  <c r="M42" i="1"/>
  <c r="K42" i="1"/>
  <c r="I42" i="1"/>
  <c r="G42" i="1"/>
  <c r="H78" i="1" s="1"/>
  <c r="E42" i="1"/>
  <c r="C42" i="1"/>
  <c r="D78" i="1"/>
  <c r="R77" i="1"/>
  <c r="N77" i="1"/>
  <c r="L77" i="1"/>
  <c r="J77" i="1"/>
  <c r="H77" i="1"/>
  <c r="F77" i="1"/>
  <c r="D77" i="1"/>
  <c r="R76" i="1"/>
  <c r="N76" i="1"/>
  <c r="L76" i="1"/>
  <c r="J76" i="1"/>
  <c r="H76" i="1"/>
  <c r="F76" i="1"/>
  <c r="D76" i="1"/>
  <c r="Q39" i="1"/>
  <c r="M39" i="1"/>
  <c r="K39" i="1"/>
  <c r="I39" i="1"/>
  <c r="G39" i="1"/>
  <c r="H75" i="1" s="1"/>
  <c r="E39" i="1"/>
  <c r="C39" i="1"/>
  <c r="R74" i="1"/>
  <c r="N74" i="1"/>
  <c r="L74" i="1"/>
  <c r="J74" i="1"/>
  <c r="H74" i="1"/>
  <c r="F74" i="1"/>
  <c r="D74" i="1"/>
  <c r="R73" i="1"/>
  <c r="N73" i="1"/>
  <c r="L73" i="1"/>
  <c r="J73" i="1"/>
  <c r="H73" i="1"/>
  <c r="F73" i="1"/>
  <c r="D73" i="1"/>
  <c r="I36" i="1"/>
  <c r="Q36" i="1"/>
  <c r="M36" i="1"/>
  <c r="N72" i="1"/>
  <c r="K36" i="1"/>
  <c r="L72" i="1" s="1"/>
  <c r="G36" i="1"/>
  <c r="H72" i="1"/>
  <c r="E36" i="1"/>
  <c r="C36" i="1"/>
  <c r="D72" i="1" s="1"/>
  <c r="R71" i="1"/>
  <c r="N71" i="1"/>
  <c r="L71" i="1"/>
  <c r="J71" i="1"/>
  <c r="H71" i="1"/>
  <c r="F71" i="1"/>
  <c r="D71" i="1"/>
  <c r="R70" i="1"/>
  <c r="N70" i="1"/>
  <c r="L70" i="1"/>
  <c r="J70" i="1"/>
  <c r="H70" i="1"/>
  <c r="F70" i="1"/>
  <c r="D70" i="1"/>
  <c r="C33" i="1"/>
  <c r="Q33" i="1"/>
  <c r="M33" i="1"/>
  <c r="N69" i="1"/>
  <c r="K33" i="1"/>
  <c r="I33" i="1"/>
  <c r="J69" i="1" s="1"/>
  <c r="G33" i="1"/>
  <c r="H69" i="1" s="1"/>
  <c r="E33" i="1"/>
  <c r="F69" i="1" s="1"/>
  <c r="R68" i="1"/>
  <c r="N68" i="1"/>
  <c r="L68" i="1"/>
  <c r="J68" i="1"/>
  <c r="H68" i="1"/>
  <c r="F68" i="1"/>
  <c r="D68" i="1"/>
  <c r="R67" i="1"/>
  <c r="N67" i="1"/>
  <c r="L67" i="1"/>
  <c r="J67" i="1"/>
  <c r="H67" i="1"/>
  <c r="F67" i="1"/>
  <c r="D67" i="1"/>
  <c r="Q30" i="1"/>
  <c r="R66" i="1" s="1"/>
  <c r="M30" i="1"/>
  <c r="N66" i="1" s="1"/>
  <c r="K30" i="1"/>
  <c r="L66" i="1" s="1"/>
  <c r="I30" i="1"/>
  <c r="G30" i="1"/>
  <c r="E30" i="1"/>
  <c r="C30" i="1"/>
  <c r="D66" i="1"/>
  <c r="R65" i="1"/>
  <c r="N65" i="1"/>
  <c r="L65" i="1"/>
  <c r="J65" i="1"/>
  <c r="H65" i="1"/>
  <c r="F65" i="1"/>
  <c r="D65" i="1"/>
  <c r="R64" i="1"/>
  <c r="N64" i="1"/>
  <c r="L64" i="1"/>
  <c r="J64" i="1"/>
  <c r="H64" i="1"/>
  <c r="F64" i="1"/>
  <c r="D64" i="1"/>
  <c r="C27" i="1"/>
  <c r="D63" i="1"/>
  <c r="Q27" i="1"/>
  <c r="M27" i="1"/>
  <c r="N63" i="1"/>
  <c r="K27" i="1"/>
  <c r="L63" i="1" s="1"/>
  <c r="I27" i="1"/>
  <c r="J63" i="1" s="1"/>
  <c r="G27" i="1"/>
  <c r="H63" i="1" s="1"/>
  <c r="E27" i="1"/>
  <c r="R62" i="1"/>
  <c r="N62" i="1"/>
  <c r="L62" i="1"/>
  <c r="J62" i="1"/>
  <c r="H62" i="1"/>
  <c r="F62" i="1"/>
  <c r="D62" i="1"/>
  <c r="R61" i="1"/>
  <c r="N61" i="1"/>
  <c r="L61" i="1"/>
  <c r="J61" i="1"/>
  <c r="H61" i="1"/>
  <c r="F61" i="1"/>
  <c r="D61" i="1"/>
  <c r="K9" i="1"/>
  <c r="K6" i="1"/>
  <c r="C6" i="1"/>
  <c r="Q24" i="1"/>
  <c r="R60" i="1" s="1"/>
  <c r="R59" i="1"/>
  <c r="R58" i="1"/>
  <c r="M24" i="1"/>
  <c r="N59" i="1"/>
  <c r="N58" i="1"/>
  <c r="K24" i="1"/>
  <c r="L59" i="1"/>
  <c r="L58" i="1"/>
  <c r="I24" i="1"/>
  <c r="J59" i="1"/>
  <c r="J58" i="1"/>
  <c r="G24" i="1"/>
  <c r="H60" i="1" s="1"/>
  <c r="H59" i="1"/>
  <c r="H58" i="1"/>
  <c r="E24" i="1"/>
  <c r="F59" i="1"/>
  <c r="F58" i="1"/>
  <c r="C24" i="1"/>
  <c r="D60" i="1" s="1"/>
  <c r="D59" i="1"/>
  <c r="D58" i="1"/>
  <c r="Q21" i="1"/>
  <c r="R57" i="1" s="1"/>
  <c r="R56" i="1"/>
  <c r="R55" i="1"/>
  <c r="M21" i="1"/>
  <c r="N56" i="1"/>
  <c r="N55" i="1"/>
  <c r="K21" i="1"/>
  <c r="L57" i="1" s="1"/>
  <c r="L56" i="1"/>
  <c r="L55" i="1"/>
  <c r="I21" i="1"/>
  <c r="J21" i="1" s="1"/>
  <c r="J56" i="1"/>
  <c r="J55" i="1"/>
  <c r="G21" i="1"/>
  <c r="H56" i="1"/>
  <c r="H55" i="1"/>
  <c r="E21" i="1"/>
  <c r="F57" i="1" s="1"/>
  <c r="F56" i="1"/>
  <c r="F55" i="1"/>
  <c r="C21" i="1"/>
  <c r="D57" i="1" s="1"/>
  <c r="D56" i="1"/>
  <c r="D55" i="1"/>
  <c r="Q18" i="1"/>
  <c r="R20" i="1"/>
  <c r="R19" i="1"/>
  <c r="M18" i="1"/>
  <c r="N20" i="1"/>
  <c r="N19" i="1"/>
  <c r="K18" i="1"/>
  <c r="L20" i="1"/>
  <c r="L19" i="1"/>
  <c r="I18" i="1"/>
  <c r="J20" i="1"/>
  <c r="J19" i="1"/>
  <c r="G18" i="1"/>
  <c r="H20" i="1"/>
  <c r="H19" i="1"/>
  <c r="E18" i="1"/>
  <c r="F20" i="1"/>
  <c r="F19" i="1"/>
  <c r="C18" i="1"/>
  <c r="D20" i="1"/>
  <c r="D19" i="1"/>
  <c r="E9" i="1"/>
  <c r="F9" i="1"/>
  <c r="E6" i="1"/>
  <c r="F8" i="1"/>
  <c r="F7" i="1"/>
  <c r="C9" i="1"/>
  <c r="D8" i="1"/>
  <c r="D7" i="1"/>
  <c r="Q15" i="1"/>
  <c r="Q9" i="1"/>
  <c r="R9" i="1" s="1"/>
  <c r="M15" i="1"/>
  <c r="M9" i="1"/>
  <c r="K15" i="1"/>
  <c r="K12" i="1"/>
  <c r="I15" i="1"/>
  <c r="J18" i="1" s="1"/>
  <c r="I9" i="1"/>
  <c r="J9" i="1" s="1"/>
  <c r="E12" i="1"/>
  <c r="F12" i="1" s="1"/>
  <c r="E15" i="1"/>
  <c r="F15" i="1" s="1"/>
  <c r="G15" i="1"/>
  <c r="G9" i="1"/>
  <c r="H9" i="1" s="1"/>
  <c r="C15" i="1"/>
  <c r="C12" i="1"/>
  <c r="D12" i="1" s="1"/>
  <c r="Q12" i="1"/>
  <c r="Q6" i="1"/>
  <c r="I6" i="1"/>
  <c r="R17" i="1"/>
  <c r="R16" i="1"/>
  <c r="R14" i="1"/>
  <c r="R13" i="1"/>
  <c r="R11" i="1"/>
  <c r="R10" i="1"/>
  <c r="N17" i="1"/>
  <c r="N16" i="1"/>
  <c r="M12" i="1"/>
  <c r="N12" i="1" s="1"/>
  <c r="N14" i="1"/>
  <c r="N13" i="1"/>
  <c r="N11" i="1"/>
  <c r="N10" i="1"/>
  <c r="L17" i="1"/>
  <c r="L16" i="1"/>
  <c r="L14" i="1"/>
  <c r="L13" i="1"/>
  <c r="L11" i="1"/>
  <c r="L10" i="1"/>
  <c r="J17" i="1"/>
  <c r="J16" i="1"/>
  <c r="I12" i="1"/>
  <c r="J14" i="1"/>
  <c r="J13" i="1"/>
  <c r="J11" i="1"/>
  <c r="J10" i="1"/>
  <c r="D17" i="1"/>
  <c r="D16" i="1"/>
  <c r="D14" i="1"/>
  <c r="D13" i="1"/>
  <c r="D11" i="1"/>
  <c r="D10" i="1"/>
  <c r="F17" i="1"/>
  <c r="F16" i="1"/>
  <c r="F14" i="1"/>
  <c r="F13" i="1"/>
  <c r="F11" i="1"/>
  <c r="F10" i="1"/>
  <c r="H17" i="1"/>
  <c r="H16" i="1"/>
  <c r="G12" i="1"/>
  <c r="H12" i="1" s="1"/>
  <c r="H14" i="1"/>
  <c r="H13" i="1"/>
  <c r="H11" i="1"/>
  <c r="H10" i="1"/>
  <c r="R8" i="1"/>
  <c r="R7" i="1"/>
  <c r="M6" i="1"/>
  <c r="N8" i="1"/>
  <c r="N7" i="1"/>
  <c r="L8" i="1"/>
  <c r="L7" i="1"/>
  <c r="J8" i="1"/>
  <c r="J7" i="1"/>
  <c r="G6" i="1"/>
  <c r="H8" i="1"/>
  <c r="H7" i="1"/>
  <c r="C76" i="2"/>
  <c r="E76" i="2"/>
  <c r="J255" i="1"/>
  <c r="L210" i="1"/>
  <c r="J60" i="1"/>
  <c r="P60" i="1"/>
  <c r="H186" i="1"/>
  <c r="P189" i="1"/>
  <c r="H198" i="1"/>
  <c r="H207" i="1"/>
  <c r="H210" i="1"/>
  <c r="P216" i="1"/>
  <c r="L225" i="1"/>
  <c r="H216" i="1"/>
  <c r="L219" i="1"/>
  <c r="J201" i="1"/>
  <c r="D225" i="1"/>
  <c r="N225" i="1"/>
  <c r="J234" i="1"/>
  <c r="J213" i="1"/>
  <c r="P219" i="1"/>
  <c r="R222" i="1"/>
  <c r="F225" i="1"/>
  <c r="L213" i="1"/>
  <c r="L222" i="1"/>
  <c r="F222" i="1"/>
  <c r="H234" i="1"/>
  <c r="D210" i="1"/>
  <c r="N258" i="1"/>
  <c r="L246" i="1"/>
  <c r="N261" i="1"/>
  <c r="J261" i="1"/>
  <c r="R267" i="1"/>
  <c r="N267" i="1"/>
  <c r="F303" i="1"/>
  <c r="D249" i="1"/>
  <c r="J267" i="1"/>
  <c r="H270" i="1"/>
  <c r="P270" i="1"/>
  <c r="P279" i="1"/>
  <c r="P291" i="1"/>
  <c r="L291" i="1"/>
  <c r="N297" i="1"/>
  <c r="J297" i="1"/>
  <c r="L315" i="1"/>
  <c r="L339" i="1"/>
  <c r="F294" i="1"/>
  <c r="D318" i="1"/>
  <c r="H312" i="1"/>
  <c r="F327" i="1"/>
  <c r="F330" i="1"/>
  <c r="N330" i="1"/>
  <c r="F372" i="1"/>
  <c r="L318" i="1"/>
  <c r="J354" i="1"/>
  <c r="N315" i="1"/>
  <c r="F366" i="1"/>
  <c r="H366" i="1"/>
  <c r="R351" i="1"/>
  <c r="J363" i="1"/>
  <c r="D405" i="1"/>
  <c r="N384" i="1"/>
  <c r="N378" i="1"/>
  <c r="F378" i="1"/>
  <c r="R414" i="1"/>
  <c r="J378" i="1"/>
  <c r="P372" i="1"/>
  <c r="H372" i="1"/>
  <c r="D372" i="1"/>
  <c r="J396" i="1"/>
  <c r="R402" i="1"/>
  <c r="J417" i="1"/>
  <c r="R417" i="1"/>
  <c r="P420" i="1"/>
  <c r="N390" i="1"/>
  <c r="L408" i="1"/>
  <c r="P54" i="1"/>
  <c r="R240" i="1"/>
  <c r="L255" i="1"/>
  <c r="J258" i="1"/>
  <c r="H267" i="1"/>
  <c r="P273" i="1"/>
  <c r="J294" i="1"/>
  <c r="H255" i="1"/>
  <c r="R228" i="1"/>
  <c r="J237" i="1"/>
  <c r="F240" i="1"/>
  <c r="N246" i="1"/>
  <c r="D255" i="1"/>
  <c r="H222" i="1"/>
  <c r="F249" i="1"/>
  <c r="P282" i="1"/>
  <c r="H288" i="1"/>
  <c r="P288" i="1"/>
  <c r="H261" i="1"/>
  <c r="L264" i="1"/>
  <c r="D267" i="1"/>
  <c r="L312" i="1"/>
  <c r="D348" i="1"/>
  <c r="L405" i="1"/>
  <c r="H324" i="1"/>
  <c r="P324" i="1"/>
  <c r="F333" i="1"/>
  <c r="P342" i="1"/>
  <c r="J390" i="1"/>
  <c r="P387" i="1"/>
  <c r="H390" i="1"/>
  <c r="R387" i="1"/>
  <c r="P444" i="1"/>
  <c r="N393" i="1"/>
  <c r="F420" i="1"/>
  <c r="H393" i="1"/>
  <c r="H447" i="1"/>
  <c r="J384" i="1"/>
  <c r="P390" i="1"/>
  <c r="R453" i="1"/>
  <c r="P69" i="1"/>
  <c r="R249" i="1"/>
  <c r="R243" i="1"/>
  <c r="H351" i="1"/>
  <c r="D369" i="1"/>
  <c r="H423" i="1"/>
  <c r="P423" i="1"/>
  <c r="R423" i="1"/>
  <c r="R426" i="1"/>
  <c r="R456" i="1"/>
  <c r="P456" i="1"/>
  <c r="J465" i="1"/>
  <c r="R465" i="1"/>
  <c r="R468" i="1"/>
  <c r="J426" i="1"/>
  <c r="R438" i="1"/>
  <c r="P426" i="1"/>
  <c r="P438" i="1"/>
  <c r="J438" i="1"/>
  <c r="P369" i="1" l="1"/>
  <c r="N402" i="1"/>
  <c r="H273" i="1"/>
  <c r="H219" i="1"/>
  <c r="H189" i="1"/>
  <c r="L69" i="1"/>
  <c r="L96" i="1"/>
  <c r="P99" i="1"/>
  <c r="L102" i="1"/>
  <c r="L114" i="1"/>
  <c r="L126" i="1"/>
  <c r="H153" i="1"/>
  <c r="H162" i="1"/>
  <c r="N174" i="1"/>
  <c r="R144" i="1"/>
  <c r="N153" i="1"/>
  <c r="N192" i="1"/>
  <c r="L198" i="1"/>
  <c r="D174" i="1"/>
  <c r="R255" i="1"/>
  <c r="H231" i="1"/>
  <c r="P231" i="1"/>
  <c r="P198" i="1"/>
  <c r="H276" i="1"/>
  <c r="N210" i="1"/>
  <c r="F252" i="1"/>
  <c r="P300" i="1"/>
  <c r="J342" i="1"/>
  <c r="D351" i="1"/>
  <c r="D354" i="1"/>
  <c r="D357" i="1"/>
  <c r="P363" i="1"/>
  <c r="R411" i="1"/>
  <c r="H399" i="1"/>
  <c r="F402" i="1"/>
  <c r="F408" i="1"/>
  <c r="F411" i="1"/>
  <c r="F423" i="1"/>
  <c r="F426" i="1"/>
  <c r="D171" i="1"/>
  <c r="R171" i="1"/>
  <c r="D207" i="1"/>
  <c r="R87" i="1"/>
  <c r="D183" i="1"/>
  <c r="F291" i="1"/>
  <c r="F354" i="1"/>
  <c r="L261" i="1"/>
  <c r="D222" i="1"/>
  <c r="J225" i="1"/>
  <c r="R246" i="1"/>
  <c r="J12" i="1"/>
  <c r="L60" i="1"/>
  <c r="N96" i="1"/>
  <c r="R63" i="1"/>
  <c r="N108" i="1"/>
  <c r="P144" i="1"/>
  <c r="P150" i="1"/>
  <c r="R129" i="1"/>
  <c r="R138" i="1"/>
  <c r="R153" i="1"/>
  <c r="R156" i="1"/>
  <c r="R195" i="1"/>
  <c r="J168" i="1"/>
  <c r="L258" i="1"/>
  <c r="R231" i="1"/>
  <c r="R264" i="1"/>
  <c r="R303" i="1"/>
  <c r="N306" i="1"/>
  <c r="J276" i="1"/>
  <c r="N282" i="1"/>
  <c r="L327" i="1"/>
  <c r="H348" i="1"/>
  <c r="D330" i="1"/>
  <c r="J408" i="1"/>
  <c r="D243" i="1"/>
  <c r="R357" i="1"/>
  <c r="J285" i="1"/>
  <c r="L75" i="1"/>
  <c r="P48" i="1"/>
  <c r="P114" i="1"/>
  <c r="R150" i="1"/>
  <c r="D189" i="1"/>
  <c r="D195" i="1"/>
  <c r="D192" i="1"/>
  <c r="L192" i="1"/>
  <c r="D231" i="1"/>
  <c r="N270" i="1"/>
  <c r="N285" i="1"/>
  <c r="P378" i="1"/>
  <c r="P396" i="1"/>
  <c r="L402" i="1"/>
  <c r="L411" i="1"/>
  <c r="L414" i="1"/>
  <c r="L420" i="1"/>
  <c r="L435" i="1"/>
  <c r="L444" i="1"/>
  <c r="N15" i="1"/>
  <c r="D144" i="1"/>
  <c r="H432" i="1"/>
  <c r="H249" i="1"/>
  <c r="L81" i="1"/>
  <c r="L87" i="1"/>
  <c r="F60" i="1"/>
  <c r="L105" i="1"/>
  <c r="F72" i="1"/>
  <c r="F78" i="1"/>
  <c r="F90" i="1"/>
  <c r="L135" i="1"/>
  <c r="F192" i="1"/>
  <c r="L174" i="1"/>
  <c r="F219" i="1"/>
  <c r="N219" i="1"/>
  <c r="L267" i="1"/>
  <c r="L234" i="1"/>
  <c r="R237" i="1"/>
  <c r="L240" i="1"/>
  <c r="D213" i="1"/>
  <c r="H300" i="1"/>
  <c r="N312" i="1"/>
  <c r="P321" i="1"/>
  <c r="P327" i="1"/>
  <c r="N294" i="1"/>
  <c r="L306" i="1"/>
  <c r="L360" i="1"/>
  <c r="L354" i="1"/>
  <c r="L393" i="1"/>
  <c r="H402" i="1"/>
  <c r="J411" i="1"/>
  <c r="R396" i="1"/>
  <c r="H405" i="1"/>
  <c r="N411" i="1"/>
  <c r="N414" i="1"/>
  <c r="N420" i="1"/>
  <c r="N426" i="1"/>
  <c r="N429" i="1"/>
  <c r="N432" i="1"/>
  <c r="P258" i="1"/>
  <c r="L330" i="1"/>
  <c r="P153" i="1"/>
  <c r="L183" i="1"/>
  <c r="N372" i="1"/>
  <c r="N351" i="1"/>
  <c r="R390" i="1"/>
  <c r="P408" i="1"/>
  <c r="L216" i="1"/>
  <c r="H66" i="1"/>
  <c r="D75" i="1"/>
  <c r="N147" i="1"/>
  <c r="H192" i="1"/>
  <c r="P90" i="1"/>
  <c r="N18" i="1"/>
  <c r="H57" i="1"/>
  <c r="R78" i="1"/>
  <c r="D105" i="1"/>
  <c r="D117" i="1"/>
  <c r="N123" i="1"/>
  <c r="D129" i="1"/>
  <c r="N135" i="1"/>
  <c r="J138" i="1"/>
  <c r="H177" i="1"/>
  <c r="J186" i="1"/>
  <c r="J156" i="1"/>
  <c r="H258" i="1"/>
  <c r="P186" i="1"/>
  <c r="N228" i="1"/>
  <c r="F207" i="1"/>
  <c r="N207" i="1"/>
  <c r="R213" i="1"/>
  <c r="D252" i="1"/>
  <c r="R306" i="1"/>
  <c r="H282" i="1"/>
  <c r="R294" i="1"/>
  <c r="R300" i="1"/>
  <c r="P303" i="1"/>
  <c r="N363" i="1"/>
  <c r="J330" i="1"/>
  <c r="N396" i="1"/>
  <c r="L369" i="1"/>
  <c r="H474" i="1"/>
  <c r="H471" i="1"/>
  <c r="N459" i="1"/>
  <c r="P468" i="1"/>
  <c r="J456" i="1"/>
  <c r="R471" i="1"/>
  <c r="R507" i="1"/>
  <c r="F468" i="1"/>
  <c r="F504" i="1"/>
  <c r="J468" i="1"/>
  <c r="J504" i="1"/>
  <c r="H456" i="1"/>
  <c r="F75" i="1"/>
  <c r="F117" i="1"/>
  <c r="F81" i="1"/>
  <c r="F120" i="1"/>
  <c r="F84" i="1"/>
  <c r="F129" i="1"/>
  <c r="F93" i="1"/>
  <c r="F102" i="1"/>
  <c r="F141" i="1"/>
  <c r="F105" i="1"/>
  <c r="F144" i="1"/>
  <c r="F108" i="1"/>
  <c r="F111" i="1"/>
  <c r="R273" i="1"/>
  <c r="R309" i="1"/>
  <c r="P294" i="1"/>
  <c r="F342" i="1"/>
  <c r="F306" i="1"/>
  <c r="F345" i="1"/>
  <c r="F309" i="1"/>
  <c r="H381" i="1"/>
  <c r="H417" i="1"/>
  <c r="J405" i="1"/>
  <c r="J441" i="1"/>
  <c r="D414" i="1"/>
  <c r="D438" i="1"/>
  <c r="D444" i="1"/>
  <c r="H318" i="1"/>
  <c r="P330" i="1"/>
  <c r="F126" i="1"/>
  <c r="P249" i="1"/>
  <c r="P285" i="1"/>
  <c r="D294" i="1"/>
  <c r="D258" i="1"/>
  <c r="J336" i="1"/>
  <c r="J300" i="1"/>
  <c r="P339" i="1"/>
  <c r="P429" i="1"/>
  <c r="P393" i="1"/>
  <c r="F435" i="1"/>
  <c r="F459" i="1"/>
  <c r="F462" i="1"/>
  <c r="H315" i="1"/>
  <c r="H279" i="1"/>
  <c r="F321" i="1"/>
  <c r="F285" i="1"/>
  <c r="J327" i="1"/>
  <c r="J291" i="1"/>
  <c r="F348" i="1"/>
  <c r="F312" i="1"/>
  <c r="N375" i="1"/>
  <c r="N339" i="1"/>
  <c r="D378" i="1"/>
  <c r="L438" i="1"/>
  <c r="L357" i="1"/>
  <c r="J66" i="1"/>
  <c r="R69" i="1"/>
  <c r="R108" i="1"/>
  <c r="R72" i="1"/>
  <c r="J132" i="1"/>
  <c r="J96" i="1"/>
  <c r="R141" i="1"/>
  <c r="R105" i="1"/>
  <c r="F147" i="1"/>
  <c r="F183" i="1"/>
  <c r="P174" i="1"/>
  <c r="P210" i="1"/>
  <c r="L276" i="1"/>
  <c r="F324" i="1"/>
  <c r="P315" i="1"/>
  <c r="N468" i="1"/>
  <c r="D393" i="1"/>
  <c r="H264" i="1"/>
  <c r="R291" i="1"/>
  <c r="L288" i="1"/>
  <c r="P276" i="1"/>
  <c r="L378" i="1"/>
  <c r="N318" i="1"/>
  <c r="J312" i="1"/>
  <c r="P297" i="1"/>
  <c r="L285" i="1"/>
  <c r="F216" i="1"/>
  <c r="N255" i="1"/>
  <c r="N60" i="1"/>
  <c r="N111" i="1"/>
  <c r="N75" i="1"/>
  <c r="N114" i="1"/>
  <c r="N78" i="1"/>
  <c r="N117" i="1"/>
  <c r="N81" i="1"/>
  <c r="N120" i="1"/>
  <c r="N84" i="1"/>
  <c r="N126" i="1"/>
  <c r="N90" i="1"/>
  <c r="N129" i="1"/>
  <c r="N93" i="1"/>
  <c r="P132" i="1"/>
  <c r="P96" i="1"/>
  <c r="N99" i="1"/>
  <c r="N141" i="1"/>
  <c r="N105" i="1"/>
  <c r="R120" i="1"/>
  <c r="R123" i="1"/>
  <c r="J171" i="1"/>
  <c r="N171" i="1"/>
  <c r="L204" i="1"/>
  <c r="L168" i="1"/>
  <c r="J174" i="1"/>
  <c r="J264" i="1"/>
  <c r="J228" i="1"/>
  <c r="R192" i="1"/>
  <c r="F195" i="1"/>
  <c r="F231" i="1"/>
  <c r="P267" i="1"/>
  <c r="R270" i="1"/>
  <c r="F201" i="1"/>
  <c r="N249" i="1"/>
  <c r="N213" i="1"/>
  <c r="R348" i="1"/>
  <c r="R312" i="1"/>
  <c r="R399" i="1"/>
  <c r="R363" i="1"/>
  <c r="F87" i="1"/>
  <c r="F132" i="1"/>
  <c r="F96" i="1"/>
  <c r="F99" i="1"/>
  <c r="F114" i="1"/>
  <c r="P156" i="1"/>
  <c r="P192" i="1"/>
  <c r="F375" i="1"/>
  <c r="F339" i="1"/>
  <c r="L351" i="1"/>
  <c r="L387" i="1"/>
  <c r="D396" i="1"/>
  <c r="D360" i="1"/>
  <c r="D219" i="1"/>
  <c r="P42" i="1"/>
  <c r="R99" i="1"/>
  <c r="F123" i="1"/>
  <c r="F174" i="1"/>
  <c r="F138" i="1"/>
  <c r="J252" i="1"/>
  <c r="J216" i="1"/>
  <c r="H342" i="1"/>
  <c r="H306" i="1"/>
  <c r="F438" i="1"/>
  <c r="P318" i="1"/>
  <c r="D288" i="1"/>
  <c r="D366" i="1"/>
  <c r="D9" i="1"/>
  <c r="N57" i="1"/>
  <c r="R75" i="1"/>
  <c r="J75" i="1"/>
  <c r="J114" i="1"/>
  <c r="J78" i="1"/>
  <c r="J117" i="1"/>
  <c r="J81" i="1"/>
  <c r="J120" i="1"/>
  <c r="J84" i="1"/>
  <c r="J126" i="1"/>
  <c r="J90" i="1"/>
  <c r="J129" i="1"/>
  <c r="J93" i="1"/>
  <c r="J99" i="1"/>
  <c r="J102" i="1"/>
  <c r="J141" i="1"/>
  <c r="J105" i="1"/>
  <c r="P141" i="1"/>
  <c r="J144" i="1"/>
  <c r="J108" i="1"/>
  <c r="J147" i="1"/>
  <c r="J111" i="1"/>
  <c r="F135" i="1"/>
  <c r="J135" i="1"/>
  <c r="R135" i="1"/>
  <c r="F150" i="1"/>
  <c r="F186" i="1"/>
  <c r="F159" i="1"/>
  <c r="H165" i="1"/>
  <c r="H201" i="1"/>
  <c r="L180" i="1"/>
  <c r="R180" i="1"/>
  <c r="R216" i="1"/>
  <c r="F255" i="1"/>
  <c r="J219" i="1"/>
  <c r="R183" i="1"/>
  <c r="R219" i="1"/>
  <c r="N195" i="1"/>
  <c r="N231" i="1"/>
  <c r="D198" i="1"/>
  <c r="D234" i="1"/>
  <c r="H303" i="1"/>
  <c r="P381" i="1"/>
  <c r="L348" i="1"/>
  <c r="D15" i="1"/>
  <c r="R15" i="1"/>
  <c r="L9" i="1"/>
  <c r="P36" i="1"/>
  <c r="P27" i="1"/>
  <c r="P78" i="1"/>
  <c r="L189" i="1"/>
  <c r="L153" i="1"/>
  <c r="D156" i="1"/>
  <c r="J159" i="1"/>
  <c r="F162" i="1"/>
  <c r="H180" i="1"/>
  <c r="D228" i="1"/>
  <c r="N276" i="1"/>
  <c r="N240" i="1"/>
  <c r="R204" i="1"/>
  <c r="D240" i="1"/>
  <c r="J246" i="1"/>
  <c r="P255" i="1"/>
  <c r="D300" i="1"/>
  <c r="L336" i="1"/>
  <c r="L300" i="1"/>
  <c r="R324" i="1"/>
  <c r="F351" i="1"/>
  <c r="N357" i="1"/>
  <c r="D420" i="1"/>
  <c r="F405" i="1"/>
  <c r="N9" i="1"/>
  <c r="H18" i="1"/>
  <c r="R18" i="1"/>
  <c r="J57" i="1"/>
  <c r="P33" i="1"/>
  <c r="P18" i="1"/>
  <c r="R159" i="1"/>
  <c r="L165" i="1"/>
  <c r="N189" i="1"/>
  <c r="R189" i="1"/>
  <c r="L237" i="1"/>
  <c r="L201" i="1"/>
  <c r="H240" i="1"/>
  <c r="D312" i="1"/>
  <c r="D363" i="1"/>
  <c r="H330" i="1"/>
  <c r="N417" i="1"/>
  <c r="N381" i="1"/>
  <c r="F384" i="1"/>
  <c r="D387" i="1"/>
  <c r="D390" i="1"/>
  <c r="R408" i="1"/>
  <c r="N162" i="1"/>
  <c r="J192" i="1"/>
  <c r="L228" i="1"/>
  <c r="J231" i="1"/>
  <c r="F237" i="1"/>
  <c r="J204" i="1"/>
  <c r="N243" i="1"/>
  <c r="H246" i="1"/>
  <c r="N252" i="1"/>
  <c r="H294" i="1"/>
  <c r="N273" i="1"/>
  <c r="H297" i="1"/>
  <c r="N300" i="1"/>
  <c r="P345" i="1"/>
  <c r="L333" i="1"/>
  <c r="R336" i="1"/>
  <c r="R345" i="1"/>
  <c r="P351" i="1"/>
  <c r="H360" i="1"/>
  <c r="N360" i="1"/>
  <c r="R366" i="1"/>
  <c r="H375" i="1"/>
  <c r="R378" i="1"/>
  <c r="R381" i="1"/>
  <c r="P384" i="1"/>
  <c r="N387" i="1"/>
  <c r="F393" i="1"/>
  <c r="J399" i="1"/>
  <c r="P411" i="1"/>
  <c r="H414" i="1"/>
  <c r="P414" i="1"/>
  <c r="H441" i="1"/>
  <c r="H444" i="1"/>
  <c r="J162" i="1"/>
  <c r="H204" i="1"/>
  <c r="L231" i="1"/>
  <c r="J198" i="1"/>
  <c r="N198" i="1"/>
  <c r="R198" i="1"/>
  <c r="L243" i="1"/>
  <c r="P246" i="1"/>
  <c r="F315" i="1"/>
  <c r="N327" i="1"/>
  <c r="L303" i="1"/>
  <c r="R342" i="1"/>
  <c r="N354" i="1"/>
  <c r="R321" i="1"/>
  <c r="J324" i="1"/>
  <c r="H327" i="1"/>
  <c r="F369" i="1"/>
  <c r="N333" i="1"/>
  <c r="D375" i="1"/>
  <c r="L375" i="1"/>
  <c r="J351" i="1"/>
  <c r="J357" i="1"/>
  <c r="J369" i="1"/>
  <c r="R405" i="1"/>
  <c r="L381" i="1"/>
  <c r="H387" i="1"/>
  <c r="N408" i="1"/>
  <c r="R420" i="1"/>
  <c r="J429" i="1"/>
  <c r="R432" i="1"/>
  <c r="R435" i="1"/>
  <c r="N453" i="1"/>
  <c r="N489" i="1"/>
  <c r="J453" i="1"/>
  <c r="J489" i="1"/>
  <c r="F453" i="1"/>
  <c r="F489" i="1"/>
  <c r="F456" i="1"/>
  <c r="N456" i="1"/>
  <c r="F465" i="1"/>
  <c r="P471" i="1"/>
  <c r="F474" i="1"/>
  <c r="L477" i="1"/>
  <c r="F450" i="1"/>
  <c r="F486" i="1"/>
  <c r="N450" i="1"/>
  <c r="N486" i="1"/>
  <c r="J450" i="1"/>
  <c r="J486" i="1"/>
  <c r="R450" i="1"/>
  <c r="R486" i="1"/>
  <c r="L447" i="1"/>
  <c r="L483" i="1"/>
  <c r="N447" i="1"/>
  <c r="N483" i="1"/>
  <c r="D447" i="1"/>
  <c r="D483" i="1"/>
  <c r="R447" i="1"/>
  <c r="R483" i="1"/>
  <c r="L471" i="1"/>
  <c r="J423" i="1"/>
  <c r="P459" i="1"/>
  <c r="H462" i="1"/>
  <c r="P465" i="1"/>
  <c r="J471" i="1"/>
  <c r="L456" i="1"/>
  <c r="L441" i="1"/>
  <c r="L480" i="1"/>
  <c r="H480" i="1"/>
  <c r="D480" i="1"/>
  <c r="J15" i="1"/>
  <c r="F276" i="1"/>
  <c r="N309" i="1"/>
  <c r="N345" i="1"/>
  <c r="F399" i="1"/>
  <c r="F363" i="1"/>
  <c r="R21" i="1"/>
  <c r="H21" i="1"/>
  <c r="H15" i="1"/>
  <c r="J183" i="1"/>
  <c r="J210" i="1"/>
  <c r="H252" i="1"/>
  <c r="F282" i="1"/>
  <c r="D285" i="1"/>
  <c r="R285" i="1"/>
  <c r="J303" i="1"/>
  <c r="H333" i="1"/>
  <c r="N336" i="1"/>
  <c r="D342" i="1"/>
  <c r="J360" i="1"/>
  <c r="H363" i="1"/>
  <c r="F432" i="1"/>
  <c r="N465" i="1"/>
  <c r="N21" i="1"/>
  <c r="F21" i="1"/>
  <c r="F18" i="1"/>
  <c r="D18" i="1"/>
  <c r="J150" i="1"/>
  <c r="N150" i="1"/>
  <c r="N156" i="1"/>
  <c r="R165" i="1"/>
  <c r="R174" i="1"/>
  <c r="F177" i="1"/>
  <c r="L207" i="1"/>
  <c r="R234" i="1"/>
  <c r="D246" i="1"/>
  <c r="J273" i="1"/>
  <c r="H291" i="1"/>
  <c r="D297" i="1"/>
  <c r="J309" i="1"/>
  <c r="J345" i="1"/>
  <c r="J333" i="1"/>
  <c r="R333" i="1"/>
  <c r="F381" i="1"/>
  <c r="F417" i="1"/>
  <c r="H396" i="1"/>
  <c r="D402" i="1"/>
  <c r="L417" i="1"/>
  <c r="H465" i="1"/>
  <c r="H429" i="1"/>
  <c r="L21" i="1"/>
  <c r="D21" i="1"/>
  <c r="R12" i="1"/>
  <c r="P234" i="1"/>
  <c r="P252" i="1"/>
  <c r="J279" i="1"/>
  <c r="D339" i="1"/>
  <c r="D345" i="1"/>
  <c r="D309" i="1"/>
  <c r="L345" i="1"/>
  <c r="L309" i="1"/>
  <c r="D333" i="1"/>
  <c r="D336" i="1"/>
  <c r="F357" i="1"/>
  <c r="L390" i="1"/>
  <c r="P405" i="1"/>
  <c r="H411" i="1"/>
  <c r="N423" i="1"/>
  <c r="D426" i="1"/>
  <c r="N369" i="1"/>
  <c r="R369" i="1"/>
  <c r="D384" i="1"/>
  <c r="P399" i="1"/>
  <c r="L423" i="1"/>
  <c r="H426" i="1"/>
  <c r="D432" i="1"/>
  <c r="L432" i="1"/>
  <c r="D435" i="1"/>
  <c r="N438" i="1"/>
  <c r="F444" i="1"/>
  <c r="N444" i="1"/>
  <c r="F447" i="1"/>
  <c r="D450" i="1"/>
  <c r="L450" i="1"/>
  <c r="D453" i="1"/>
  <c r="L453" i="1"/>
  <c r="J375" i="1"/>
  <c r="H420" i="1"/>
  <c r="L426" i="1"/>
  <c r="P432" i="1"/>
  <c r="H435" i="1"/>
  <c r="N435" i="1"/>
  <c r="J444" i="1"/>
  <c r="R444" i="1"/>
  <c r="J447" i="1"/>
  <c r="P447" i="1"/>
  <c r="H450" i="1"/>
  <c r="P450" i="1"/>
  <c r="H453" i="1"/>
  <c r="P453" i="1"/>
  <c r="J420" i="1"/>
  <c r="N462" i="1"/>
  <c r="L429" i="1"/>
  <c r="R429" i="1"/>
  <c r="J432" i="1"/>
  <c r="D441" i="1"/>
  <c r="D456" i="1"/>
  <c r="L459" i="1"/>
  <c r="D462" i="1"/>
  <c r="D465" i="1"/>
  <c r="L465" i="1"/>
  <c r="D468" i="1"/>
  <c r="L468" i="1"/>
  <c r="F471" i="1"/>
  <c r="N471" i="1"/>
  <c r="D474" i="1"/>
  <c r="L474" i="1"/>
  <c r="P477" i="1"/>
  <c r="N477" i="1"/>
  <c r="F477" i="1"/>
  <c r="D459" i="1"/>
  <c r="F441" i="1"/>
  <c r="P441" i="1"/>
  <c r="D477" i="1"/>
  <c r="H477" i="1"/>
  <c r="N441" i="1"/>
</calcChain>
</file>

<file path=xl/sharedStrings.xml><?xml version="1.0" encoding="utf-8"?>
<sst xmlns="http://schemas.openxmlformats.org/spreadsheetml/2006/main" count="6392" uniqueCount="904">
  <si>
    <t>全國</t>
    <phoneticPr fontId="4" type="noConversion"/>
  </si>
  <si>
    <t>我國主要出口項目進出口值及創匯狀況</t>
    <phoneticPr fontId="4" type="noConversion"/>
  </si>
  <si>
    <r>
      <t>單位</t>
    </r>
    <r>
      <rPr>
        <sz val="10"/>
        <rFont val="Times New Roman"/>
        <family val="1"/>
      </rPr>
      <t>:</t>
    </r>
    <r>
      <rPr>
        <sz val="10"/>
        <rFont val="標楷體"/>
        <family val="4"/>
        <charset val="136"/>
      </rPr>
      <t>億美元</t>
    </r>
    <phoneticPr fontId="4" type="noConversion"/>
  </si>
  <si>
    <r>
      <t>(</t>
    </r>
    <r>
      <rPr>
        <sz val="12"/>
        <rFont val="標楷體"/>
        <family val="4"/>
        <charset val="136"/>
      </rPr>
      <t>成長率</t>
    </r>
    <r>
      <rPr>
        <sz val="12"/>
        <rFont val="Times New Roman"/>
        <family val="1"/>
      </rPr>
      <t>)</t>
    </r>
    <phoneticPr fontId="4" type="noConversion"/>
  </si>
  <si>
    <t>紡織品</t>
    <phoneticPr fontId="4" type="noConversion"/>
  </si>
  <si>
    <t>基本金屬及其製品</t>
    <phoneticPr fontId="4" type="noConversion"/>
  </si>
  <si>
    <t>進口值</t>
    <phoneticPr fontId="4" type="noConversion"/>
  </si>
  <si>
    <t>出口值</t>
    <phoneticPr fontId="4" type="noConversion"/>
  </si>
  <si>
    <t>順逆差</t>
    <phoneticPr fontId="4" type="noConversion"/>
  </si>
  <si>
    <t>順逆差</t>
    <phoneticPr fontId="4" type="noConversion"/>
  </si>
  <si>
    <t>順逆差</t>
    <phoneticPr fontId="4" type="noConversion"/>
  </si>
  <si>
    <t>塑膠橡膠及其製品</t>
    <phoneticPr fontId="4" type="noConversion"/>
  </si>
  <si>
    <t>金額</t>
  </si>
  <si>
    <t>％</t>
  </si>
  <si>
    <t>96/1-9</t>
    <phoneticPr fontId="3" type="noConversion"/>
  </si>
  <si>
    <t>96/1-8</t>
    <phoneticPr fontId="3" type="noConversion"/>
  </si>
  <si>
    <t>金額單位：百萬美元</t>
  </si>
  <si>
    <t>96/1-10</t>
    <phoneticPr fontId="3" type="noConversion"/>
  </si>
  <si>
    <t>96/1</t>
    <phoneticPr fontId="3" type="noConversion"/>
  </si>
  <si>
    <t>96/1-2</t>
    <phoneticPr fontId="3" type="noConversion"/>
  </si>
  <si>
    <t>96/1-3</t>
    <phoneticPr fontId="3" type="noConversion"/>
  </si>
  <si>
    <t>96/1-4</t>
    <phoneticPr fontId="3" type="noConversion"/>
  </si>
  <si>
    <t>96/1-6</t>
    <phoneticPr fontId="3" type="noConversion"/>
  </si>
  <si>
    <t>96/1-7</t>
    <phoneticPr fontId="3" type="noConversion"/>
  </si>
  <si>
    <t>96/1-11</t>
    <phoneticPr fontId="3" type="noConversion"/>
  </si>
  <si>
    <t>金額單位：百萬美元</t>
    <phoneticPr fontId="4" type="noConversion"/>
  </si>
  <si>
    <r>
      <t>累</t>
    </r>
    <r>
      <rPr>
        <sz val="16"/>
        <rFont val="Times New Roman"/>
        <family val="1"/>
      </rPr>
      <t xml:space="preserve">   </t>
    </r>
    <r>
      <rPr>
        <sz val="16"/>
        <rFont val="細明體"/>
        <family val="3"/>
        <charset val="136"/>
      </rPr>
      <t>計</t>
    </r>
    <r>
      <rPr>
        <sz val="16"/>
        <rFont val="Times New Roman"/>
        <family val="1"/>
      </rPr>
      <t xml:space="preserve">   </t>
    </r>
    <r>
      <rPr>
        <sz val="16"/>
        <rFont val="細明體"/>
        <family val="3"/>
        <charset val="136"/>
      </rPr>
      <t>數</t>
    </r>
  </si>
  <si>
    <r>
      <t>本</t>
    </r>
    <r>
      <rPr>
        <sz val="12"/>
        <rFont val="Times New Roman"/>
        <family val="1"/>
      </rPr>
      <t xml:space="preserve">    </t>
    </r>
    <r>
      <rPr>
        <sz val="12"/>
        <rFont val="細明體"/>
        <family val="3"/>
        <charset val="136"/>
      </rPr>
      <t>年</t>
    </r>
  </si>
  <si>
    <r>
      <t>上</t>
    </r>
    <r>
      <rPr>
        <sz val="12"/>
        <rFont val="Times New Roman"/>
        <family val="1"/>
      </rPr>
      <t xml:space="preserve">    </t>
    </r>
    <r>
      <rPr>
        <sz val="12"/>
        <rFont val="細明體"/>
        <family val="3"/>
        <charset val="136"/>
      </rPr>
      <t>年</t>
    </r>
  </si>
  <si>
    <r>
      <t>增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減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比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較</t>
    </r>
  </si>
  <si>
    <r>
      <t>8.</t>
    </r>
    <r>
      <rPr>
        <sz val="12"/>
        <rFont val="細明體"/>
        <family val="3"/>
        <charset val="136"/>
      </rPr>
      <t>紡織品</t>
    </r>
  </si>
  <si>
    <r>
      <t xml:space="preserve"> (1)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</si>
  <si>
    <r>
      <t xml:space="preserve"> (2)</t>
    </r>
    <r>
      <rPr>
        <sz val="12"/>
        <rFont val="細明體"/>
        <family val="3"/>
        <charset val="136"/>
      </rPr>
      <t>成衣</t>
    </r>
  </si>
  <si>
    <r>
      <t xml:space="preserve"> (3)</t>
    </r>
    <r>
      <rPr>
        <sz val="12"/>
        <rFont val="細明體"/>
        <family val="3"/>
        <charset val="136"/>
      </rPr>
      <t>其他紡織品</t>
    </r>
  </si>
  <si>
    <t>96/1-5</t>
    <phoneticPr fontId="3" type="noConversion"/>
  </si>
  <si>
    <r>
      <t>出</t>
    </r>
    <r>
      <rPr>
        <b/>
        <sz val="16"/>
        <rFont val="Times New Roman"/>
        <family val="1"/>
      </rPr>
      <t xml:space="preserve"> </t>
    </r>
    <r>
      <rPr>
        <b/>
        <sz val="16"/>
        <rFont val="細明體"/>
        <family val="3"/>
        <charset val="136"/>
      </rPr>
      <t>口</t>
    </r>
    <r>
      <rPr>
        <b/>
        <sz val="16"/>
        <rFont val="Times New Roman"/>
        <family val="1"/>
      </rPr>
      <t xml:space="preserve"> </t>
    </r>
    <r>
      <rPr>
        <b/>
        <sz val="16"/>
        <rFont val="細明體"/>
        <family val="3"/>
        <charset val="136"/>
      </rPr>
      <t>累</t>
    </r>
    <r>
      <rPr>
        <b/>
        <sz val="16"/>
        <rFont val="Times New Roman"/>
        <family val="1"/>
      </rPr>
      <t xml:space="preserve">   </t>
    </r>
    <r>
      <rPr>
        <b/>
        <sz val="16"/>
        <rFont val="細明體"/>
        <family val="3"/>
        <charset val="136"/>
      </rPr>
      <t>計</t>
    </r>
    <r>
      <rPr>
        <b/>
        <sz val="16"/>
        <rFont val="Times New Roman"/>
        <family val="1"/>
      </rPr>
      <t xml:space="preserve">   </t>
    </r>
    <r>
      <rPr>
        <b/>
        <sz val="16"/>
        <rFont val="細明體"/>
        <family val="3"/>
        <charset val="136"/>
      </rPr>
      <t>數</t>
    </r>
    <phoneticPr fontId="3" type="noConversion"/>
  </si>
  <si>
    <t>96/1-12</t>
    <phoneticPr fontId="3" type="noConversion"/>
  </si>
  <si>
    <t>機械及電機設備</t>
    <phoneticPr fontId="4" type="noConversion"/>
  </si>
  <si>
    <t>精密儀器鐘錶樂器</t>
    <phoneticPr fontId="4" type="noConversion"/>
  </si>
  <si>
    <t>化學品</t>
    <phoneticPr fontId="4" type="noConversion"/>
  </si>
  <si>
    <r>
      <t>項目</t>
    </r>
    <r>
      <rPr>
        <b/>
        <sz val="11"/>
        <rFont val="Times New Roman"/>
        <family val="1"/>
      </rPr>
      <t xml:space="preserve">            </t>
    </r>
    <r>
      <rPr>
        <b/>
        <sz val="11"/>
        <rFont val="標楷體"/>
        <family val="4"/>
        <charset val="136"/>
      </rPr>
      <t>出進口值</t>
    </r>
    <phoneticPr fontId="4" type="noConversion"/>
  </si>
  <si>
    <t>97/1</t>
    <phoneticPr fontId="3" type="noConversion"/>
  </si>
  <si>
    <t>紡織品出口累計數比較</t>
    <phoneticPr fontId="3" type="noConversion"/>
  </si>
  <si>
    <t>年度</t>
    <phoneticPr fontId="4" type="noConversion"/>
  </si>
  <si>
    <r>
      <t>1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</si>
  <si>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1-2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</si>
  <si>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</si>
  <si>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</si>
  <si>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1-5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</si>
  <si>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1-6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</si>
  <si>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</si>
  <si>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1-8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</si>
  <si>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</si>
  <si>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1-10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</si>
  <si>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1-11</t>
    </r>
    <r>
      <rPr>
        <b/>
        <sz val="12"/>
        <rFont val="標楷體"/>
        <family val="4"/>
        <charset val="136"/>
      </rPr>
      <t>月</t>
    </r>
    <phoneticPr fontId="3" type="noConversion"/>
  </si>
  <si>
    <t>97/1-2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</si>
  <si>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</si>
  <si>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97/1-3</t>
    <phoneticPr fontId="3" type="noConversion"/>
  </si>
  <si>
    <r>
      <t xml:space="preserve"> (2)</t>
    </r>
    <r>
      <rPr>
        <sz val="12"/>
        <rFont val="細明體"/>
        <family val="3"/>
        <charset val="136"/>
      </rPr>
      <t>成衣</t>
    </r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</si>
  <si>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</si>
  <si>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t>97/1-4</t>
    <phoneticPr fontId="3" type="noConversion"/>
  </si>
  <si>
    <r>
      <t>1-5</t>
    </r>
    <r>
      <rPr>
        <b/>
        <sz val="12"/>
        <rFont val="標楷體"/>
        <family val="4"/>
        <charset val="136"/>
      </rPr>
      <t>月</t>
    </r>
    <phoneticPr fontId="3" type="noConversion"/>
  </si>
  <si>
    <t>97/1-5</t>
    <phoneticPr fontId="3" type="noConversion"/>
  </si>
  <si>
    <r>
      <t>1-6</t>
    </r>
    <r>
      <rPr>
        <b/>
        <sz val="12"/>
        <rFont val="標楷體"/>
        <family val="4"/>
        <charset val="136"/>
      </rPr>
      <t>月</t>
    </r>
    <phoneticPr fontId="3" type="noConversion"/>
  </si>
  <si>
    <t>97/1-6</t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</si>
  <si>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</si>
  <si>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t>97/1-7</t>
    <phoneticPr fontId="3" type="noConversion"/>
  </si>
  <si>
    <r>
      <t>1-8</t>
    </r>
    <r>
      <rPr>
        <b/>
        <sz val="12"/>
        <rFont val="標楷體"/>
        <family val="4"/>
        <charset val="136"/>
      </rPr>
      <t>月</t>
    </r>
    <phoneticPr fontId="3" type="noConversion"/>
  </si>
  <si>
    <t>97/1-8</t>
    <phoneticPr fontId="3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</si>
  <si>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</si>
  <si>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t>進口值</t>
    <phoneticPr fontId="4" type="noConversion"/>
  </si>
  <si>
    <t>97/1-9</t>
    <phoneticPr fontId="3" type="noConversion"/>
  </si>
  <si>
    <r>
      <t>1-10</t>
    </r>
    <r>
      <rPr>
        <b/>
        <sz val="12"/>
        <rFont val="標楷體"/>
        <family val="4"/>
        <charset val="136"/>
      </rPr>
      <t>月</t>
    </r>
    <phoneticPr fontId="3" type="noConversion"/>
  </si>
  <si>
    <t>97/1-10</t>
    <phoneticPr fontId="3" type="noConversion"/>
  </si>
  <si>
    <r>
      <t>1-11</t>
    </r>
    <r>
      <rPr>
        <b/>
        <sz val="12"/>
        <rFont val="標楷體"/>
        <family val="4"/>
        <charset val="136"/>
      </rPr>
      <t>月</t>
    </r>
    <phoneticPr fontId="3" type="noConversion"/>
  </si>
  <si>
    <t>97/1-11</t>
    <phoneticPr fontId="3" type="noConversion"/>
  </si>
  <si>
    <t>97/1-12</t>
    <phoneticPr fontId="3" type="noConversion"/>
  </si>
  <si>
    <t>礦產品</t>
    <phoneticPr fontId="4" type="noConversion"/>
  </si>
  <si>
    <t>98/1</t>
    <phoneticPr fontId="3" type="noConversion"/>
  </si>
  <si>
    <r>
      <t>9.</t>
    </r>
    <r>
      <rPr>
        <sz val="12"/>
        <rFont val="細明體"/>
        <family val="3"/>
        <charset val="136"/>
      </rPr>
      <t>紡織品</t>
    </r>
    <phoneticPr fontId="3" type="noConversion"/>
  </si>
  <si>
    <t>98/1-2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</si>
  <si>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</si>
  <si>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98/1-3</t>
    <phoneticPr fontId="3" type="noConversion"/>
  </si>
  <si>
    <t>98年1-3月</t>
    <phoneticPr fontId="3" type="noConversion"/>
  </si>
  <si>
    <t>97年1-3月</t>
    <phoneticPr fontId="3" type="noConversion"/>
  </si>
  <si>
    <t>98年1月</t>
    <phoneticPr fontId="3" type="noConversion"/>
  </si>
  <si>
    <t>97年1月</t>
    <phoneticPr fontId="3" type="noConversion"/>
  </si>
  <si>
    <t>98年1-2月</t>
    <phoneticPr fontId="3" type="noConversion"/>
  </si>
  <si>
    <t>97年1-2月</t>
    <phoneticPr fontId="3" type="noConversion"/>
  </si>
  <si>
    <t>98/1-4</t>
    <phoneticPr fontId="3" type="noConversion"/>
  </si>
  <si>
    <t>98年1-4月</t>
    <phoneticPr fontId="3" type="noConversion"/>
  </si>
  <si>
    <t>97年1-4月</t>
    <phoneticPr fontId="3" type="noConversion"/>
  </si>
  <si>
    <t>98/1-5</t>
    <phoneticPr fontId="3" type="noConversion"/>
  </si>
  <si>
    <t>98年1-5月</t>
    <phoneticPr fontId="3" type="noConversion"/>
  </si>
  <si>
    <t>97年1-5月</t>
    <phoneticPr fontId="3" type="noConversion"/>
  </si>
  <si>
    <t>98/1-6</t>
    <phoneticPr fontId="3" type="noConversion"/>
  </si>
  <si>
    <t>98年1-6月</t>
    <phoneticPr fontId="3" type="noConversion"/>
  </si>
  <si>
    <t>97年1-6月</t>
    <phoneticPr fontId="3" type="noConversion"/>
  </si>
  <si>
    <t>98/1-7</t>
    <phoneticPr fontId="3" type="noConversion"/>
  </si>
  <si>
    <t>98年1-7月</t>
    <phoneticPr fontId="3" type="noConversion"/>
  </si>
  <si>
    <t>97年1-7月</t>
    <phoneticPr fontId="3" type="noConversion"/>
  </si>
  <si>
    <t>98/1-8</t>
    <phoneticPr fontId="3" type="noConversion"/>
  </si>
  <si>
    <t>98年1-8月</t>
    <phoneticPr fontId="3" type="noConversion"/>
  </si>
  <si>
    <t>97年1-8月</t>
    <phoneticPr fontId="3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</si>
  <si>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</si>
  <si>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t>98/1-9</t>
    <phoneticPr fontId="3" type="noConversion"/>
  </si>
  <si>
    <t>98年1-9月</t>
    <phoneticPr fontId="3" type="noConversion"/>
  </si>
  <si>
    <t>97年1-9月</t>
    <phoneticPr fontId="3" type="noConversion"/>
  </si>
  <si>
    <t>98/1-10</t>
    <phoneticPr fontId="3" type="noConversion"/>
  </si>
  <si>
    <t>98年1-10月</t>
    <phoneticPr fontId="3" type="noConversion"/>
  </si>
  <si>
    <t>97年1-10月</t>
    <phoneticPr fontId="3" type="noConversion"/>
  </si>
  <si>
    <r>
      <t>1-11</t>
    </r>
    <r>
      <rPr>
        <b/>
        <sz val="12"/>
        <rFont val="標楷體"/>
        <family val="4"/>
        <charset val="136"/>
      </rPr>
      <t>月</t>
    </r>
    <phoneticPr fontId="3" type="noConversion"/>
  </si>
  <si>
    <t>98/1-11</t>
    <phoneticPr fontId="3" type="noConversion"/>
  </si>
  <si>
    <t>98年1-11月</t>
    <phoneticPr fontId="3" type="noConversion"/>
  </si>
  <si>
    <t>97年1-11月</t>
    <phoneticPr fontId="3" type="noConversion"/>
  </si>
  <si>
    <t>98年1-12月</t>
    <phoneticPr fontId="3" type="noConversion"/>
  </si>
  <si>
    <t>97年1-12月</t>
    <phoneticPr fontId="3" type="noConversion"/>
  </si>
  <si>
    <t>98/1-12</t>
    <phoneticPr fontId="3" type="noConversion"/>
  </si>
  <si>
    <r>
      <t>1</t>
    </r>
    <r>
      <rPr>
        <b/>
        <sz val="12"/>
        <rFont val="標楷體"/>
        <family val="4"/>
        <charset val="136"/>
      </rPr>
      <t>月</t>
    </r>
    <phoneticPr fontId="3" type="noConversion"/>
  </si>
  <si>
    <t>99/1</t>
    <phoneticPr fontId="3" type="noConversion"/>
  </si>
  <si>
    <t>99年1月</t>
    <phoneticPr fontId="3" type="noConversion"/>
  </si>
  <si>
    <r>
      <t>1-2</t>
    </r>
    <r>
      <rPr>
        <b/>
        <sz val="12"/>
        <rFont val="標楷體"/>
        <family val="4"/>
        <charset val="136"/>
      </rPr>
      <t>月</t>
    </r>
    <phoneticPr fontId="3" type="noConversion"/>
  </si>
  <si>
    <t>99年1-2月</t>
    <phoneticPr fontId="3" type="noConversion"/>
  </si>
  <si>
    <t>98年1-2月</t>
    <phoneticPr fontId="3" type="noConversion"/>
  </si>
  <si>
    <t>99/1-2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</si>
  <si>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</si>
  <si>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99/1-3</t>
    <phoneticPr fontId="3" type="noConversion"/>
  </si>
  <si>
    <t>99年1-3月</t>
    <phoneticPr fontId="3" type="noConversion"/>
  </si>
  <si>
    <t>98年1-3月</t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</si>
  <si>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</si>
  <si>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t>99/1-4</t>
    <phoneticPr fontId="3" type="noConversion"/>
  </si>
  <si>
    <t>99年1-4月</t>
    <phoneticPr fontId="3" type="noConversion"/>
  </si>
  <si>
    <t>98年1-4月</t>
    <phoneticPr fontId="3" type="noConversion"/>
  </si>
  <si>
    <r>
      <t>1-5</t>
    </r>
    <r>
      <rPr>
        <b/>
        <sz val="12"/>
        <rFont val="標楷體"/>
        <family val="4"/>
        <charset val="136"/>
      </rPr>
      <t>月</t>
    </r>
    <phoneticPr fontId="3" type="noConversion"/>
  </si>
  <si>
    <t>99/1-5</t>
    <phoneticPr fontId="3" type="noConversion"/>
  </si>
  <si>
    <t>99年1-5月</t>
    <phoneticPr fontId="3" type="noConversion"/>
  </si>
  <si>
    <t>99/1-6</t>
    <phoneticPr fontId="3" type="noConversion"/>
  </si>
  <si>
    <t>99年1-6月</t>
    <phoneticPr fontId="3" type="noConversion"/>
  </si>
  <si>
    <t>99/1-7</t>
    <phoneticPr fontId="3" type="noConversion"/>
  </si>
  <si>
    <t>99年1-7月</t>
    <phoneticPr fontId="3" type="noConversion"/>
  </si>
  <si>
    <t>98年1-7月</t>
    <phoneticPr fontId="3" type="noConversion"/>
  </si>
  <si>
    <r>
      <t>1-8</t>
    </r>
    <r>
      <rPr>
        <b/>
        <sz val="12"/>
        <rFont val="標楷體"/>
        <family val="4"/>
        <charset val="136"/>
      </rPr>
      <t>月</t>
    </r>
    <phoneticPr fontId="3" type="noConversion"/>
  </si>
  <si>
    <t>99/1-8</t>
    <phoneticPr fontId="3" type="noConversion"/>
  </si>
  <si>
    <t>99年1-8月</t>
    <phoneticPr fontId="3" type="noConversion"/>
  </si>
  <si>
    <t>99年1-9月</t>
    <phoneticPr fontId="3" type="noConversion"/>
  </si>
  <si>
    <t>98年1-9月</t>
    <phoneticPr fontId="3" type="noConversion"/>
  </si>
  <si>
    <t>99/1-9</t>
    <phoneticPr fontId="3" type="noConversion"/>
  </si>
  <si>
    <r>
      <t>1-10</t>
    </r>
    <r>
      <rPr>
        <b/>
        <sz val="12"/>
        <rFont val="標楷體"/>
        <family val="4"/>
        <charset val="136"/>
      </rPr>
      <t>月</t>
    </r>
    <phoneticPr fontId="3" type="noConversion"/>
  </si>
  <si>
    <t>99/1-10</t>
    <phoneticPr fontId="3" type="noConversion"/>
  </si>
  <si>
    <t>99年1-10月</t>
    <phoneticPr fontId="3" type="noConversion"/>
  </si>
  <si>
    <t>98年1-10月</t>
    <phoneticPr fontId="3" type="noConversion"/>
  </si>
  <si>
    <r>
      <t>進</t>
    </r>
    <r>
      <rPr>
        <b/>
        <sz val="16"/>
        <rFont val="Times New Roman"/>
        <family val="1"/>
      </rPr>
      <t xml:space="preserve"> </t>
    </r>
    <r>
      <rPr>
        <b/>
        <sz val="16"/>
        <rFont val="細明體"/>
        <family val="3"/>
        <charset val="136"/>
      </rPr>
      <t>口</t>
    </r>
    <r>
      <rPr>
        <b/>
        <sz val="16"/>
        <rFont val="Times New Roman"/>
        <family val="1"/>
      </rPr>
      <t xml:space="preserve"> </t>
    </r>
    <r>
      <rPr>
        <b/>
        <sz val="16"/>
        <rFont val="細明體"/>
        <family val="3"/>
        <charset val="136"/>
      </rPr>
      <t>累</t>
    </r>
    <r>
      <rPr>
        <b/>
        <sz val="16"/>
        <rFont val="Times New Roman"/>
        <family val="1"/>
      </rPr>
      <t xml:space="preserve">   </t>
    </r>
    <r>
      <rPr>
        <b/>
        <sz val="16"/>
        <rFont val="細明體"/>
        <family val="3"/>
        <charset val="136"/>
      </rPr>
      <t>計</t>
    </r>
    <r>
      <rPr>
        <b/>
        <sz val="16"/>
        <rFont val="Times New Roman"/>
        <family val="1"/>
      </rPr>
      <t xml:space="preserve">   </t>
    </r>
    <r>
      <rPr>
        <b/>
        <sz val="16"/>
        <rFont val="細明體"/>
        <family val="3"/>
        <charset val="136"/>
      </rPr>
      <t>數</t>
    </r>
    <phoneticPr fontId="3" type="noConversion"/>
  </si>
  <si>
    <t>紡織品進口累計數比較</t>
    <phoneticPr fontId="3" type="noConversion"/>
  </si>
  <si>
    <t>8.紡織品</t>
  </si>
  <si>
    <t xml:space="preserve">  棉 花</t>
  </si>
  <si>
    <t>99/1-2</t>
    <phoneticPr fontId="3" type="noConversion"/>
  </si>
  <si>
    <t>99年1-2月</t>
    <phoneticPr fontId="3" type="noConversion"/>
  </si>
  <si>
    <t>98年1-2月</t>
    <phoneticPr fontId="3" type="noConversion"/>
  </si>
  <si>
    <t>99/1-4</t>
    <phoneticPr fontId="3" type="noConversion"/>
  </si>
  <si>
    <t>99年1-3月</t>
    <phoneticPr fontId="3" type="noConversion"/>
  </si>
  <si>
    <t>98年1-3月</t>
    <phoneticPr fontId="3" type="noConversion"/>
  </si>
  <si>
    <t>98年1-4月</t>
    <phoneticPr fontId="3" type="noConversion"/>
  </si>
  <si>
    <t>99年1-5月</t>
    <phoneticPr fontId="3" type="noConversion"/>
  </si>
  <si>
    <t>98年1-5月</t>
    <phoneticPr fontId="3" type="noConversion"/>
  </si>
  <si>
    <t>99年1-6月</t>
    <phoneticPr fontId="3" type="noConversion"/>
  </si>
  <si>
    <t>98年1-6月</t>
    <phoneticPr fontId="3" type="noConversion"/>
  </si>
  <si>
    <t>99/1-8</t>
    <phoneticPr fontId="3" type="noConversion"/>
  </si>
  <si>
    <t>99年1-8月</t>
    <phoneticPr fontId="3" type="noConversion"/>
  </si>
  <si>
    <t>98年1-8月</t>
    <phoneticPr fontId="3" type="noConversion"/>
  </si>
  <si>
    <t>99/1-9</t>
    <phoneticPr fontId="3" type="noConversion"/>
  </si>
  <si>
    <t>99年1-9月</t>
    <phoneticPr fontId="3" type="noConversion"/>
  </si>
  <si>
    <t>99/1-10</t>
    <phoneticPr fontId="3" type="noConversion"/>
  </si>
  <si>
    <t>98年1-10月</t>
    <phoneticPr fontId="3" type="noConversion"/>
  </si>
  <si>
    <t>99/1-11</t>
    <phoneticPr fontId="3" type="noConversion"/>
  </si>
  <si>
    <t>99年1-11月</t>
    <phoneticPr fontId="3" type="noConversion"/>
  </si>
  <si>
    <t>99/1-11</t>
    <phoneticPr fontId="3" type="noConversion"/>
  </si>
  <si>
    <t>99/1-12</t>
    <phoneticPr fontId="3" type="noConversion"/>
  </si>
  <si>
    <t>99年1-12月</t>
    <phoneticPr fontId="3" type="noConversion"/>
  </si>
  <si>
    <t>98年1-12月</t>
    <phoneticPr fontId="3" type="noConversion"/>
  </si>
  <si>
    <t>99/1-12</t>
    <phoneticPr fontId="3" type="noConversion"/>
  </si>
  <si>
    <t>100/1</t>
    <phoneticPr fontId="3" type="noConversion"/>
  </si>
  <si>
    <t>100年1月</t>
    <phoneticPr fontId="3" type="noConversion"/>
  </si>
  <si>
    <t>99年1月</t>
    <phoneticPr fontId="3" type="noConversion"/>
  </si>
  <si>
    <r>
      <t>1-2</t>
    </r>
    <r>
      <rPr>
        <b/>
        <sz val="12"/>
        <rFont val="標楷體"/>
        <family val="4"/>
        <charset val="136"/>
      </rPr>
      <t>月</t>
    </r>
    <phoneticPr fontId="3" type="noConversion"/>
  </si>
  <si>
    <t>100/1-2</t>
    <phoneticPr fontId="3" type="noConversion"/>
  </si>
  <si>
    <t>100年1-2月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</si>
  <si>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</si>
  <si>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100/1-3</t>
    <phoneticPr fontId="3" type="noConversion"/>
  </si>
  <si>
    <t>100年1-3月</t>
    <phoneticPr fontId="3" type="noConversion"/>
  </si>
  <si>
    <t>99年1-3月</t>
    <phoneticPr fontId="3" type="noConversion"/>
  </si>
  <si>
    <t>100/1-3</t>
    <phoneticPr fontId="3" type="noConversion"/>
  </si>
  <si>
    <t>100年1-3月</t>
    <phoneticPr fontId="3" type="noConversion"/>
  </si>
  <si>
    <t>100/1-4</t>
    <phoneticPr fontId="3" type="noConversion"/>
  </si>
  <si>
    <t>100年1-4月</t>
    <phoneticPr fontId="3" type="noConversion"/>
  </si>
  <si>
    <t>99年1-4月</t>
    <phoneticPr fontId="3" type="noConversion"/>
  </si>
  <si>
    <t>100年1-4月</t>
    <phoneticPr fontId="3" type="noConversion"/>
  </si>
  <si>
    <t>100/1-5</t>
    <phoneticPr fontId="3" type="noConversion"/>
  </si>
  <si>
    <t>100年1-5月</t>
    <phoneticPr fontId="3" type="noConversion"/>
  </si>
  <si>
    <t>99年1-5月</t>
    <phoneticPr fontId="3" type="noConversion"/>
  </si>
  <si>
    <t>100/1-5</t>
    <phoneticPr fontId="3" type="noConversion"/>
  </si>
  <si>
    <t>100年1-5月</t>
    <phoneticPr fontId="3" type="noConversion"/>
  </si>
  <si>
    <r>
      <t>1-6</t>
    </r>
    <r>
      <rPr>
        <b/>
        <sz val="12"/>
        <rFont val="標楷體"/>
        <family val="4"/>
        <charset val="136"/>
      </rPr>
      <t>月</t>
    </r>
    <phoneticPr fontId="3" type="noConversion"/>
  </si>
  <si>
    <t>100/1-6</t>
    <phoneticPr fontId="3" type="noConversion"/>
  </si>
  <si>
    <t>100年1-6月</t>
    <phoneticPr fontId="3" type="noConversion"/>
  </si>
  <si>
    <t>99年1-6月</t>
    <phoneticPr fontId="3" type="noConversion"/>
  </si>
  <si>
    <t>100/1-6</t>
    <phoneticPr fontId="3" type="noConversion"/>
  </si>
  <si>
    <t>100/1-7</t>
    <phoneticPr fontId="3" type="noConversion"/>
  </si>
  <si>
    <t>100年1-7月</t>
    <phoneticPr fontId="3" type="noConversion"/>
  </si>
  <si>
    <t>99年1-7月</t>
    <phoneticPr fontId="3" type="noConversion"/>
  </si>
  <si>
    <t>100年1-7月</t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</si>
  <si>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</si>
  <si>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1-8</t>
    </r>
    <r>
      <rPr>
        <b/>
        <sz val="12"/>
        <rFont val="標楷體"/>
        <family val="4"/>
        <charset val="136"/>
      </rPr>
      <t>月</t>
    </r>
    <phoneticPr fontId="3" type="noConversion"/>
  </si>
  <si>
    <t>100/1-8</t>
    <phoneticPr fontId="3" type="noConversion"/>
  </si>
  <si>
    <t>100年1-8月</t>
    <phoneticPr fontId="3" type="noConversion"/>
  </si>
  <si>
    <t>99年1-8月</t>
    <phoneticPr fontId="3" type="noConversion"/>
  </si>
  <si>
    <t>100/1-8</t>
    <phoneticPr fontId="3" type="noConversion"/>
  </si>
  <si>
    <t>100年1-8月</t>
    <phoneticPr fontId="3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</si>
  <si>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</si>
  <si>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1-10</t>
    </r>
    <r>
      <rPr>
        <b/>
        <sz val="12"/>
        <rFont val="標楷體"/>
        <family val="4"/>
        <charset val="136"/>
      </rPr>
      <t>月</t>
    </r>
    <phoneticPr fontId="3" type="noConversion"/>
  </si>
  <si>
    <t>100/1-9</t>
    <phoneticPr fontId="3" type="noConversion"/>
  </si>
  <si>
    <t>100/1-10</t>
    <phoneticPr fontId="3" type="noConversion"/>
  </si>
  <si>
    <t>100年1-9月</t>
    <phoneticPr fontId="3" type="noConversion"/>
  </si>
  <si>
    <t>99年1-9月</t>
    <phoneticPr fontId="3" type="noConversion"/>
  </si>
  <si>
    <t>100年1-10月</t>
    <phoneticPr fontId="3" type="noConversion"/>
  </si>
  <si>
    <t>99年1-10月</t>
    <phoneticPr fontId="3" type="noConversion"/>
  </si>
  <si>
    <t>100/1-9</t>
    <phoneticPr fontId="3" type="noConversion"/>
  </si>
  <si>
    <t>100年1-9月</t>
    <phoneticPr fontId="3" type="noConversion"/>
  </si>
  <si>
    <t>100/1-10</t>
    <phoneticPr fontId="3" type="noConversion"/>
  </si>
  <si>
    <t>100年1-10月</t>
    <phoneticPr fontId="3" type="noConversion"/>
  </si>
  <si>
    <r>
      <t>1-11</t>
    </r>
    <r>
      <rPr>
        <b/>
        <sz val="12"/>
        <rFont val="標楷體"/>
        <family val="4"/>
        <charset val="136"/>
      </rPr>
      <t>月</t>
    </r>
    <phoneticPr fontId="3" type="noConversion"/>
  </si>
  <si>
    <t>100/1-11</t>
    <phoneticPr fontId="3" type="noConversion"/>
  </si>
  <si>
    <t>100年1-11月</t>
    <phoneticPr fontId="3" type="noConversion"/>
  </si>
  <si>
    <t>100/1-12</t>
    <phoneticPr fontId="3" type="noConversion"/>
  </si>
  <si>
    <t>100年1-12月</t>
    <phoneticPr fontId="3" type="noConversion"/>
  </si>
  <si>
    <t>99年1-12月</t>
    <phoneticPr fontId="3" type="noConversion"/>
  </si>
  <si>
    <t>100/1-12</t>
    <phoneticPr fontId="3" type="noConversion"/>
  </si>
  <si>
    <t>100年1-12月</t>
    <phoneticPr fontId="3" type="noConversion"/>
  </si>
  <si>
    <r>
      <t>1</t>
    </r>
    <r>
      <rPr>
        <b/>
        <sz val="12"/>
        <rFont val="標楷體"/>
        <family val="4"/>
        <charset val="136"/>
      </rPr>
      <t>月</t>
    </r>
    <phoneticPr fontId="3" type="noConversion"/>
  </si>
  <si>
    <t>101/1</t>
    <phoneticPr fontId="3" type="noConversion"/>
  </si>
  <si>
    <t>101年1月</t>
    <phoneticPr fontId="3" type="noConversion"/>
  </si>
  <si>
    <t>100年1月</t>
    <phoneticPr fontId="3" type="noConversion"/>
  </si>
  <si>
    <t>101/1</t>
    <phoneticPr fontId="3" type="noConversion"/>
  </si>
  <si>
    <t>101年1月</t>
    <phoneticPr fontId="3" type="noConversion"/>
  </si>
  <si>
    <r>
      <t>1-2</t>
    </r>
    <r>
      <rPr>
        <b/>
        <sz val="12"/>
        <rFont val="標楷體"/>
        <family val="4"/>
        <charset val="136"/>
      </rPr>
      <t>月</t>
    </r>
    <phoneticPr fontId="3" type="noConversion"/>
  </si>
  <si>
    <t>101/1-2</t>
    <phoneticPr fontId="3" type="noConversion"/>
  </si>
  <si>
    <t>101年1-2月</t>
    <phoneticPr fontId="3" type="noConversion"/>
  </si>
  <si>
    <t>100年1-2月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</si>
  <si>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</si>
  <si>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101/1-3</t>
    <phoneticPr fontId="3" type="noConversion"/>
  </si>
  <si>
    <t>101年1-3月</t>
    <phoneticPr fontId="3" type="noConversion"/>
  </si>
  <si>
    <t>101/1-4</t>
    <phoneticPr fontId="3" type="noConversion"/>
  </si>
  <si>
    <t>101年1-4月</t>
    <phoneticPr fontId="3" type="noConversion"/>
  </si>
  <si>
    <t>101/1-5</t>
    <phoneticPr fontId="3" type="noConversion"/>
  </si>
  <si>
    <t>101年1-5月</t>
    <phoneticPr fontId="3" type="noConversion"/>
  </si>
  <si>
    <r>
      <t>1-6</t>
    </r>
    <r>
      <rPr>
        <b/>
        <sz val="12"/>
        <rFont val="標楷體"/>
        <family val="4"/>
        <charset val="136"/>
      </rPr>
      <t>月</t>
    </r>
    <phoneticPr fontId="3" type="noConversion"/>
  </si>
  <si>
    <t>101/1-6</t>
    <phoneticPr fontId="3" type="noConversion"/>
  </si>
  <si>
    <t>101年1-6月</t>
    <phoneticPr fontId="3" type="noConversion"/>
  </si>
  <si>
    <t>100年1-6月</t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</si>
  <si>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</si>
  <si>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t>101/1-7</t>
    <phoneticPr fontId="3" type="noConversion"/>
  </si>
  <si>
    <t>101年1-7月</t>
    <phoneticPr fontId="3" type="noConversion"/>
  </si>
  <si>
    <t>101/1-7</t>
    <phoneticPr fontId="3" type="noConversion"/>
  </si>
  <si>
    <t>101/1-8</t>
    <phoneticPr fontId="3" type="noConversion"/>
  </si>
  <si>
    <t>101年1-8月</t>
    <phoneticPr fontId="3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</si>
  <si>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</si>
  <si>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t>101/1-9</t>
    <phoneticPr fontId="3" type="noConversion"/>
  </si>
  <si>
    <t>101年1-9月</t>
    <phoneticPr fontId="3" type="noConversion"/>
  </si>
  <si>
    <t>101/1-10</t>
    <phoneticPr fontId="3" type="noConversion"/>
  </si>
  <si>
    <t>101年1-10月</t>
    <phoneticPr fontId="3" type="noConversion"/>
  </si>
  <si>
    <t>100年1-10月</t>
    <phoneticPr fontId="3" type="noConversion"/>
  </si>
  <si>
    <t>101/1-10</t>
    <phoneticPr fontId="3" type="noConversion"/>
  </si>
  <si>
    <t>101/1-11</t>
    <phoneticPr fontId="3" type="noConversion"/>
  </si>
  <si>
    <t>101年1-11月</t>
    <phoneticPr fontId="3" type="noConversion"/>
  </si>
  <si>
    <t>101/1-12</t>
    <phoneticPr fontId="3" type="noConversion"/>
  </si>
  <si>
    <t>101年1-12月</t>
    <phoneticPr fontId="3" type="noConversion"/>
  </si>
  <si>
    <t>101/1-12</t>
    <phoneticPr fontId="3" type="noConversion"/>
  </si>
  <si>
    <t>102/1</t>
    <phoneticPr fontId="3" type="noConversion"/>
  </si>
  <si>
    <t>102年1月</t>
    <phoneticPr fontId="3" type="noConversion"/>
  </si>
  <si>
    <t>102/1</t>
    <phoneticPr fontId="3" type="noConversion"/>
  </si>
  <si>
    <t>金額</t>
    <phoneticPr fontId="3" type="noConversion"/>
  </si>
  <si>
    <t>102/1-2</t>
    <phoneticPr fontId="3" type="noConversion"/>
  </si>
  <si>
    <t>101年1-2月</t>
    <phoneticPr fontId="3" type="noConversion"/>
  </si>
  <si>
    <t>102年1-2月</t>
    <phoneticPr fontId="3" type="noConversion"/>
  </si>
  <si>
    <t>101年1月</t>
    <phoneticPr fontId="3" type="noConversion"/>
  </si>
  <si>
    <t>102年1月</t>
    <phoneticPr fontId="3" type="noConversion"/>
  </si>
  <si>
    <t>102/1-3</t>
    <phoneticPr fontId="3" type="noConversion"/>
  </si>
  <si>
    <t>102年1-3月</t>
    <phoneticPr fontId="3" type="noConversion"/>
  </si>
  <si>
    <t>102/1-4</t>
    <phoneticPr fontId="3" type="noConversion"/>
  </si>
  <si>
    <t>102年1-4月</t>
    <phoneticPr fontId="3" type="noConversion"/>
  </si>
  <si>
    <t>102/1-5</t>
    <phoneticPr fontId="3" type="noConversion"/>
  </si>
  <si>
    <t>102年1-5月</t>
    <phoneticPr fontId="3" type="noConversion"/>
  </si>
  <si>
    <t>102/1-6</t>
    <phoneticPr fontId="3" type="noConversion"/>
  </si>
  <si>
    <t>102年1-6月</t>
    <phoneticPr fontId="3" type="noConversion"/>
  </si>
  <si>
    <t>102/1-7</t>
    <phoneticPr fontId="3" type="noConversion"/>
  </si>
  <si>
    <t>102年1-7月</t>
    <phoneticPr fontId="3" type="noConversion"/>
  </si>
  <si>
    <t>102/1-8</t>
    <phoneticPr fontId="3" type="noConversion"/>
  </si>
  <si>
    <t>102年1-8月</t>
    <phoneticPr fontId="3" type="noConversion"/>
  </si>
  <si>
    <t>102/1-9</t>
    <phoneticPr fontId="3" type="noConversion"/>
  </si>
  <si>
    <t>102年1-9月</t>
    <phoneticPr fontId="3" type="noConversion"/>
  </si>
  <si>
    <t>102/1-10</t>
    <phoneticPr fontId="3" type="noConversion"/>
  </si>
  <si>
    <t>102年1-10月</t>
    <phoneticPr fontId="3" type="noConversion"/>
  </si>
  <si>
    <t>102/1-11</t>
    <phoneticPr fontId="3" type="noConversion"/>
  </si>
  <si>
    <t>102年1-11月</t>
    <phoneticPr fontId="3" type="noConversion"/>
  </si>
  <si>
    <t>102/1-12</t>
    <phoneticPr fontId="3" type="noConversion"/>
  </si>
  <si>
    <t>102年1-12月</t>
    <phoneticPr fontId="3" type="noConversion"/>
  </si>
  <si>
    <r>
      <t>1</t>
    </r>
    <r>
      <rPr>
        <b/>
        <sz val="12"/>
        <rFont val="標楷體"/>
        <family val="4"/>
        <charset val="136"/>
      </rPr>
      <t>月</t>
    </r>
    <phoneticPr fontId="3" type="noConversion"/>
  </si>
  <si>
    <t>103/1</t>
    <phoneticPr fontId="3" type="noConversion"/>
  </si>
  <si>
    <t>103年1月</t>
    <phoneticPr fontId="3" type="noConversion"/>
  </si>
  <si>
    <t>出 口 累   計   數</t>
    <phoneticPr fontId="3" type="noConversion"/>
  </si>
  <si>
    <t>增 減 比 較</t>
  </si>
  <si>
    <t>103年1月</t>
    <phoneticPr fontId="3" type="noConversion"/>
  </si>
  <si>
    <t>102年1月</t>
    <phoneticPr fontId="3" type="noConversion"/>
  </si>
  <si>
    <t>103/1-2</t>
    <phoneticPr fontId="3" type="noConversion"/>
  </si>
  <si>
    <t>103年1-2月</t>
    <phoneticPr fontId="3" type="noConversion"/>
  </si>
  <si>
    <t>103/1-3</t>
    <phoneticPr fontId="3" type="noConversion"/>
  </si>
  <si>
    <t>103年1-3月</t>
    <phoneticPr fontId="3" type="noConversion"/>
  </si>
  <si>
    <t>103/1-4</t>
    <phoneticPr fontId="3" type="noConversion"/>
  </si>
  <si>
    <t>103年1-4月</t>
    <phoneticPr fontId="3" type="noConversion"/>
  </si>
  <si>
    <r>
      <t>1-5</t>
    </r>
    <r>
      <rPr>
        <b/>
        <sz val="12"/>
        <rFont val="標楷體"/>
        <family val="4"/>
        <charset val="136"/>
      </rPr>
      <t>月</t>
    </r>
    <phoneticPr fontId="3" type="noConversion"/>
  </si>
  <si>
    <t>103/1-5</t>
    <phoneticPr fontId="3" type="noConversion"/>
  </si>
  <si>
    <t>103年1-5月</t>
    <phoneticPr fontId="3" type="noConversion"/>
  </si>
  <si>
    <t>103/1-5</t>
    <phoneticPr fontId="3" type="noConversion"/>
  </si>
  <si>
    <t>103/1-6</t>
    <phoneticPr fontId="3" type="noConversion"/>
  </si>
  <si>
    <t>103年1-6月</t>
    <phoneticPr fontId="3" type="noConversion"/>
  </si>
  <si>
    <t>103/1-7</t>
    <phoneticPr fontId="3" type="noConversion"/>
  </si>
  <si>
    <t>103年1-7月</t>
    <phoneticPr fontId="3" type="noConversion"/>
  </si>
  <si>
    <t>103/1-8</t>
    <phoneticPr fontId="3" type="noConversion"/>
  </si>
  <si>
    <t>103年1-8月</t>
    <phoneticPr fontId="3" type="noConversion"/>
  </si>
  <si>
    <t>103/1-9</t>
    <phoneticPr fontId="3" type="noConversion"/>
  </si>
  <si>
    <t>103年1-9月</t>
    <phoneticPr fontId="3" type="noConversion"/>
  </si>
  <si>
    <t>103/1-10</t>
    <phoneticPr fontId="3" type="noConversion"/>
  </si>
  <si>
    <t>103年1-10月</t>
    <phoneticPr fontId="3" type="noConversion"/>
  </si>
  <si>
    <t>103/1-11</t>
    <phoneticPr fontId="3" type="noConversion"/>
  </si>
  <si>
    <t>103年1-11月</t>
    <phoneticPr fontId="3" type="noConversion"/>
  </si>
  <si>
    <t>103/1-12</t>
    <phoneticPr fontId="3" type="noConversion"/>
  </si>
  <si>
    <t>103年1-12月</t>
    <phoneticPr fontId="3" type="noConversion"/>
  </si>
  <si>
    <t>104/1</t>
    <phoneticPr fontId="3" type="noConversion"/>
  </si>
  <si>
    <t>104年1月</t>
    <phoneticPr fontId="3" type="noConversion"/>
  </si>
  <si>
    <t>104/1-2</t>
    <phoneticPr fontId="3" type="noConversion"/>
  </si>
  <si>
    <t>104年1-2月</t>
    <phoneticPr fontId="3" type="noConversion"/>
  </si>
  <si>
    <t>104/1-3</t>
    <phoneticPr fontId="3" type="noConversion"/>
  </si>
  <si>
    <t>104年1-3月</t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</si>
  <si>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</si>
  <si>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t>104/1-4</t>
    <phoneticPr fontId="3" type="noConversion"/>
  </si>
  <si>
    <t>104年1-4月</t>
    <phoneticPr fontId="3" type="noConversion"/>
  </si>
  <si>
    <t>104/1-5</t>
    <phoneticPr fontId="3" type="noConversion"/>
  </si>
  <si>
    <t>104年1-5月</t>
    <phoneticPr fontId="3" type="noConversion"/>
  </si>
  <si>
    <t>104/1-6</t>
    <phoneticPr fontId="3" type="noConversion"/>
  </si>
  <si>
    <t>104年1-6月</t>
    <phoneticPr fontId="3" type="noConversion"/>
  </si>
  <si>
    <t>104/1-7</t>
    <phoneticPr fontId="3" type="noConversion"/>
  </si>
  <si>
    <t>104年1-7月</t>
    <phoneticPr fontId="3" type="noConversion"/>
  </si>
  <si>
    <t>104/1-8</t>
    <phoneticPr fontId="3" type="noConversion"/>
  </si>
  <si>
    <t>104年1-8月</t>
    <phoneticPr fontId="3" type="noConversion"/>
  </si>
  <si>
    <t>104/1-9</t>
    <phoneticPr fontId="3" type="noConversion"/>
  </si>
  <si>
    <t>104年1-9月</t>
    <phoneticPr fontId="3" type="noConversion"/>
  </si>
  <si>
    <t>104/1-10</t>
    <phoneticPr fontId="3" type="noConversion"/>
  </si>
  <si>
    <t>104年1-10月</t>
    <phoneticPr fontId="3" type="noConversion"/>
  </si>
  <si>
    <t>金額</t>
    <phoneticPr fontId="3" type="noConversion"/>
  </si>
  <si>
    <t>104/1-11</t>
    <phoneticPr fontId="3" type="noConversion"/>
  </si>
  <si>
    <t>104年1-11月</t>
    <phoneticPr fontId="3" type="noConversion"/>
  </si>
  <si>
    <t>104/1-12</t>
    <phoneticPr fontId="3" type="noConversion"/>
  </si>
  <si>
    <t>104年1-12月</t>
    <phoneticPr fontId="3" type="noConversion"/>
  </si>
  <si>
    <r>
      <t>1</t>
    </r>
    <r>
      <rPr>
        <b/>
        <sz val="12"/>
        <rFont val="標楷體"/>
        <family val="4"/>
        <charset val="136"/>
      </rPr>
      <t>月</t>
    </r>
    <phoneticPr fontId="3" type="noConversion"/>
  </si>
  <si>
    <t>105/1</t>
    <phoneticPr fontId="3" type="noConversion"/>
  </si>
  <si>
    <t>105年1月</t>
    <phoneticPr fontId="3" type="noConversion"/>
  </si>
  <si>
    <r>
      <t>11.</t>
    </r>
    <r>
      <rPr>
        <sz val="12"/>
        <color indexed="8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</si>
  <si>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color indexed="8"/>
        <rFont val="細明體"/>
        <family val="3"/>
        <charset val="136"/>
      </rPr>
      <t>紗布</t>
    </r>
    <r>
      <rPr>
        <sz val="12"/>
        <color indexed="8"/>
        <rFont val="Times New Roman"/>
        <family val="1"/>
      </rPr>
      <t xml:space="preserve"> </t>
    </r>
    <phoneticPr fontId="4" type="noConversion"/>
  </si>
  <si>
    <t>進 口 累   計   數</t>
    <phoneticPr fontId="3" type="noConversion"/>
  </si>
  <si>
    <t>105/1-2</t>
    <phoneticPr fontId="3" type="noConversion"/>
  </si>
  <si>
    <t>105年1-2月</t>
    <phoneticPr fontId="3" type="noConversion"/>
  </si>
  <si>
    <t>104年1-2月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</si>
  <si>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</si>
  <si>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105/1-3</t>
    <phoneticPr fontId="3" type="noConversion"/>
  </si>
  <si>
    <t>105年1-3月</t>
    <phoneticPr fontId="3" type="noConversion"/>
  </si>
  <si>
    <t>105/1-4</t>
    <phoneticPr fontId="3" type="noConversion"/>
  </si>
  <si>
    <t>105年1-4月</t>
    <phoneticPr fontId="3" type="noConversion"/>
  </si>
  <si>
    <t>105/1-5</t>
    <phoneticPr fontId="3" type="noConversion"/>
  </si>
  <si>
    <t>105年1-5月</t>
    <phoneticPr fontId="3" type="noConversion"/>
  </si>
  <si>
    <t>105/1-6</t>
    <phoneticPr fontId="3" type="noConversion"/>
  </si>
  <si>
    <t>105年1-6月</t>
    <phoneticPr fontId="3" type="noConversion"/>
  </si>
  <si>
    <t>105/1-7</t>
    <phoneticPr fontId="3" type="noConversion"/>
  </si>
  <si>
    <t>105年1-7月</t>
    <phoneticPr fontId="3" type="noConversion"/>
  </si>
  <si>
    <t>105/1-8</t>
    <phoneticPr fontId="3" type="noConversion"/>
  </si>
  <si>
    <t>105年1-8月</t>
    <phoneticPr fontId="3" type="noConversion"/>
  </si>
  <si>
    <t>105/1-9</t>
    <phoneticPr fontId="3" type="noConversion"/>
  </si>
  <si>
    <t>105年1-9月</t>
    <phoneticPr fontId="3" type="noConversion"/>
  </si>
  <si>
    <t>105/1-10</t>
    <phoneticPr fontId="3" type="noConversion"/>
  </si>
  <si>
    <t>105年1-10月</t>
    <phoneticPr fontId="3" type="noConversion"/>
  </si>
  <si>
    <t>105/1-11</t>
    <phoneticPr fontId="3" type="noConversion"/>
  </si>
  <si>
    <t>105年1-11月</t>
    <phoneticPr fontId="3" type="noConversion"/>
  </si>
  <si>
    <t>105/1-12</t>
    <phoneticPr fontId="3" type="noConversion"/>
  </si>
  <si>
    <t>105年1-12月</t>
    <phoneticPr fontId="3" type="noConversion"/>
  </si>
  <si>
    <t>106/1</t>
    <phoneticPr fontId="3" type="noConversion"/>
  </si>
  <si>
    <t>106年1月</t>
    <phoneticPr fontId="3" type="noConversion"/>
  </si>
  <si>
    <t>出 口 累   計   數</t>
    <phoneticPr fontId="3" type="noConversion"/>
  </si>
  <si>
    <t>106年1月</t>
    <phoneticPr fontId="3" type="noConversion"/>
  </si>
  <si>
    <t>105年1月</t>
    <phoneticPr fontId="3" type="noConversion"/>
  </si>
  <si>
    <t>金額</t>
    <phoneticPr fontId="3" type="noConversion"/>
  </si>
  <si>
    <t>106/1-2</t>
    <phoneticPr fontId="3" type="noConversion"/>
  </si>
  <si>
    <t>106年1-2月</t>
    <phoneticPr fontId="3" type="noConversion"/>
  </si>
  <si>
    <t>106/1-3</t>
    <phoneticPr fontId="3" type="noConversion"/>
  </si>
  <si>
    <t>106年1-3月</t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</si>
  <si>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</si>
  <si>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t>106/1-4</t>
    <phoneticPr fontId="3" type="noConversion"/>
  </si>
  <si>
    <t>106年1-4月</t>
    <phoneticPr fontId="3" type="noConversion"/>
  </si>
  <si>
    <t>106/1-5</t>
    <phoneticPr fontId="3" type="noConversion"/>
  </si>
  <si>
    <t>106年1-5月</t>
    <phoneticPr fontId="3" type="noConversion"/>
  </si>
  <si>
    <t>106/1-6</t>
    <phoneticPr fontId="3" type="noConversion"/>
  </si>
  <si>
    <t>106年1-6月</t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</si>
  <si>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</si>
  <si>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t>106/1-7</t>
    <phoneticPr fontId="3" type="noConversion"/>
  </si>
  <si>
    <t>106年1-7月</t>
    <phoneticPr fontId="3" type="noConversion"/>
  </si>
  <si>
    <t>106/1-8</t>
    <phoneticPr fontId="3" type="noConversion"/>
  </si>
  <si>
    <t>106年1-8月</t>
    <phoneticPr fontId="3" type="noConversion"/>
  </si>
  <si>
    <t>106/1-9</t>
    <phoneticPr fontId="3" type="noConversion"/>
  </si>
  <si>
    <t>106年1-9月</t>
    <phoneticPr fontId="3" type="noConversion"/>
  </si>
  <si>
    <t>106/1-10</t>
    <phoneticPr fontId="3" type="noConversion"/>
  </si>
  <si>
    <t>106年1-10月</t>
    <phoneticPr fontId="3" type="noConversion"/>
  </si>
  <si>
    <t>106/1-11</t>
    <phoneticPr fontId="3" type="noConversion"/>
  </si>
  <si>
    <t>106年1-11月</t>
    <phoneticPr fontId="3" type="noConversion"/>
  </si>
  <si>
    <t>出 口 累   計   數</t>
    <phoneticPr fontId="3" type="noConversion"/>
  </si>
  <si>
    <t>106年1-12月</t>
    <phoneticPr fontId="3" type="noConversion"/>
  </si>
  <si>
    <t>105年1-12月</t>
    <phoneticPr fontId="3" type="noConversion"/>
  </si>
  <si>
    <t>金額</t>
    <phoneticPr fontId="3" type="noConversion"/>
  </si>
  <si>
    <t>106/1-12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</si>
  <si>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</si>
  <si>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</si>
  <si>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107/1</t>
    <phoneticPr fontId="3" type="noConversion"/>
  </si>
  <si>
    <t>107年1月</t>
    <phoneticPr fontId="3" type="noConversion"/>
  </si>
  <si>
    <t>比重</t>
    <phoneticPr fontId="3" type="noConversion"/>
  </si>
  <si>
    <t>成長率</t>
    <phoneticPr fontId="3" type="noConversion"/>
  </si>
  <si>
    <t>進 口 累   計   數</t>
    <phoneticPr fontId="3" type="noConversion"/>
  </si>
  <si>
    <t>出 口 累   計   數</t>
    <phoneticPr fontId="3" type="noConversion"/>
  </si>
  <si>
    <t>107年1月</t>
    <phoneticPr fontId="3" type="noConversion"/>
  </si>
  <si>
    <t>106年1月</t>
    <phoneticPr fontId="3" type="noConversion"/>
  </si>
  <si>
    <t>金額</t>
    <phoneticPr fontId="3" type="noConversion"/>
  </si>
  <si>
    <t>比重</t>
    <phoneticPr fontId="3" type="noConversion"/>
  </si>
  <si>
    <t>成長率</t>
    <phoneticPr fontId="3" type="noConversion"/>
  </si>
  <si>
    <t>107/1-2</t>
    <phoneticPr fontId="3" type="noConversion"/>
  </si>
  <si>
    <t>107/1-3</t>
    <phoneticPr fontId="3" type="noConversion"/>
  </si>
  <si>
    <t>出 口 累   計   數</t>
    <phoneticPr fontId="3" type="noConversion"/>
  </si>
  <si>
    <t>107年1-2月</t>
    <phoneticPr fontId="3" type="noConversion"/>
  </si>
  <si>
    <t>106年1-2月</t>
    <phoneticPr fontId="3" type="noConversion"/>
  </si>
  <si>
    <t>金額</t>
    <phoneticPr fontId="3" type="noConversion"/>
  </si>
  <si>
    <t>比重</t>
    <phoneticPr fontId="3" type="noConversion"/>
  </si>
  <si>
    <t>成長率</t>
    <phoneticPr fontId="3" type="noConversion"/>
  </si>
  <si>
    <t>進 口 累   計   數</t>
    <phoneticPr fontId="3" type="noConversion"/>
  </si>
  <si>
    <t>107年1-2月</t>
    <phoneticPr fontId="3" type="noConversion"/>
  </si>
  <si>
    <t>106年1-2月</t>
    <phoneticPr fontId="3" type="noConversion"/>
  </si>
  <si>
    <t>金額</t>
    <phoneticPr fontId="3" type="noConversion"/>
  </si>
  <si>
    <t>比重</t>
    <phoneticPr fontId="3" type="noConversion"/>
  </si>
  <si>
    <t>成長率</t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</si>
  <si>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</si>
  <si>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t>107/1-4</t>
    <phoneticPr fontId="3" type="noConversion"/>
  </si>
  <si>
    <t>107年1-4月</t>
    <phoneticPr fontId="3" type="noConversion"/>
  </si>
  <si>
    <t>出 口 累   計   數</t>
    <phoneticPr fontId="3" type="noConversion"/>
  </si>
  <si>
    <t>107年1-3月</t>
    <phoneticPr fontId="3" type="noConversion"/>
  </si>
  <si>
    <t>106年1-3月</t>
    <phoneticPr fontId="3" type="noConversion"/>
  </si>
  <si>
    <t>金額</t>
    <phoneticPr fontId="3" type="noConversion"/>
  </si>
  <si>
    <t>比重</t>
    <phoneticPr fontId="3" type="noConversion"/>
  </si>
  <si>
    <t>成長率</t>
    <phoneticPr fontId="3" type="noConversion"/>
  </si>
  <si>
    <t>進 口 累   計   數</t>
    <phoneticPr fontId="3" type="noConversion"/>
  </si>
  <si>
    <r>
      <t>1-5</t>
    </r>
    <r>
      <rPr>
        <b/>
        <sz val="12"/>
        <rFont val="標楷體"/>
        <family val="4"/>
        <charset val="136"/>
      </rPr>
      <t>月</t>
    </r>
    <phoneticPr fontId="3" type="noConversion"/>
  </si>
  <si>
    <t>107/1-5</t>
    <phoneticPr fontId="3" type="noConversion"/>
  </si>
  <si>
    <t>107年1-5月</t>
    <phoneticPr fontId="3" type="noConversion"/>
  </si>
  <si>
    <t>106年1-5月</t>
    <phoneticPr fontId="3" type="noConversion"/>
  </si>
  <si>
    <r>
      <t>1-6</t>
    </r>
    <r>
      <rPr>
        <b/>
        <sz val="12"/>
        <rFont val="標楷體"/>
        <family val="4"/>
        <charset val="136"/>
      </rPr>
      <t>月</t>
    </r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</si>
  <si>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</si>
  <si>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</si>
  <si>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107/1-6</t>
    <phoneticPr fontId="3" type="noConversion"/>
  </si>
  <si>
    <t>107年1-6月</t>
    <phoneticPr fontId="3" type="noConversion"/>
  </si>
  <si>
    <t>106年1-6月</t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</si>
  <si>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</si>
  <si>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t>107/1-7</t>
    <phoneticPr fontId="3" type="noConversion"/>
  </si>
  <si>
    <t>107年1-7月</t>
    <phoneticPr fontId="3" type="noConversion"/>
  </si>
  <si>
    <t>106年1-7月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</si>
  <si>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</si>
  <si>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</si>
  <si>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1-8</t>
    </r>
    <r>
      <rPr>
        <b/>
        <sz val="12"/>
        <rFont val="標楷體"/>
        <family val="4"/>
        <charset val="136"/>
      </rPr>
      <t>月</t>
    </r>
    <phoneticPr fontId="3" type="noConversion"/>
  </si>
  <si>
    <t>107/1-8</t>
    <phoneticPr fontId="3" type="noConversion"/>
  </si>
  <si>
    <t>107年1-8月</t>
    <phoneticPr fontId="3" type="noConversion"/>
  </si>
  <si>
    <t>106年1-8月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</si>
  <si>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</si>
  <si>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</si>
  <si>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t>107/1-9</t>
    <phoneticPr fontId="3" type="noConversion"/>
  </si>
  <si>
    <t>107年1-9月</t>
    <phoneticPr fontId="3" type="noConversion"/>
  </si>
  <si>
    <t>106年1-9月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</si>
  <si>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</si>
  <si>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</si>
  <si>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</si>
  <si>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1-10</t>
    </r>
    <r>
      <rPr>
        <b/>
        <sz val="12"/>
        <rFont val="標楷體"/>
        <family val="4"/>
        <charset val="136"/>
      </rPr>
      <t>月</t>
    </r>
    <phoneticPr fontId="3" type="noConversion"/>
  </si>
  <si>
    <t>107/1-10</t>
    <phoneticPr fontId="3" type="noConversion"/>
  </si>
  <si>
    <t>107年1-10月</t>
    <phoneticPr fontId="3" type="noConversion"/>
  </si>
  <si>
    <t>106年1-10月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</si>
  <si>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</si>
  <si>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</si>
  <si>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</si>
  <si>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1-11</t>
    </r>
    <r>
      <rPr>
        <b/>
        <sz val="12"/>
        <rFont val="標楷體"/>
        <family val="4"/>
        <charset val="136"/>
      </rPr>
      <t>月</t>
    </r>
    <phoneticPr fontId="3" type="noConversion"/>
  </si>
  <si>
    <t>107/1-11</t>
    <phoneticPr fontId="3" type="noConversion"/>
  </si>
  <si>
    <t>107年1-11月</t>
    <phoneticPr fontId="3" type="noConversion"/>
  </si>
  <si>
    <t>106年1-11月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</si>
  <si>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</si>
  <si>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</si>
  <si>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</si>
  <si>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107/1-12</t>
    <phoneticPr fontId="3" type="noConversion"/>
  </si>
  <si>
    <t>107年1-12月</t>
    <phoneticPr fontId="3" type="noConversion"/>
  </si>
  <si>
    <t>106年1-12月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</si>
  <si>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</si>
  <si>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</si>
  <si>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</t>
    </r>
    <r>
      <rPr>
        <b/>
        <sz val="12"/>
        <rFont val="細明體"/>
        <family val="3"/>
        <charset val="136"/>
      </rPr>
      <t>月</t>
    </r>
    <phoneticPr fontId="3" type="noConversion"/>
  </si>
  <si>
    <t>108/1</t>
    <phoneticPr fontId="3" type="noConversion"/>
  </si>
  <si>
    <t>108年1月</t>
    <phoneticPr fontId="3" type="noConversion"/>
  </si>
  <si>
    <t>107年1月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</si>
  <si>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</si>
  <si>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</si>
  <si>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108/1</t>
    <phoneticPr fontId="3" type="noConversion"/>
  </si>
  <si>
    <r>
      <t>1-2</t>
    </r>
    <r>
      <rPr>
        <b/>
        <sz val="12"/>
        <rFont val="細明體"/>
        <family val="3"/>
        <charset val="136"/>
      </rPr>
      <t>月</t>
    </r>
    <phoneticPr fontId="3" type="noConversion"/>
  </si>
  <si>
    <t>108/1-2</t>
    <phoneticPr fontId="3" type="noConversion"/>
  </si>
  <si>
    <t>108年1-2月</t>
    <phoneticPr fontId="3" type="noConversion"/>
  </si>
  <si>
    <t>107年1-2月</t>
    <phoneticPr fontId="3" type="noConversion"/>
  </si>
  <si>
    <r>
      <t>1-3</t>
    </r>
    <r>
      <rPr>
        <b/>
        <sz val="12"/>
        <rFont val="細明體"/>
        <family val="3"/>
        <charset val="136"/>
      </rPr>
      <t>月</t>
    </r>
    <phoneticPr fontId="3" type="noConversion"/>
  </si>
  <si>
    <t>108/1-3</t>
    <phoneticPr fontId="3" type="noConversion"/>
  </si>
  <si>
    <t>108年1-3月</t>
    <phoneticPr fontId="3" type="noConversion"/>
  </si>
  <si>
    <t>107年1-3月</t>
    <phoneticPr fontId="3" type="noConversion"/>
  </si>
  <si>
    <r>
      <t>1-4</t>
    </r>
    <r>
      <rPr>
        <b/>
        <sz val="12"/>
        <rFont val="細明體"/>
        <family val="3"/>
        <charset val="136"/>
      </rPr>
      <t>月</t>
    </r>
    <phoneticPr fontId="3" type="noConversion"/>
  </si>
  <si>
    <t>108/1-4</t>
    <phoneticPr fontId="3" type="noConversion"/>
  </si>
  <si>
    <t>108年1-4月</t>
    <phoneticPr fontId="3" type="noConversion"/>
  </si>
  <si>
    <t>107年1-4月</t>
    <phoneticPr fontId="3" type="noConversion"/>
  </si>
  <si>
    <t>108/1-4</t>
    <phoneticPr fontId="3" type="noConversion"/>
  </si>
  <si>
    <r>
      <t>1-5</t>
    </r>
    <r>
      <rPr>
        <b/>
        <sz val="12"/>
        <rFont val="細明體"/>
        <family val="3"/>
        <charset val="136"/>
      </rPr>
      <t>月</t>
    </r>
    <phoneticPr fontId="3" type="noConversion"/>
  </si>
  <si>
    <t>108/1-5</t>
    <phoneticPr fontId="3" type="noConversion"/>
  </si>
  <si>
    <t>108年1-5月</t>
    <phoneticPr fontId="3" type="noConversion"/>
  </si>
  <si>
    <t>107年1-5月</t>
    <phoneticPr fontId="3" type="noConversion"/>
  </si>
  <si>
    <r>
      <t>1-6</t>
    </r>
    <r>
      <rPr>
        <b/>
        <sz val="12"/>
        <rFont val="細明體"/>
        <family val="3"/>
        <charset val="136"/>
      </rPr>
      <t>月</t>
    </r>
    <phoneticPr fontId="3" type="noConversion"/>
  </si>
  <si>
    <t>108/1-6</t>
    <phoneticPr fontId="3" type="noConversion"/>
  </si>
  <si>
    <t>108年1-6月</t>
    <phoneticPr fontId="3" type="noConversion"/>
  </si>
  <si>
    <t>107年1-6月</t>
    <phoneticPr fontId="3" type="noConversion"/>
  </si>
  <si>
    <r>
      <t>1-7</t>
    </r>
    <r>
      <rPr>
        <b/>
        <sz val="12"/>
        <rFont val="細明體"/>
        <family val="3"/>
        <charset val="136"/>
      </rPr>
      <t>月</t>
    </r>
    <phoneticPr fontId="3" type="noConversion"/>
  </si>
  <si>
    <t>108/1-7</t>
    <phoneticPr fontId="3" type="noConversion"/>
  </si>
  <si>
    <t>108年1-7月</t>
    <phoneticPr fontId="3" type="noConversion"/>
  </si>
  <si>
    <t>107年1-7月</t>
    <phoneticPr fontId="3" type="noConversion"/>
  </si>
  <si>
    <r>
      <t>1-8</t>
    </r>
    <r>
      <rPr>
        <b/>
        <sz val="12"/>
        <rFont val="細明體"/>
        <family val="3"/>
        <charset val="136"/>
      </rPr>
      <t>月</t>
    </r>
    <phoneticPr fontId="3" type="noConversion"/>
  </si>
  <si>
    <t>108/1-8</t>
    <phoneticPr fontId="3" type="noConversion"/>
  </si>
  <si>
    <t>108年1-8月</t>
    <phoneticPr fontId="3" type="noConversion"/>
  </si>
  <si>
    <t>107年1-8月</t>
    <phoneticPr fontId="3" type="noConversion"/>
  </si>
  <si>
    <r>
      <t>1-9</t>
    </r>
    <r>
      <rPr>
        <b/>
        <sz val="12"/>
        <rFont val="細明體"/>
        <family val="3"/>
        <charset val="136"/>
      </rPr>
      <t>月</t>
    </r>
    <phoneticPr fontId="3" type="noConversion"/>
  </si>
  <si>
    <t>108/1-9</t>
    <phoneticPr fontId="3" type="noConversion"/>
  </si>
  <si>
    <t>108年1-9月</t>
    <phoneticPr fontId="3" type="noConversion"/>
  </si>
  <si>
    <t>107年1-9月</t>
    <phoneticPr fontId="3" type="noConversion"/>
  </si>
  <si>
    <r>
      <t>1-10</t>
    </r>
    <r>
      <rPr>
        <b/>
        <sz val="12"/>
        <rFont val="細明體"/>
        <family val="3"/>
        <charset val="136"/>
      </rPr>
      <t>月</t>
    </r>
    <phoneticPr fontId="3" type="noConversion"/>
  </si>
  <si>
    <t>108/1-10</t>
    <phoneticPr fontId="3" type="noConversion"/>
  </si>
  <si>
    <t>108年1-10月</t>
    <phoneticPr fontId="3" type="noConversion"/>
  </si>
  <si>
    <t>107年1-10月</t>
    <phoneticPr fontId="3" type="noConversion"/>
  </si>
  <si>
    <r>
      <t>1-11</t>
    </r>
    <r>
      <rPr>
        <b/>
        <sz val="12"/>
        <rFont val="細明體"/>
        <family val="3"/>
        <charset val="136"/>
      </rPr>
      <t>月</t>
    </r>
    <phoneticPr fontId="3" type="noConversion"/>
  </si>
  <si>
    <t>108/1-11</t>
    <phoneticPr fontId="3" type="noConversion"/>
  </si>
  <si>
    <t>108年1-11月</t>
    <phoneticPr fontId="3" type="noConversion"/>
  </si>
  <si>
    <t>107年1-11月</t>
    <phoneticPr fontId="3" type="noConversion"/>
  </si>
  <si>
    <t>108/1-12</t>
    <phoneticPr fontId="3" type="noConversion"/>
  </si>
  <si>
    <t>108年1-12月</t>
    <phoneticPr fontId="3" type="noConversion"/>
  </si>
  <si>
    <t>107年1-12月</t>
    <phoneticPr fontId="3" type="noConversion"/>
  </si>
  <si>
    <t>109/1</t>
    <phoneticPr fontId="3" type="noConversion"/>
  </si>
  <si>
    <t>109年1月</t>
    <phoneticPr fontId="3" type="noConversion"/>
  </si>
  <si>
    <t>109/1-2</t>
    <phoneticPr fontId="3" type="noConversion"/>
  </si>
  <si>
    <t>109年1-2月</t>
    <phoneticPr fontId="3" type="noConversion"/>
  </si>
  <si>
    <t>109/1-2</t>
    <phoneticPr fontId="3" type="noConversion"/>
  </si>
  <si>
    <t>109年1-2月</t>
    <phoneticPr fontId="3" type="noConversion"/>
  </si>
  <si>
    <t>108年1-2月</t>
    <phoneticPr fontId="3" type="noConversion"/>
  </si>
  <si>
    <r>
      <t>1-3</t>
    </r>
    <r>
      <rPr>
        <b/>
        <sz val="12"/>
        <rFont val="細明體"/>
        <family val="3"/>
        <charset val="136"/>
      </rPr>
      <t>月</t>
    </r>
    <phoneticPr fontId="3" type="noConversion"/>
  </si>
  <si>
    <t>109/1-3</t>
    <phoneticPr fontId="3" type="noConversion"/>
  </si>
  <si>
    <t>109年1-3月</t>
    <phoneticPr fontId="3" type="noConversion"/>
  </si>
  <si>
    <t>108年1-3月</t>
    <phoneticPr fontId="3" type="noConversion"/>
  </si>
  <si>
    <t>109/1-3</t>
    <phoneticPr fontId="3" type="noConversion"/>
  </si>
  <si>
    <r>
      <t>1-4</t>
    </r>
    <r>
      <rPr>
        <b/>
        <sz val="12"/>
        <rFont val="細明體"/>
        <family val="3"/>
        <charset val="136"/>
      </rPr>
      <t>月</t>
    </r>
    <phoneticPr fontId="3" type="noConversion"/>
  </si>
  <si>
    <t>109/1-4</t>
    <phoneticPr fontId="3" type="noConversion"/>
  </si>
  <si>
    <t>109年1-4月</t>
    <phoneticPr fontId="3" type="noConversion"/>
  </si>
  <si>
    <t>109/1-4</t>
    <phoneticPr fontId="3" type="noConversion"/>
  </si>
  <si>
    <t>109年1-4月</t>
    <phoneticPr fontId="3" type="noConversion"/>
  </si>
  <si>
    <t>108年1-4月</t>
    <phoneticPr fontId="3" type="noConversion"/>
  </si>
  <si>
    <r>
      <t>1-5</t>
    </r>
    <r>
      <rPr>
        <b/>
        <sz val="12"/>
        <rFont val="細明體"/>
        <family val="3"/>
        <charset val="136"/>
      </rPr>
      <t>月</t>
    </r>
    <phoneticPr fontId="3" type="noConversion"/>
  </si>
  <si>
    <t>109/1-5</t>
    <phoneticPr fontId="3" type="noConversion"/>
  </si>
  <si>
    <t>109年1-5月</t>
    <phoneticPr fontId="3" type="noConversion"/>
  </si>
  <si>
    <t>108年1-5月</t>
    <phoneticPr fontId="3" type="noConversion"/>
  </si>
  <si>
    <t>109/1-5</t>
    <phoneticPr fontId="3" type="noConversion"/>
  </si>
  <si>
    <t>109年1-5月</t>
    <phoneticPr fontId="3" type="noConversion"/>
  </si>
  <si>
    <t>108年1-5月</t>
    <phoneticPr fontId="3" type="noConversion"/>
  </si>
  <si>
    <r>
      <t>1-6</t>
    </r>
    <r>
      <rPr>
        <b/>
        <sz val="12"/>
        <rFont val="細明體"/>
        <family val="3"/>
        <charset val="136"/>
      </rPr>
      <t>月</t>
    </r>
    <phoneticPr fontId="3" type="noConversion"/>
  </si>
  <si>
    <t>109/1-6</t>
    <phoneticPr fontId="3" type="noConversion"/>
  </si>
  <si>
    <t>109年1-6月</t>
    <phoneticPr fontId="3" type="noConversion"/>
  </si>
  <si>
    <t>108年1-6月</t>
    <phoneticPr fontId="3" type="noConversion"/>
  </si>
  <si>
    <t>109/1-6</t>
    <phoneticPr fontId="3" type="noConversion"/>
  </si>
  <si>
    <t>109年1-6月</t>
    <phoneticPr fontId="3" type="noConversion"/>
  </si>
  <si>
    <r>
      <t>1-7</t>
    </r>
    <r>
      <rPr>
        <b/>
        <sz val="12"/>
        <rFont val="細明體"/>
        <family val="3"/>
        <charset val="136"/>
      </rPr>
      <t>月</t>
    </r>
    <phoneticPr fontId="3" type="noConversion"/>
  </si>
  <si>
    <t>109/1-7</t>
    <phoneticPr fontId="3" type="noConversion"/>
  </si>
  <si>
    <t>109年1-7月</t>
    <phoneticPr fontId="3" type="noConversion"/>
  </si>
  <si>
    <t>108年1-7月</t>
    <phoneticPr fontId="3" type="noConversion"/>
  </si>
  <si>
    <t>109/1-7</t>
    <phoneticPr fontId="3" type="noConversion"/>
  </si>
  <si>
    <t>108年1-7月</t>
    <phoneticPr fontId="3" type="noConversion"/>
  </si>
  <si>
    <r>
      <t>1-8</t>
    </r>
    <r>
      <rPr>
        <b/>
        <sz val="12"/>
        <rFont val="細明體"/>
        <family val="3"/>
        <charset val="136"/>
      </rPr>
      <t>月</t>
    </r>
    <phoneticPr fontId="3" type="noConversion"/>
  </si>
  <si>
    <t>109/1-8</t>
    <phoneticPr fontId="3" type="noConversion"/>
  </si>
  <si>
    <t>109年1-8月</t>
    <phoneticPr fontId="3" type="noConversion"/>
  </si>
  <si>
    <t>108年1-8月</t>
    <phoneticPr fontId="3" type="noConversion"/>
  </si>
  <si>
    <t>109/1-8</t>
    <phoneticPr fontId="3" type="noConversion"/>
  </si>
  <si>
    <t>108年1-8月</t>
    <phoneticPr fontId="3" type="noConversion"/>
  </si>
  <si>
    <r>
      <t>1-9</t>
    </r>
    <r>
      <rPr>
        <b/>
        <sz val="12"/>
        <rFont val="細明體"/>
        <family val="3"/>
        <charset val="136"/>
      </rPr>
      <t>月</t>
    </r>
    <phoneticPr fontId="3" type="noConversion"/>
  </si>
  <si>
    <t>109/1-9</t>
    <phoneticPr fontId="3" type="noConversion"/>
  </si>
  <si>
    <t>109年1-9月</t>
    <phoneticPr fontId="3" type="noConversion"/>
  </si>
  <si>
    <t>109/1-9</t>
    <phoneticPr fontId="3" type="noConversion"/>
  </si>
  <si>
    <r>
      <t>1-10</t>
    </r>
    <r>
      <rPr>
        <b/>
        <sz val="12"/>
        <rFont val="細明體"/>
        <family val="3"/>
        <charset val="136"/>
      </rPr>
      <t>月</t>
    </r>
    <phoneticPr fontId="3" type="noConversion"/>
  </si>
  <si>
    <t>109/1-10</t>
    <phoneticPr fontId="3" type="noConversion"/>
  </si>
  <si>
    <t>109年1-10月</t>
    <phoneticPr fontId="3" type="noConversion"/>
  </si>
  <si>
    <t>108年1-10月</t>
    <phoneticPr fontId="3" type="noConversion"/>
  </si>
  <si>
    <t>109/1-10</t>
    <phoneticPr fontId="3" type="noConversion"/>
  </si>
  <si>
    <t>109年1-10月</t>
    <phoneticPr fontId="3" type="noConversion"/>
  </si>
  <si>
    <r>
      <t>1-11</t>
    </r>
    <r>
      <rPr>
        <b/>
        <sz val="12"/>
        <rFont val="細明體"/>
        <family val="3"/>
        <charset val="136"/>
      </rPr>
      <t>月</t>
    </r>
    <phoneticPr fontId="3" type="noConversion"/>
  </si>
  <si>
    <t>109/1-11</t>
    <phoneticPr fontId="3" type="noConversion"/>
  </si>
  <si>
    <t>109年1-11月</t>
    <phoneticPr fontId="3" type="noConversion"/>
  </si>
  <si>
    <t>109/1-11</t>
    <phoneticPr fontId="3" type="noConversion"/>
  </si>
  <si>
    <t>109年1-11月</t>
    <phoneticPr fontId="3" type="noConversion"/>
  </si>
  <si>
    <t>109/1-12</t>
    <phoneticPr fontId="3" type="noConversion"/>
  </si>
  <si>
    <t>109年1-12月</t>
    <phoneticPr fontId="3" type="noConversion"/>
  </si>
  <si>
    <t>108年1-12月</t>
    <phoneticPr fontId="3" type="noConversion"/>
  </si>
  <si>
    <t>109/1-12</t>
    <phoneticPr fontId="3" type="noConversion"/>
  </si>
  <si>
    <t>108年1-12月</t>
    <phoneticPr fontId="3" type="noConversion"/>
  </si>
  <si>
    <t>1月</t>
    <phoneticPr fontId="3" type="noConversion"/>
  </si>
  <si>
    <t>110/1</t>
    <phoneticPr fontId="3" type="noConversion"/>
  </si>
  <si>
    <t>110年1月</t>
    <phoneticPr fontId="3" type="noConversion"/>
  </si>
  <si>
    <t>109年1月</t>
    <phoneticPr fontId="3" type="noConversion"/>
  </si>
  <si>
    <t>110/1</t>
    <phoneticPr fontId="3" type="noConversion"/>
  </si>
  <si>
    <t>110年1月</t>
    <phoneticPr fontId="3" type="noConversion"/>
  </si>
  <si>
    <t>110/1-2</t>
    <phoneticPr fontId="3" type="noConversion"/>
  </si>
  <si>
    <t>110年1-2月</t>
    <phoneticPr fontId="3" type="noConversion"/>
  </si>
  <si>
    <t>109年1-2月</t>
    <phoneticPr fontId="3" type="noConversion"/>
  </si>
  <si>
    <r>
      <t>1-3</t>
    </r>
    <r>
      <rPr>
        <b/>
        <sz val="12"/>
        <rFont val="細明體"/>
        <family val="3"/>
        <charset val="136"/>
      </rPr>
      <t>月</t>
    </r>
    <phoneticPr fontId="3" type="noConversion"/>
  </si>
  <si>
    <t>110/1-3</t>
    <phoneticPr fontId="3" type="noConversion"/>
  </si>
  <si>
    <t>110年1-3月</t>
    <phoneticPr fontId="3" type="noConversion"/>
  </si>
  <si>
    <t>109年1-3月</t>
    <phoneticPr fontId="3" type="noConversion"/>
  </si>
  <si>
    <t>110/1-3</t>
    <phoneticPr fontId="3" type="noConversion"/>
  </si>
  <si>
    <r>
      <t>1-4</t>
    </r>
    <r>
      <rPr>
        <b/>
        <sz val="12"/>
        <rFont val="細明體"/>
        <family val="3"/>
        <charset val="136"/>
      </rPr>
      <t>月</t>
    </r>
    <phoneticPr fontId="3" type="noConversion"/>
  </si>
  <si>
    <t>110/1-4</t>
    <phoneticPr fontId="3" type="noConversion"/>
  </si>
  <si>
    <t>110年1-4月</t>
    <phoneticPr fontId="3" type="noConversion"/>
  </si>
  <si>
    <t>109年1-4月</t>
    <phoneticPr fontId="3" type="noConversion"/>
  </si>
  <si>
    <t>110/1-4</t>
    <phoneticPr fontId="3" type="noConversion"/>
  </si>
  <si>
    <t>110年1-4月</t>
    <phoneticPr fontId="3" type="noConversion"/>
  </si>
  <si>
    <r>
      <t>1-5</t>
    </r>
    <r>
      <rPr>
        <b/>
        <sz val="12"/>
        <rFont val="細明體"/>
        <family val="3"/>
        <charset val="136"/>
      </rPr>
      <t>月</t>
    </r>
    <phoneticPr fontId="3" type="noConversion"/>
  </si>
  <si>
    <t>110/1-5</t>
    <phoneticPr fontId="3" type="noConversion"/>
  </si>
  <si>
    <t>110年1-5月</t>
    <phoneticPr fontId="3" type="noConversion"/>
  </si>
  <si>
    <t>109年1-5月</t>
    <phoneticPr fontId="3" type="noConversion"/>
  </si>
  <si>
    <t>110/1-5</t>
    <phoneticPr fontId="3" type="noConversion"/>
  </si>
  <si>
    <t>110年1-5月</t>
    <phoneticPr fontId="3" type="noConversion"/>
  </si>
  <si>
    <t>109年1-5月</t>
    <phoneticPr fontId="3" type="noConversion"/>
  </si>
  <si>
    <r>
      <t>1-6</t>
    </r>
    <r>
      <rPr>
        <b/>
        <sz val="12"/>
        <rFont val="細明體"/>
        <family val="3"/>
        <charset val="136"/>
      </rPr>
      <t>月</t>
    </r>
    <phoneticPr fontId="3" type="noConversion"/>
  </si>
  <si>
    <t>110/1-6</t>
    <phoneticPr fontId="3" type="noConversion"/>
  </si>
  <si>
    <t>110年1-6月</t>
    <phoneticPr fontId="3" type="noConversion"/>
  </si>
  <si>
    <t>109年1-6月</t>
    <phoneticPr fontId="3" type="noConversion"/>
  </si>
  <si>
    <t>110/1-7</t>
    <phoneticPr fontId="3" type="noConversion"/>
  </si>
  <si>
    <t>110年1-7月</t>
    <phoneticPr fontId="3" type="noConversion"/>
  </si>
  <si>
    <t>109年1-7月</t>
    <phoneticPr fontId="3" type="noConversion"/>
  </si>
  <si>
    <t>110/1-7</t>
    <phoneticPr fontId="3" type="noConversion"/>
  </si>
  <si>
    <t>110年1-7月</t>
    <phoneticPr fontId="3" type="noConversion"/>
  </si>
  <si>
    <r>
      <t>1-8</t>
    </r>
    <r>
      <rPr>
        <b/>
        <sz val="12"/>
        <rFont val="細明體"/>
        <family val="3"/>
        <charset val="136"/>
      </rPr>
      <t>月</t>
    </r>
    <phoneticPr fontId="3" type="noConversion"/>
  </si>
  <si>
    <t>110/1-8</t>
    <phoneticPr fontId="3" type="noConversion"/>
  </si>
  <si>
    <t>110年1-8月</t>
    <phoneticPr fontId="3" type="noConversion"/>
  </si>
  <si>
    <t>109年1-8月</t>
    <phoneticPr fontId="3" type="noConversion"/>
  </si>
  <si>
    <t>110/1-8</t>
    <phoneticPr fontId="3" type="noConversion"/>
  </si>
  <si>
    <t>110年1-8月</t>
    <phoneticPr fontId="3" type="noConversion"/>
  </si>
  <si>
    <r>
      <t>1-9</t>
    </r>
    <r>
      <rPr>
        <b/>
        <sz val="12"/>
        <rFont val="細明體"/>
        <family val="3"/>
        <charset val="136"/>
      </rPr>
      <t>月</t>
    </r>
    <phoneticPr fontId="3" type="noConversion"/>
  </si>
  <si>
    <t>110/1-9</t>
    <phoneticPr fontId="3" type="noConversion"/>
  </si>
  <si>
    <t>110年1-9月</t>
    <phoneticPr fontId="3" type="noConversion"/>
  </si>
  <si>
    <t>109年1-9月</t>
    <phoneticPr fontId="3" type="noConversion"/>
  </si>
  <si>
    <t>110/1-9</t>
    <phoneticPr fontId="3" type="noConversion"/>
  </si>
  <si>
    <t>110年1-9月</t>
    <phoneticPr fontId="3" type="noConversion"/>
  </si>
  <si>
    <t>110/1-10</t>
    <phoneticPr fontId="3" type="noConversion"/>
  </si>
  <si>
    <t>110年1-10月</t>
    <phoneticPr fontId="3" type="noConversion"/>
  </si>
  <si>
    <t>110/1-10</t>
    <phoneticPr fontId="3" type="noConversion"/>
  </si>
  <si>
    <t>110年1-10月</t>
    <phoneticPr fontId="3" type="noConversion"/>
  </si>
  <si>
    <t>109年1-10月</t>
    <phoneticPr fontId="3" type="noConversion"/>
  </si>
  <si>
    <r>
      <t>1-11</t>
    </r>
    <r>
      <rPr>
        <b/>
        <sz val="12"/>
        <rFont val="細明體"/>
        <family val="3"/>
        <charset val="136"/>
      </rPr>
      <t>月</t>
    </r>
    <phoneticPr fontId="3" type="noConversion"/>
  </si>
  <si>
    <t>110/1-11</t>
    <phoneticPr fontId="3" type="noConversion"/>
  </si>
  <si>
    <t>110年1-11月</t>
    <phoneticPr fontId="3" type="noConversion"/>
  </si>
  <si>
    <t>109年1-11月</t>
    <phoneticPr fontId="3" type="noConversion"/>
  </si>
  <si>
    <t>110/1-11</t>
    <phoneticPr fontId="3" type="noConversion"/>
  </si>
  <si>
    <t>110年1-11月</t>
    <phoneticPr fontId="3" type="noConversion"/>
  </si>
  <si>
    <t>109年1-11月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</si>
  <si>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</si>
  <si>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110/1-12</t>
    <phoneticPr fontId="3" type="noConversion"/>
  </si>
  <si>
    <t>110年1-12月</t>
    <phoneticPr fontId="3" type="noConversion"/>
  </si>
  <si>
    <t>110/1-12</t>
    <phoneticPr fontId="3" type="noConversion"/>
  </si>
  <si>
    <t>110年1-12月</t>
    <phoneticPr fontId="3" type="noConversion"/>
  </si>
  <si>
    <t>109年1-12月</t>
    <phoneticPr fontId="3" type="noConversion"/>
  </si>
  <si>
    <t>111/1</t>
    <phoneticPr fontId="3" type="noConversion"/>
  </si>
  <si>
    <t>111年1月</t>
    <phoneticPr fontId="3" type="noConversion"/>
  </si>
  <si>
    <t>111/1</t>
    <phoneticPr fontId="3" type="noConversion"/>
  </si>
  <si>
    <r>
      <t>1-2</t>
    </r>
    <r>
      <rPr>
        <b/>
        <sz val="12"/>
        <rFont val="細明體"/>
        <family val="3"/>
        <charset val="136"/>
      </rPr>
      <t>月</t>
    </r>
    <phoneticPr fontId="3" type="noConversion"/>
  </si>
  <si>
    <t>111/1-2</t>
    <phoneticPr fontId="3" type="noConversion"/>
  </si>
  <si>
    <t>111年1-2月</t>
    <phoneticPr fontId="3" type="noConversion"/>
  </si>
  <si>
    <t>111/1-2</t>
    <phoneticPr fontId="3" type="noConversion"/>
  </si>
  <si>
    <r>
      <t>1-3</t>
    </r>
    <r>
      <rPr>
        <b/>
        <sz val="12"/>
        <rFont val="細明體"/>
        <family val="3"/>
        <charset val="136"/>
      </rPr>
      <t>月</t>
    </r>
    <phoneticPr fontId="3" type="noConversion"/>
  </si>
  <si>
    <t>111/1-3</t>
    <phoneticPr fontId="3" type="noConversion"/>
  </si>
  <si>
    <t>111年1-3月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</si>
  <si>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</si>
  <si>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111/1-4</t>
    <phoneticPr fontId="3" type="noConversion"/>
  </si>
  <si>
    <t>111年1-4月</t>
    <phoneticPr fontId="3" type="noConversion"/>
  </si>
  <si>
    <r>
      <t>1-5</t>
    </r>
    <r>
      <rPr>
        <b/>
        <sz val="12"/>
        <rFont val="細明體"/>
        <family val="3"/>
        <charset val="136"/>
      </rPr>
      <t>月</t>
    </r>
    <phoneticPr fontId="3" type="noConversion"/>
  </si>
  <si>
    <t>111/1-5</t>
    <phoneticPr fontId="3" type="noConversion"/>
  </si>
  <si>
    <t>111年1-5月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</si>
  <si>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</si>
  <si>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</si>
  <si>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111/1-5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</si>
  <si>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</si>
  <si>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111/1-6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</si>
  <si>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</si>
  <si>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</si>
  <si>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111/1-6</t>
    <phoneticPr fontId="3" type="noConversion"/>
  </si>
  <si>
    <r>
      <t>1-7</t>
    </r>
    <r>
      <rPr>
        <b/>
        <sz val="12"/>
        <rFont val="細明體"/>
        <family val="3"/>
        <charset val="136"/>
      </rPr>
      <t>月</t>
    </r>
    <phoneticPr fontId="3" type="noConversion"/>
  </si>
  <si>
    <t>111/1-7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</si>
  <si>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</si>
  <si>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1-8</t>
    </r>
    <r>
      <rPr>
        <b/>
        <sz val="12"/>
        <rFont val="細明體"/>
        <family val="3"/>
        <charset val="136"/>
      </rPr>
      <t>月</t>
    </r>
    <phoneticPr fontId="3" type="noConversion"/>
  </si>
  <si>
    <t>111/1-8</t>
    <phoneticPr fontId="3" type="noConversion"/>
  </si>
  <si>
    <t>111年1-8月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</si>
  <si>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</si>
  <si>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</si>
  <si>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111/1-8</t>
    <phoneticPr fontId="3" type="noConversion"/>
  </si>
  <si>
    <r>
      <t>1-9</t>
    </r>
    <r>
      <rPr>
        <b/>
        <sz val="12"/>
        <rFont val="細明體"/>
        <family val="3"/>
        <charset val="136"/>
      </rPr>
      <t>月</t>
    </r>
    <phoneticPr fontId="3" type="noConversion"/>
  </si>
  <si>
    <t>111/1-9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</si>
  <si>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</si>
  <si>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</si>
  <si>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111/1-9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</si>
  <si>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</si>
  <si>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1-10</t>
    </r>
    <r>
      <rPr>
        <b/>
        <sz val="12"/>
        <rFont val="細明體"/>
        <family val="3"/>
        <charset val="136"/>
      </rPr>
      <t>月</t>
    </r>
    <phoneticPr fontId="3" type="noConversion"/>
  </si>
  <si>
    <t>111/1-10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</si>
  <si>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</si>
  <si>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</si>
  <si>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1-11</t>
    </r>
    <r>
      <rPr>
        <b/>
        <sz val="12"/>
        <rFont val="細明體"/>
        <family val="3"/>
        <charset val="136"/>
      </rPr>
      <t>月</t>
    </r>
    <phoneticPr fontId="3" type="noConversion"/>
  </si>
  <si>
    <t>111/1-11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</si>
  <si>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</si>
  <si>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111/1-12</t>
    <phoneticPr fontId="3" type="noConversion"/>
  </si>
  <si>
    <t>111年1-12月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</si>
  <si>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</si>
  <si>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111/1-12</t>
    <phoneticPr fontId="3" type="noConversion"/>
  </si>
  <si>
    <t>112/1</t>
    <phoneticPr fontId="3" type="noConversion"/>
  </si>
  <si>
    <t>112/1-2</t>
    <phoneticPr fontId="3" type="noConversion"/>
  </si>
  <si>
    <t>112年1-2月</t>
    <phoneticPr fontId="3" type="noConversion"/>
  </si>
  <si>
    <r>
      <t>1-3</t>
    </r>
    <r>
      <rPr>
        <b/>
        <sz val="12"/>
        <rFont val="細明體"/>
        <family val="3"/>
        <charset val="136"/>
      </rPr>
      <t>月</t>
    </r>
    <phoneticPr fontId="3" type="noConversion"/>
  </si>
  <si>
    <t>112/1-3</t>
    <phoneticPr fontId="3" type="noConversion"/>
  </si>
  <si>
    <t>112/1-3</t>
    <phoneticPr fontId="3" type="noConversion"/>
  </si>
  <si>
    <t>112年1-3月</t>
    <phoneticPr fontId="3" type="noConversion"/>
  </si>
  <si>
    <t>112年1月</t>
    <phoneticPr fontId="3" type="noConversion"/>
  </si>
  <si>
    <t>111年1月</t>
    <phoneticPr fontId="3" type="noConversion"/>
  </si>
  <si>
    <t>111年1-3月</t>
    <phoneticPr fontId="3" type="noConversion"/>
  </si>
  <si>
    <t>112年1月</t>
    <phoneticPr fontId="3" type="noConversion"/>
  </si>
  <si>
    <t>111年1月</t>
    <phoneticPr fontId="3" type="noConversion"/>
  </si>
  <si>
    <t>112年1-2月</t>
    <phoneticPr fontId="3" type="noConversion"/>
  </si>
  <si>
    <t>111年1-2月</t>
    <phoneticPr fontId="3" type="noConversion"/>
  </si>
  <si>
    <t>111年1-12月</t>
    <phoneticPr fontId="3" type="noConversion"/>
  </si>
  <si>
    <t>110年1-12月</t>
    <phoneticPr fontId="3" type="noConversion"/>
  </si>
  <si>
    <t>111年1-11月</t>
    <phoneticPr fontId="3" type="noConversion"/>
  </si>
  <si>
    <t>112年1-11月</t>
    <phoneticPr fontId="3" type="noConversion"/>
  </si>
  <si>
    <t>111年1-10月</t>
    <phoneticPr fontId="3" type="noConversion"/>
  </si>
  <si>
    <t>111年1-9月</t>
    <phoneticPr fontId="3" type="noConversion"/>
  </si>
  <si>
    <t>110年1-8月</t>
    <phoneticPr fontId="3" type="noConversion"/>
  </si>
  <si>
    <t>111年1-7月</t>
    <phoneticPr fontId="3" type="noConversion"/>
  </si>
  <si>
    <t>111年1-6月</t>
    <phoneticPr fontId="3" type="noConversion"/>
  </si>
  <si>
    <t>110年1-6月</t>
    <phoneticPr fontId="3" type="noConversion"/>
  </si>
  <si>
    <t>110年1-3月</t>
    <phoneticPr fontId="3" type="noConversion"/>
  </si>
  <si>
    <t>110年1-2月</t>
    <phoneticPr fontId="3" type="noConversion"/>
  </si>
  <si>
    <t>111年1月</t>
    <phoneticPr fontId="3" type="noConversion"/>
  </si>
  <si>
    <t>110年1-12月</t>
    <phoneticPr fontId="3" type="noConversion"/>
  </si>
  <si>
    <t>111年1-11月</t>
    <phoneticPr fontId="3" type="noConversion"/>
  </si>
  <si>
    <t>110年1-11月</t>
    <phoneticPr fontId="3" type="noConversion"/>
  </si>
  <si>
    <t>111年1-10月</t>
    <phoneticPr fontId="3" type="noConversion"/>
  </si>
  <si>
    <t>111年1-9月</t>
    <phoneticPr fontId="3" type="noConversion"/>
  </si>
  <si>
    <t>111年1-8月</t>
    <phoneticPr fontId="3" type="noConversion"/>
  </si>
  <si>
    <t>111年1-7月</t>
    <phoneticPr fontId="3" type="noConversion"/>
  </si>
  <si>
    <t>110年1-7月</t>
    <phoneticPr fontId="3" type="noConversion"/>
  </si>
  <si>
    <t>111年1-6月</t>
    <phoneticPr fontId="3" type="noConversion"/>
  </si>
  <si>
    <t>111年1-4月</t>
    <phoneticPr fontId="3" type="noConversion"/>
  </si>
  <si>
    <t>110年1-3月</t>
    <phoneticPr fontId="3" type="noConversion"/>
  </si>
  <si>
    <t>110年1-2月</t>
    <phoneticPr fontId="3" type="noConversion"/>
  </si>
  <si>
    <t>110年1月</t>
    <phoneticPr fontId="3" type="noConversion"/>
  </si>
  <si>
    <r>
      <t>1-4</t>
    </r>
    <r>
      <rPr>
        <b/>
        <sz val="12"/>
        <rFont val="細明體"/>
        <family val="3"/>
        <charset val="136"/>
      </rPr>
      <t>月</t>
    </r>
    <phoneticPr fontId="3" type="noConversion"/>
  </si>
  <si>
    <t>112/1-4</t>
    <phoneticPr fontId="3" type="noConversion"/>
  </si>
  <si>
    <t>112年1-4月</t>
    <phoneticPr fontId="3" type="noConversion"/>
  </si>
  <si>
    <t>111年1-4月</t>
    <phoneticPr fontId="3" type="noConversion"/>
  </si>
  <si>
    <t>112年1-4月</t>
    <phoneticPr fontId="3" type="noConversion"/>
  </si>
  <si>
    <t>111年1-4月</t>
    <phoneticPr fontId="3" type="noConversion"/>
  </si>
  <si>
    <r>
      <t>1-5</t>
    </r>
    <r>
      <rPr>
        <b/>
        <sz val="12"/>
        <rFont val="細明體"/>
        <family val="3"/>
        <charset val="136"/>
      </rPr>
      <t>月</t>
    </r>
    <phoneticPr fontId="3" type="noConversion"/>
  </si>
  <si>
    <t>112/1-5</t>
    <phoneticPr fontId="3" type="noConversion"/>
  </si>
  <si>
    <t>112年1-5月</t>
    <phoneticPr fontId="3" type="noConversion"/>
  </si>
  <si>
    <t>111年1-5月</t>
    <phoneticPr fontId="3" type="noConversion"/>
  </si>
  <si>
    <t>112/1-5</t>
    <phoneticPr fontId="3" type="noConversion"/>
  </si>
  <si>
    <t>112年1-5月</t>
    <phoneticPr fontId="3" type="noConversion"/>
  </si>
  <si>
    <t>112/1-6</t>
    <phoneticPr fontId="3" type="noConversion"/>
  </si>
  <si>
    <t>112年1-6月</t>
    <phoneticPr fontId="3" type="noConversion"/>
  </si>
  <si>
    <t>111年1-6月</t>
    <phoneticPr fontId="3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</si>
  <si>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</si>
  <si>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112/1-6</t>
    <phoneticPr fontId="3" type="noConversion"/>
  </si>
  <si>
    <t>112年1-6月</t>
    <phoneticPr fontId="3" type="noConversion"/>
  </si>
  <si>
    <t>111年1-6月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</si>
  <si>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</si>
  <si>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1-7</t>
    </r>
    <r>
      <rPr>
        <b/>
        <sz val="12"/>
        <rFont val="細明體"/>
        <family val="3"/>
        <charset val="136"/>
      </rPr>
      <t>月</t>
    </r>
    <phoneticPr fontId="3" type="noConversion"/>
  </si>
  <si>
    <t>112/1-7</t>
    <phoneticPr fontId="3" type="noConversion"/>
  </si>
  <si>
    <t>112年1-7月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</si>
  <si>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</si>
  <si>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112/1-7</t>
    <phoneticPr fontId="3" type="noConversion"/>
  </si>
  <si>
    <t>112/1-8</t>
    <phoneticPr fontId="3" type="noConversion"/>
  </si>
  <si>
    <t>112年1-8月</t>
    <phoneticPr fontId="3" type="noConversion"/>
  </si>
  <si>
    <t>111年1-8月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</si>
  <si>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</si>
  <si>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</si>
  <si>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1-9</t>
    </r>
    <r>
      <rPr>
        <b/>
        <sz val="12"/>
        <rFont val="細明體"/>
        <family val="3"/>
        <charset val="136"/>
      </rPr>
      <t>月</t>
    </r>
    <phoneticPr fontId="3" type="noConversion"/>
  </si>
  <si>
    <t>112/1-9</t>
    <phoneticPr fontId="3" type="noConversion"/>
  </si>
  <si>
    <t>112年1-9月</t>
    <phoneticPr fontId="3" type="noConversion"/>
  </si>
  <si>
    <t>111年1-9月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</si>
  <si>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</si>
  <si>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</si>
  <si>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112年1-9月</t>
    <phoneticPr fontId="3" type="noConversion"/>
  </si>
  <si>
    <r>
      <t>1-10</t>
    </r>
    <r>
      <rPr>
        <b/>
        <sz val="12"/>
        <rFont val="細明體"/>
        <family val="3"/>
        <charset val="136"/>
      </rPr>
      <t>月</t>
    </r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</si>
  <si>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</si>
  <si>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</si>
  <si>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112/1-10</t>
    <phoneticPr fontId="3" type="noConversion"/>
  </si>
  <si>
    <t>112年1-10月</t>
    <phoneticPr fontId="3" type="noConversion"/>
  </si>
  <si>
    <t>111年1-10月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</si>
  <si>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</si>
  <si>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1-11</t>
    </r>
    <r>
      <rPr>
        <b/>
        <sz val="12"/>
        <rFont val="細明體"/>
        <family val="3"/>
        <charset val="136"/>
      </rPr>
      <t>月</t>
    </r>
    <phoneticPr fontId="3" type="noConversion"/>
  </si>
  <si>
    <t>112/1-11</t>
    <phoneticPr fontId="3" type="noConversion"/>
  </si>
  <si>
    <t>111年1-11月</t>
    <phoneticPr fontId="3" type="noConversion"/>
  </si>
  <si>
    <t>112/1-11</t>
    <phoneticPr fontId="3" type="noConversion"/>
  </si>
  <si>
    <t>111年1-11月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</si>
  <si>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</si>
  <si>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112/1-12</t>
    <phoneticPr fontId="3" type="noConversion"/>
  </si>
  <si>
    <t>112年1-12月</t>
    <phoneticPr fontId="3" type="noConversion"/>
  </si>
  <si>
    <t>111年1-12月</t>
    <phoneticPr fontId="3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</si>
  <si>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</si>
  <si>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112/1-12</t>
    <phoneticPr fontId="3" type="noConversion"/>
  </si>
  <si>
    <t>111年1-12月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</si>
  <si>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</si>
  <si>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</t>
    </r>
    <r>
      <rPr>
        <b/>
        <sz val="12"/>
        <rFont val="細明體"/>
        <family val="3"/>
        <charset val="136"/>
      </rPr>
      <t>月</t>
    </r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</si>
  <si>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</si>
  <si>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</si>
  <si>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113/1</t>
    <phoneticPr fontId="3" type="noConversion"/>
  </si>
  <si>
    <t>113年1月</t>
    <phoneticPr fontId="3" type="noConversion"/>
  </si>
  <si>
    <t>112年1月</t>
    <phoneticPr fontId="3" type="noConversion"/>
  </si>
  <si>
    <r>
      <t>11.</t>
    </r>
    <r>
      <rPr>
        <b/>
        <sz val="12"/>
        <color rgb="FFFF0000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</si>
  <si>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b/>
        <sz val="12"/>
        <color rgb="FFFF0000"/>
        <rFont val="細明體"/>
        <family val="3"/>
        <charset val="136"/>
      </rPr>
      <t>紗布</t>
    </r>
    <r>
      <rPr>
        <b/>
        <sz val="12"/>
        <color rgb="FFFF0000"/>
        <rFont val="Times New Roman"/>
        <family val="1"/>
      </rPr>
      <t xml:space="preserve"> </t>
    </r>
    <phoneticPr fontId="4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</si>
  <si>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</si>
  <si>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113/1</t>
    <phoneticPr fontId="3" type="noConversion"/>
  </si>
  <si>
    <t>113年1月</t>
    <phoneticPr fontId="3" type="noConversion"/>
  </si>
  <si>
    <t>112年1月</t>
    <phoneticPr fontId="3" type="noConversion"/>
  </si>
  <si>
    <r>
      <t>1-2</t>
    </r>
    <r>
      <rPr>
        <b/>
        <sz val="12"/>
        <rFont val="細明體"/>
        <family val="3"/>
        <charset val="136"/>
      </rPr>
      <t>月</t>
    </r>
    <phoneticPr fontId="3" type="noConversion"/>
  </si>
  <si>
    <t>113/1-2</t>
    <phoneticPr fontId="3" type="noConversion"/>
  </si>
  <si>
    <t>113年1-2月</t>
    <phoneticPr fontId="3" type="noConversion"/>
  </si>
  <si>
    <t>112年1-2月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</si>
  <si>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</si>
  <si>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</si>
  <si>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113/1-2</t>
    <phoneticPr fontId="3" type="noConversion"/>
  </si>
  <si>
    <t>113年1-2月</t>
    <phoneticPr fontId="3" type="noConversion"/>
  </si>
  <si>
    <r>
      <t>1-3</t>
    </r>
    <r>
      <rPr>
        <b/>
        <sz val="12"/>
        <rFont val="細明體"/>
        <family val="3"/>
        <charset val="136"/>
      </rPr>
      <t>月</t>
    </r>
    <phoneticPr fontId="3" type="noConversion"/>
  </si>
  <si>
    <t>113/1-3</t>
    <phoneticPr fontId="3" type="noConversion"/>
  </si>
  <si>
    <t>113年1-3月</t>
    <phoneticPr fontId="3" type="noConversion"/>
  </si>
  <si>
    <t>112年1-3月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</si>
  <si>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</si>
  <si>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</si>
  <si>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113年1-3月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</si>
  <si>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</si>
  <si>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</si>
  <si>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</si>
  <si>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113/1-4</t>
    <phoneticPr fontId="3" type="noConversion"/>
  </si>
  <si>
    <t>113年1-4月</t>
    <phoneticPr fontId="3" type="noConversion"/>
  </si>
  <si>
    <t>112年1-4月</t>
    <phoneticPr fontId="3" type="noConversion"/>
  </si>
  <si>
    <t>113/1-4</t>
    <phoneticPr fontId="3" type="noConversion"/>
  </si>
  <si>
    <t>113年1-4月</t>
    <phoneticPr fontId="3" type="noConversion"/>
  </si>
  <si>
    <r>
      <t>1-5</t>
    </r>
    <r>
      <rPr>
        <b/>
        <sz val="12"/>
        <rFont val="細明體"/>
        <family val="3"/>
        <charset val="136"/>
      </rPr>
      <t>月</t>
    </r>
    <phoneticPr fontId="3" type="noConversion"/>
  </si>
  <si>
    <t>113/1-5</t>
    <phoneticPr fontId="3" type="noConversion"/>
  </si>
  <si>
    <t>113年1-5月</t>
    <phoneticPr fontId="3" type="noConversion"/>
  </si>
  <si>
    <t>112年1-5月</t>
    <phoneticPr fontId="3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</si>
  <si>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</si>
  <si>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</si>
  <si>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113/1-5</t>
    <phoneticPr fontId="3" type="noConversion"/>
  </si>
  <si>
    <t>113年1-5月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</si>
  <si>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</si>
  <si>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1-6</t>
    </r>
    <r>
      <rPr>
        <b/>
        <sz val="12"/>
        <rFont val="細明體"/>
        <family val="3"/>
        <charset val="136"/>
      </rPr>
      <t>月</t>
    </r>
    <phoneticPr fontId="3" type="noConversion"/>
  </si>
  <si>
    <t>113/1-6</t>
    <phoneticPr fontId="3" type="noConversion"/>
  </si>
  <si>
    <t>113年1-6月</t>
    <phoneticPr fontId="3" type="noConversion"/>
  </si>
  <si>
    <t>112年1-6月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</si>
  <si>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</si>
  <si>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113/1-6</t>
    <phoneticPr fontId="3" type="noConversion"/>
  </si>
  <si>
    <t>113年1-6月</t>
    <phoneticPr fontId="3" type="noConversion"/>
  </si>
  <si>
    <t>112年1-6月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</si>
  <si>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</si>
  <si>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1-7</t>
    </r>
    <r>
      <rPr>
        <b/>
        <sz val="12"/>
        <rFont val="細明體"/>
        <family val="3"/>
        <charset val="136"/>
      </rPr>
      <t>月</t>
    </r>
    <phoneticPr fontId="3" type="noConversion"/>
  </si>
  <si>
    <t>113/1-7</t>
    <phoneticPr fontId="3" type="noConversion"/>
  </si>
  <si>
    <t>113年1-7月</t>
    <phoneticPr fontId="3" type="noConversion"/>
  </si>
  <si>
    <t>112年1-7月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</si>
  <si>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</si>
  <si>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</si>
  <si>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113/1-7</t>
    <phoneticPr fontId="3" type="noConversion"/>
  </si>
  <si>
    <t>113年1-7月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</si>
  <si>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</si>
  <si>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113/1-8</t>
    <phoneticPr fontId="3" type="noConversion"/>
  </si>
  <si>
    <t>113年1-8月</t>
    <phoneticPr fontId="3" type="noConversion"/>
  </si>
  <si>
    <t>112年1-8月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</si>
  <si>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</si>
  <si>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113/1-8</t>
    <phoneticPr fontId="3" type="noConversion"/>
  </si>
  <si>
    <t>113年1-8月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</si>
</sst>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76" formatCode="0.0%"/>
    <numFmt numFmtId="177" formatCode="_-* #,##0.0_-;\-* #,##0.0_-;_-* &quot;-&quot;??_-;_-@_-"/>
    <numFmt numFmtId="178" formatCode="#,##0.0_ ;[Red]\-#,##0.0\ "/>
    <numFmt numFmtId="179" formatCode="_-* #,##0.0_-;\-* #,##0.0_-;_-* &quot;-&quot;?_-;_-@_-"/>
    <numFmt numFmtId="180" formatCode="0.0"/>
    <numFmt numFmtId="181" formatCode="#,##0.00_ ;[Red]\-#,##0.00\ "/>
    <numFmt numFmtId="182" formatCode="#,##0.0"/>
    <numFmt numFmtId="183" formatCode="#,##0.00_ "/>
    <numFmt numFmtId="184" formatCode="0.000%"/>
    <numFmt numFmtId="185" formatCode="[&gt;=0]#,##0.0;[&lt;0]\-#,##0.0;General"/>
    <numFmt numFmtId="186" formatCode="[&gt;=0]#,##0;[&lt;0]\-#,##0;General"/>
    <numFmt numFmtId="187" formatCode="[&gt;=0]#,##0.0;[&lt;0]\-#,##0.0"/>
    <numFmt numFmtId="188" formatCode="[&gt;=0]#,##0.00;[&lt;0]\-#,##0.00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1"/>
      <name val="標楷體"/>
      <family val="4"/>
      <charset val="136"/>
    </font>
    <font>
      <b/>
      <sz val="11"/>
      <name val="Times New Roman"/>
      <family val="1"/>
    </font>
    <font>
      <sz val="12"/>
      <name val="細明體"/>
      <family val="3"/>
      <charset val="136"/>
    </font>
    <font>
      <sz val="16"/>
      <name val="細明體"/>
      <family val="3"/>
      <charset val="136"/>
    </font>
    <font>
      <b/>
      <sz val="12"/>
      <color indexed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b/>
      <sz val="16"/>
      <name val="細明體"/>
      <family val="3"/>
      <charset val="136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細明體"/>
      <family val="3"/>
      <charset val="136"/>
    </font>
    <font>
      <b/>
      <sz val="12"/>
      <name val="細明體"/>
      <family val="3"/>
      <charset val="136"/>
    </font>
    <font>
      <sz val="12"/>
      <color rgb="FF9C65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4"/>
      <color rgb="FFFF0000"/>
      <name val="Times New Roman"/>
      <family val="1"/>
    </font>
    <font>
      <b/>
      <sz val="12"/>
      <color rgb="FFFF0000"/>
      <name val="細明體"/>
      <family val="3"/>
      <charset val="136"/>
    </font>
  </fonts>
  <fills count="2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6" fillId="1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</cellStyleXfs>
  <cellXfs count="609">
    <xf numFmtId="0" fontId="0" fillId="0" borderId="0" xfId="0"/>
    <xf numFmtId="0" fontId="8" fillId="0" borderId="0" xfId="0" applyFont="1"/>
    <xf numFmtId="0" fontId="9" fillId="0" borderId="0" xfId="0" applyFont="1"/>
    <xf numFmtId="0" fontId="11" fillId="2" borderId="0" xfId="0" applyFont="1" applyFill="1"/>
    <xf numFmtId="0" fontId="5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shrinkToFit="1"/>
    </xf>
    <xf numFmtId="177" fontId="6" fillId="2" borderId="3" xfId="1" applyNumberFormat="1" applyFont="1" applyFill="1" applyBorder="1" applyAlignment="1">
      <alignment horizontal="center" shrinkToFit="1"/>
    </xf>
    <xf numFmtId="177" fontId="6" fillId="2" borderId="4" xfId="1" applyNumberFormat="1" applyFont="1" applyFill="1" applyBorder="1" applyAlignment="1">
      <alignment horizontal="center" shrinkToFit="1"/>
    </xf>
    <xf numFmtId="0" fontId="9" fillId="2" borderId="5" xfId="0" applyFont="1" applyFill="1" applyBorder="1" applyAlignment="1">
      <alignment horizontal="center" shrinkToFit="1"/>
    </xf>
    <xf numFmtId="179" fontId="6" fillId="2" borderId="6" xfId="0" applyNumberFormat="1" applyFont="1" applyFill="1" applyBorder="1" applyAlignment="1">
      <alignment horizontal="center" shrinkToFit="1"/>
    </xf>
    <xf numFmtId="177" fontId="6" fillId="2" borderId="7" xfId="1" applyNumberFormat="1" applyFont="1" applyFill="1" applyBorder="1" applyAlignment="1">
      <alignment horizontal="center" shrinkToFit="1"/>
    </xf>
    <xf numFmtId="0" fontId="9" fillId="2" borderId="8" xfId="0" applyFont="1" applyFill="1" applyBorder="1" applyAlignment="1">
      <alignment horizontal="center" shrinkToFit="1"/>
    </xf>
    <xf numFmtId="178" fontId="9" fillId="2" borderId="5" xfId="0" applyNumberFormat="1" applyFont="1" applyFill="1" applyBorder="1" applyAlignment="1">
      <alignment horizontal="center" shrinkToFit="1"/>
    </xf>
    <xf numFmtId="178" fontId="6" fillId="2" borderId="6" xfId="0" applyNumberFormat="1" applyFont="1" applyFill="1" applyBorder="1" applyAlignment="1">
      <alignment horizontal="center" shrinkToFit="1"/>
    </xf>
    <xf numFmtId="178" fontId="9" fillId="0" borderId="0" xfId="0" applyNumberFormat="1" applyFont="1"/>
    <xf numFmtId="9" fontId="11" fillId="2" borderId="0" xfId="0" applyNumberFormat="1" applyFont="1" applyFill="1"/>
    <xf numFmtId="9" fontId="8" fillId="2" borderId="9" xfId="3" applyFont="1" applyFill="1" applyBorder="1" applyAlignment="1">
      <alignment horizontal="center" vertical="center" shrinkToFit="1"/>
    </xf>
    <xf numFmtId="9" fontId="8" fillId="0" borderId="0" xfId="0" applyNumberFormat="1" applyFont="1"/>
    <xf numFmtId="9" fontId="8" fillId="2" borderId="10" xfId="3" applyFont="1" applyFill="1" applyBorder="1" applyAlignment="1">
      <alignment horizontal="center" vertical="center" shrinkToFit="1"/>
    </xf>
    <xf numFmtId="9" fontId="8" fillId="2" borderId="11" xfId="3" applyFont="1" applyFill="1" applyBorder="1" applyAlignment="1">
      <alignment horizontal="center" vertical="center" shrinkToFit="1"/>
    </xf>
    <xf numFmtId="0" fontId="8" fillId="2" borderId="0" xfId="0" applyFont="1" applyFill="1"/>
    <xf numFmtId="0" fontId="6" fillId="3" borderId="12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8" fillId="0" borderId="0" xfId="0" applyFont="1" applyAlignment="1">
      <alignment shrinkToFit="1"/>
    </xf>
    <xf numFmtId="0" fontId="13" fillId="2" borderId="14" xfId="0" applyFont="1" applyFill="1" applyBorder="1" applyAlignment="1">
      <alignment horizontal="center" vertical="center" wrapText="1" shrinkToFit="1"/>
    </xf>
    <xf numFmtId="176" fontId="8" fillId="2" borderId="15" xfId="3" applyNumberFormat="1" applyFont="1" applyFill="1" applyBorder="1" applyAlignment="1">
      <alignment horizontal="right" shrinkToFit="1"/>
    </xf>
    <xf numFmtId="176" fontId="10" fillId="2" borderId="16" xfId="3" applyNumberFormat="1" applyFont="1" applyFill="1" applyBorder="1" applyAlignment="1">
      <alignment horizontal="right" shrinkToFit="1"/>
    </xf>
    <xf numFmtId="176" fontId="8" fillId="2" borderId="17" xfId="3" applyNumberFormat="1" applyFont="1" applyFill="1" applyBorder="1" applyAlignment="1">
      <alignment horizontal="right" shrinkToFit="1"/>
    </xf>
    <xf numFmtId="176" fontId="8" fillId="2" borderId="18" xfId="3" applyNumberFormat="1" applyFont="1" applyFill="1" applyBorder="1"/>
    <xf numFmtId="180" fontId="15" fillId="0" borderId="19" xfId="0" applyNumberFormat="1" applyFont="1" applyBorder="1" applyAlignment="1">
      <alignment horizontal="center" vertical="center"/>
    </xf>
    <xf numFmtId="180" fontId="16" fillId="0" borderId="19" xfId="0" applyNumberFormat="1" applyFont="1" applyBorder="1" applyAlignment="1">
      <alignment horizontal="centerContinuous" vertical="center"/>
    </xf>
    <xf numFmtId="180" fontId="15" fillId="0" borderId="19" xfId="0" applyNumberFormat="1" applyFont="1" applyBorder="1" applyAlignment="1">
      <alignment horizontal="centerContinuous" vertical="center"/>
    </xf>
    <xf numFmtId="180" fontId="15" fillId="0" borderId="19" xfId="0" applyNumberFormat="1" applyFont="1" applyBorder="1" applyAlignment="1">
      <alignment horizontal="distributed" vertical="center"/>
    </xf>
    <xf numFmtId="49" fontId="11" fillId="0" borderId="20" xfId="0" applyNumberFormat="1" applyFont="1" applyBorder="1" applyAlignment="1">
      <alignment horizontal="center"/>
    </xf>
    <xf numFmtId="49" fontId="11" fillId="0" borderId="21" xfId="0" applyNumberFormat="1" applyFont="1" applyBorder="1" applyAlignment="1">
      <alignment horizontal="center"/>
    </xf>
    <xf numFmtId="180" fontId="15" fillId="0" borderId="0" xfId="0" applyNumberFormat="1" applyFont="1" applyAlignment="1">
      <alignment horizontal="right" vertical="center"/>
    </xf>
    <xf numFmtId="0" fontId="10" fillId="2" borderId="5" xfId="0" applyFont="1" applyFill="1" applyBorder="1" applyAlignment="1">
      <alignment horizontal="center" shrinkToFit="1"/>
    </xf>
    <xf numFmtId="0" fontId="17" fillId="2" borderId="5" xfId="0" applyFont="1" applyFill="1" applyBorder="1" applyAlignment="1">
      <alignment horizontal="center" shrinkToFit="1"/>
    </xf>
    <xf numFmtId="0" fontId="18" fillId="0" borderId="0" xfId="0" applyFont="1" applyAlignment="1">
      <alignment horizontal="center"/>
    </xf>
    <xf numFmtId="0" fontId="8" fillId="0" borderId="20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180" fontId="18" fillId="0" borderId="19" xfId="0" applyNumberFormat="1" applyFont="1" applyBorder="1" applyAlignment="1">
      <alignment horizontal="centerContinuous" vertical="center"/>
    </xf>
    <xf numFmtId="180" fontId="8" fillId="0" borderId="19" xfId="0" applyNumberFormat="1" applyFont="1" applyBorder="1" applyAlignment="1">
      <alignment horizontal="centerContinuous" vertical="center"/>
    </xf>
    <xf numFmtId="0" fontId="8" fillId="0" borderId="21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8" fillId="0" borderId="19" xfId="0" applyFont="1" applyBorder="1" applyAlignment="1">
      <alignment vertical="center"/>
    </xf>
    <xf numFmtId="182" fontId="8" fillId="0" borderId="19" xfId="0" applyNumberFormat="1" applyFont="1" applyBorder="1" applyAlignment="1">
      <alignment horizontal="right" vertical="center"/>
    </xf>
    <xf numFmtId="180" fontId="8" fillId="0" borderId="19" xfId="0" applyNumberFormat="1" applyFont="1" applyBorder="1" applyAlignment="1">
      <alignment horizontal="right" vertical="center"/>
    </xf>
    <xf numFmtId="0" fontId="8" fillId="0" borderId="2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0" xfId="0" applyFont="1" applyAlignment="1">
      <alignment vertical="center"/>
    </xf>
    <xf numFmtId="182" fontId="8" fillId="0" borderId="0" xfId="0" applyNumberFormat="1" applyFont="1" applyAlignment="1">
      <alignment horizontal="right" vertical="center"/>
    </xf>
    <xf numFmtId="180" fontId="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12" fillId="0" borderId="20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80" fontId="21" fillId="0" borderId="19" xfId="0" applyNumberFormat="1" applyFont="1" applyBorder="1" applyAlignment="1">
      <alignment horizontal="centerContinuous" vertical="center"/>
    </xf>
    <xf numFmtId="180" fontId="19" fillId="0" borderId="19" xfId="0" applyNumberFormat="1" applyFont="1" applyBorder="1" applyAlignment="1">
      <alignment horizontal="centerContinuous" vertical="center"/>
    </xf>
    <xf numFmtId="180" fontId="9" fillId="0" borderId="19" xfId="0" applyNumberFormat="1" applyFont="1" applyBorder="1" applyAlignment="1">
      <alignment horizontal="centerContinuous" vertical="center"/>
    </xf>
    <xf numFmtId="182" fontId="15" fillId="0" borderId="19" xfId="0" applyNumberFormat="1" applyFont="1" applyBorder="1" applyAlignment="1">
      <alignment horizontal="right" vertical="center"/>
    </xf>
    <xf numFmtId="180" fontId="15" fillId="0" borderId="19" xfId="0" applyNumberFormat="1" applyFont="1" applyBorder="1" applyAlignment="1">
      <alignment horizontal="right" vertical="center"/>
    </xf>
    <xf numFmtId="181" fontId="9" fillId="3" borderId="23" xfId="1" applyNumberFormat="1" applyFont="1" applyFill="1" applyBorder="1" applyAlignment="1">
      <alignment horizontal="right"/>
    </xf>
    <xf numFmtId="181" fontId="9" fillId="3" borderId="24" xfId="1" applyNumberFormat="1" applyFont="1" applyFill="1" applyBorder="1" applyAlignment="1">
      <alignment horizontal="right"/>
    </xf>
    <xf numFmtId="181" fontId="9" fillId="3" borderId="25" xfId="0" applyNumberFormat="1" applyFont="1" applyFill="1" applyBorder="1" applyAlignment="1">
      <alignment horizontal="right"/>
    </xf>
    <xf numFmtId="181" fontId="9" fillId="3" borderId="26" xfId="1" applyNumberFormat="1" applyFont="1" applyFill="1" applyBorder="1" applyAlignment="1">
      <alignment horizontal="right"/>
    </xf>
    <xf numFmtId="181" fontId="9" fillId="3" borderId="27" xfId="1" applyNumberFormat="1" applyFont="1" applyFill="1" applyBorder="1" applyAlignment="1">
      <alignment horizontal="right"/>
    </xf>
    <xf numFmtId="181" fontId="9" fillId="3" borderId="28" xfId="1" applyNumberFormat="1" applyFont="1" applyFill="1" applyBorder="1" applyAlignment="1">
      <alignment horizontal="right"/>
    </xf>
    <xf numFmtId="181" fontId="9" fillId="3" borderId="29" xfId="0" applyNumberFormat="1" applyFont="1" applyFill="1" applyBorder="1" applyAlignment="1">
      <alignment horizontal="right"/>
    </xf>
    <xf numFmtId="181" fontId="9" fillId="3" borderId="30" xfId="0" applyNumberFormat="1" applyFont="1" applyFill="1" applyBorder="1" applyAlignment="1">
      <alignment horizontal="right"/>
    </xf>
    <xf numFmtId="181" fontId="9" fillId="3" borderId="31" xfId="0" applyNumberFormat="1" applyFont="1" applyFill="1" applyBorder="1" applyAlignment="1">
      <alignment horizontal="right"/>
    </xf>
    <xf numFmtId="181" fontId="9" fillId="3" borderId="32" xfId="0" applyNumberFormat="1" applyFont="1" applyFill="1" applyBorder="1" applyAlignment="1">
      <alignment horizontal="right"/>
    </xf>
    <xf numFmtId="181" fontId="9" fillId="3" borderId="33" xfId="0" applyNumberFormat="1" applyFont="1" applyFill="1" applyBorder="1" applyAlignment="1">
      <alignment horizontal="right"/>
    </xf>
    <xf numFmtId="181" fontId="9" fillId="3" borderId="34" xfId="0" applyNumberFormat="1" applyFont="1" applyFill="1" applyBorder="1" applyAlignment="1">
      <alignment horizontal="right"/>
    </xf>
    <xf numFmtId="181" fontId="9" fillId="3" borderId="35" xfId="0" applyNumberFormat="1" applyFont="1" applyFill="1" applyBorder="1" applyAlignment="1">
      <alignment horizontal="right"/>
    </xf>
    <xf numFmtId="181" fontId="9" fillId="3" borderId="36" xfId="0" applyNumberFormat="1" applyFont="1" applyFill="1" applyBorder="1" applyAlignment="1">
      <alignment horizontal="right"/>
    </xf>
    <xf numFmtId="176" fontId="10" fillId="2" borderId="37" xfId="3" applyNumberFormat="1" applyFont="1" applyFill="1" applyBorder="1" applyAlignment="1">
      <alignment horizontal="right"/>
    </xf>
    <xf numFmtId="176" fontId="8" fillId="2" borderId="15" xfId="3" applyNumberFormat="1" applyFont="1" applyFill="1" applyBorder="1" applyAlignment="1">
      <alignment horizontal="right"/>
    </xf>
    <xf numFmtId="176" fontId="9" fillId="2" borderId="37" xfId="3" applyNumberFormat="1" applyFont="1" applyFill="1" applyBorder="1" applyAlignment="1">
      <alignment horizontal="right"/>
    </xf>
    <xf numFmtId="176" fontId="9" fillId="2" borderId="16" xfId="3" applyNumberFormat="1" applyFont="1" applyFill="1" applyBorder="1" applyAlignment="1">
      <alignment horizontal="right" shrinkToFit="1"/>
    </xf>
    <xf numFmtId="176" fontId="8" fillId="2" borderId="38" xfId="3" applyNumberFormat="1" applyFont="1" applyFill="1" applyBorder="1" applyAlignment="1">
      <alignment horizontal="right" shrinkToFit="1"/>
    </xf>
    <xf numFmtId="181" fontId="8" fillId="3" borderId="24" xfId="0" applyNumberFormat="1" applyFont="1" applyFill="1" applyBorder="1" applyAlignment="1">
      <alignment horizontal="right"/>
    </xf>
    <xf numFmtId="181" fontId="8" fillId="3" borderId="26" xfId="0" applyNumberFormat="1" applyFont="1" applyFill="1" applyBorder="1" applyAlignment="1">
      <alignment horizontal="right"/>
    </xf>
    <xf numFmtId="176" fontId="8" fillId="2" borderId="39" xfId="3" applyNumberFormat="1" applyFont="1" applyFill="1" applyBorder="1" applyAlignment="1">
      <alignment horizontal="right"/>
    </xf>
    <xf numFmtId="181" fontId="8" fillId="3" borderId="40" xfId="0" applyNumberFormat="1" applyFont="1" applyFill="1" applyBorder="1" applyAlignment="1">
      <alignment horizontal="right"/>
    </xf>
    <xf numFmtId="181" fontId="8" fillId="3" borderId="41" xfId="0" applyNumberFormat="1" applyFont="1" applyFill="1" applyBorder="1" applyAlignment="1">
      <alignment horizontal="right"/>
    </xf>
    <xf numFmtId="181" fontId="8" fillId="3" borderId="34" xfId="0" applyNumberFormat="1" applyFont="1" applyFill="1" applyBorder="1" applyAlignment="1">
      <alignment horizontal="right"/>
    </xf>
    <xf numFmtId="181" fontId="8" fillId="3" borderId="34" xfId="0" applyNumberFormat="1" applyFont="1" applyFill="1" applyBorder="1"/>
    <xf numFmtId="181" fontId="8" fillId="3" borderId="42" xfId="0" applyNumberFormat="1" applyFont="1" applyFill="1" applyBorder="1" applyAlignment="1">
      <alignment horizontal="right"/>
    </xf>
    <xf numFmtId="176" fontId="8" fillId="2" borderId="15" xfId="3" applyNumberFormat="1" applyFont="1" applyFill="1" applyBorder="1"/>
    <xf numFmtId="176" fontId="8" fillId="2" borderId="43" xfId="3" applyNumberFormat="1" applyFont="1" applyFill="1" applyBorder="1" applyAlignment="1">
      <alignment horizontal="right"/>
    </xf>
    <xf numFmtId="176" fontId="8" fillId="2" borderId="18" xfId="3" applyNumberFormat="1" applyFont="1" applyFill="1" applyBorder="1" applyAlignment="1">
      <alignment horizontal="right"/>
    </xf>
    <xf numFmtId="176" fontId="10" fillId="2" borderId="44" xfId="3" applyNumberFormat="1" applyFont="1" applyFill="1" applyBorder="1" applyAlignment="1">
      <alignment horizontal="right"/>
    </xf>
    <xf numFmtId="176" fontId="8" fillId="2" borderId="45" xfId="3" applyNumberFormat="1" applyFont="1" applyFill="1" applyBorder="1" applyAlignment="1">
      <alignment horizontal="right"/>
    </xf>
    <xf numFmtId="176" fontId="8" fillId="2" borderId="46" xfId="3" applyNumberFormat="1" applyFont="1" applyFill="1" applyBorder="1" applyAlignment="1">
      <alignment horizontal="right"/>
    </xf>
    <xf numFmtId="176" fontId="8" fillId="2" borderId="47" xfId="3" applyNumberFormat="1" applyFont="1" applyFill="1" applyBorder="1" applyAlignment="1">
      <alignment horizontal="right"/>
    </xf>
    <xf numFmtId="176" fontId="10" fillId="2" borderId="48" xfId="3" applyNumberFormat="1" applyFont="1" applyFill="1" applyBorder="1" applyAlignment="1">
      <alignment horizontal="right"/>
    </xf>
    <xf numFmtId="176" fontId="9" fillId="2" borderId="48" xfId="3" applyNumberFormat="1" applyFont="1" applyFill="1" applyBorder="1" applyAlignment="1">
      <alignment horizontal="right"/>
    </xf>
    <xf numFmtId="176" fontId="8" fillId="2" borderId="45" xfId="3" applyNumberFormat="1" applyFont="1" applyFill="1" applyBorder="1"/>
    <xf numFmtId="176" fontId="10" fillId="2" borderId="44" xfId="3" applyNumberFormat="1" applyFont="1" applyFill="1" applyBorder="1"/>
    <xf numFmtId="176" fontId="9" fillId="2" borderId="44" xfId="3" applyNumberFormat="1" applyFont="1" applyFill="1" applyBorder="1"/>
    <xf numFmtId="176" fontId="8" fillId="2" borderId="49" xfId="3" quotePrefix="1" applyNumberFormat="1" applyFont="1" applyFill="1" applyBorder="1" applyAlignment="1">
      <alignment horizontal="right"/>
    </xf>
    <xf numFmtId="176" fontId="8" fillId="2" borderId="50" xfId="3" quotePrefix="1" applyNumberFormat="1" applyFont="1" applyFill="1" applyBorder="1" applyAlignment="1">
      <alignment horizontal="right"/>
    </xf>
    <xf numFmtId="176" fontId="9" fillId="2" borderId="51" xfId="3" quotePrefix="1" applyNumberFormat="1" applyFont="1" applyFill="1" applyBorder="1" applyAlignment="1">
      <alignment horizontal="right"/>
    </xf>
    <xf numFmtId="176" fontId="8" fillId="2" borderId="52" xfId="3" quotePrefix="1" applyNumberFormat="1" applyFont="1" applyFill="1" applyBorder="1" applyAlignment="1">
      <alignment horizontal="right"/>
    </xf>
    <xf numFmtId="176" fontId="9" fillId="2" borderId="51" xfId="3" applyNumberFormat="1" applyFont="1" applyFill="1" applyBorder="1" applyAlignment="1">
      <alignment horizontal="right"/>
    </xf>
    <xf numFmtId="176" fontId="8" fillId="2" borderId="52" xfId="3" applyNumberFormat="1" applyFont="1" applyFill="1" applyBorder="1" applyAlignment="1">
      <alignment horizontal="right"/>
    </xf>
    <xf numFmtId="176" fontId="10" fillId="2" borderId="51" xfId="3" applyNumberFormat="1" applyFont="1" applyFill="1" applyBorder="1" applyAlignment="1">
      <alignment horizontal="right"/>
    </xf>
    <xf numFmtId="176" fontId="8" fillId="2" borderId="53" xfId="3" applyNumberFormat="1" applyFont="1" applyFill="1" applyBorder="1" applyAlignment="1">
      <alignment horizontal="right"/>
    </xf>
    <xf numFmtId="176" fontId="8" fillId="2" borderId="54" xfId="3" applyNumberFormat="1" applyFont="1" applyFill="1" applyBorder="1" applyAlignment="1">
      <alignment horizontal="right"/>
    </xf>
    <xf numFmtId="176" fontId="9" fillId="2" borderId="55" xfId="3" applyNumberFormat="1" applyFont="1" applyFill="1" applyBorder="1" applyAlignment="1">
      <alignment horizontal="right"/>
    </xf>
    <xf numFmtId="176" fontId="10" fillId="2" borderId="55" xfId="3" applyNumberFormat="1" applyFont="1" applyFill="1" applyBorder="1" applyAlignment="1">
      <alignment horizontal="right"/>
    </xf>
    <xf numFmtId="176" fontId="22" fillId="2" borderId="44" xfId="3" applyNumberFormat="1" applyFont="1" applyFill="1" applyBorder="1" applyAlignment="1">
      <alignment horizontal="right"/>
    </xf>
    <xf numFmtId="176" fontId="8" fillId="2" borderId="56" xfId="3" applyNumberFormat="1" applyFont="1" applyFill="1" applyBorder="1" applyAlignment="1">
      <alignment horizontal="right"/>
    </xf>
    <xf numFmtId="177" fontId="6" fillId="2" borderId="57" xfId="1" applyNumberFormat="1" applyFont="1" applyFill="1" applyBorder="1" applyAlignment="1">
      <alignment horizontal="center" shrinkToFit="1"/>
    </xf>
    <xf numFmtId="181" fontId="9" fillId="3" borderId="58" xfId="1" applyNumberFormat="1" applyFont="1" applyFill="1" applyBorder="1" applyAlignment="1">
      <alignment horizontal="right"/>
    </xf>
    <xf numFmtId="181" fontId="9" fillId="3" borderId="59" xfId="0" applyNumberFormat="1" applyFont="1" applyFill="1" applyBorder="1" applyAlignment="1">
      <alignment horizontal="right"/>
    </xf>
    <xf numFmtId="181" fontId="8" fillId="3" borderId="23" xfId="0" applyNumberFormat="1" applyFont="1" applyFill="1" applyBorder="1" applyAlignment="1">
      <alignment horizontal="right"/>
    </xf>
    <xf numFmtId="177" fontId="6" fillId="2" borderId="60" xfId="1" applyNumberFormat="1" applyFont="1" applyFill="1" applyBorder="1" applyAlignment="1">
      <alignment horizontal="center" shrinkToFit="1"/>
    </xf>
    <xf numFmtId="181" fontId="9" fillId="3" borderId="61" xfId="1" applyNumberFormat="1" applyFont="1" applyFill="1" applyBorder="1" applyAlignment="1">
      <alignment horizontal="right"/>
    </xf>
    <xf numFmtId="176" fontId="8" fillId="2" borderId="62" xfId="3" applyNumberFormat="1" applyFont="1" applyFill="1" applyBorder="1" applyAlignment="1">
      <alignment horizontal="right"/>
    </xf>
    <xf numFmtId="181" fontId="9" fillId="3" borderId="63" xfId="0" applyNumberFormat="1" applyFont="1" applyFill="1" applyBorder="1" applyAlignment="1">
      <alignment horizontal="right"/>
    </xf>
    <xf numFmtId="176" fontId="8" fillId="2" borderId="64" xfId="3" applyNumberFormat="1" applyFont="1" applyFill="1" applyBorder="1" applyAlignment="1">
      <alignment horizontal="right"/>
    </xf>
    <xf numFmtId="181" fontId="8" fillId="3" borderId="63" xfId="0" applyNumberFormat="1" applyFont="1" applyFill="1" applyBorder="1" applyAlignment="1">
      <alignment horizontal="right"/>
    </xf>
    <xf numFmtId="181" fontId="8" fillId="3" borderId="35" xfId="0" applyNumberFormat="1" applyFont="1" applyFill="1" applyBorder="1" applyAlignment="1">
      <alignment horizontal="right"/>
    </xf>
    <xf numFmtId="183" fontId="8" fillId="3" borderId="40" xfId="0" applyNumberFormat="1" applyFont="1" applyFill="1" applyBorder="1" applyAlignment="1">
      <alignment horizontal="right"/>
    </xf>
    <xf numFmtId="183" fontId="8" fillId="3" borderId="35" xfId="0" applyNumberFormat="1" applyFont="1" applyFill="1" applyBorder="1" applyAlignment="1">
      <alignment horizontal="right"/>
    </xf>
    <xf numFmtId="183" fontId="10" fillId="3" borderId="36" xfId="0" applyNumberFormat="1" applyFont="1" applyFill="1" applyBorder="1" applyAlignment="1">
      <alignment horizontal="right"/>
    </xf>
    <xf numFmtId="183" fontId="8" fillId="3" borderId="34" xfId="0" applyNumberFormat="1" applyFont="1" applyFill="1" applyBorder="1" applyAlignment="1">
      <alignment horizontal="right"/>
    </xf>
    <xf numFmtId="176" fontId="8" fillId="2" borderId="56" xfId="3" applyNumberFormat="1" applyFont="1" applyFill="1" applyBorder="1" applyAlignment="1">
      <alignment horizontal="right" shrinkToFit="1"/>
    </xf>
    <xf numFmtId="176" fontId="8" fillId="2" borderId="65" xfId="3" applyNumberFormat="1" applyFont="1" applyFill="1" applyBorder="1" applyAlignment="1">
      <alignment horizontal="right" shrinkToFit="1"/>
    </xf>
    <xf numFmtId="176" fontId="10" fillId="2" borderId="55" xfId="3" applyNumberFormat="1" applyFont="1" applyFill="1" applyBorder="1" applyAlignment="1">
      <alignment horizontal="right" shrinkToFi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 shrinkToFit="1"/>
    </xf>
    <xf numFmtId="181" fontId="8" fillId="3" borderId="59" xfId="0" applyNumberFormat="1" applyFont="1" applyFill="1" applyBorder="1"/>
    <xf numFmtId="176" fontId="8" fillId="2" borderId="66" xfId="3" applyNumberFormat="1" applyFont="1" applyFill="1" applyBorder="1" applyAlignment="1">
      <alignment horizontal="right"/>
    </xf>
    <xf numFmtId="176" fontId="8" fillId="2" borderId="67" xfId="3" applyNumberFormat="1" applyFont="1" applyFill="1" applyBorder="1" applyAlignment="1">
      <alignment horizontal="right"/>
    </xf>
    <xf numFmtId="176" fontId="9" fillId="2" borderId="16" xfId="3" applyNumberFormat="1" applyFont="1" applyFill="1" applyBorder="1" applyAlignment="1">
      <alignment horizontal="right"/>
    </xf>
    <xf numFmtId="176" fontId="8" fillId="2" borderId="68" xfId="3" applyNumberFormat="1" applyFont="1" applyFill="1" applyBorder="1" applyAlignment="1">
      <alignment horizontal="right"/>
    </xf>
    <xf numFmtId="184" fontId="8" fillId="2" borderId="69" xfId="3" applyNumberFormat="1" applyFont="1" applyFill="1" applyBorder="1" applyAlignment="1">
      <alignment horizontal="right"/>
    </xf>
    <xf numFmtId="176" fontId="8" fillId="2" borderId="69" xfId="3" applyNumberFormat="1" applyFont="1" applyFill="1" applyBorder="1" applyAlignment="1">
      <alignment horizontal="right"/>
    </xf>
    <xf numFmtId="176" fontId="10" fillId="2" borderId="16" xfId="3" applyNumberFormat="1" applyFont="1" applyFill="1" applyBorder="1" applyAlignment="1">
      <alignment horizontal="right"/>
    </xf>
    <xf numFmtId="181" fontId="8" fillId="3" borderId="59" xfId="0" applyNumberFormat="1" applyFont="1" applyFill="1" applyBorder="1" applyAlignment="1">
      <alignment horizontal="right"/>
    </xf>
    <xf numFmtId="183" fontId="8" fillId="3" borderId="59" xfId="0" applyNumberFormat="1" applyFont="1" applyFill="1" applyBorder="1" applyAlignment="1">
      <alignment horizontal="right"/>
    </xf>
    <xf numFmtId="183" fontId="8" fillId="3" borderId="63" xfId="0" applyNumberFormat="1" applyFont="1" applyFill="1" applyBorder="1" applyAlignment="1">
      <alignment horizontal="right"/>
    </xf>
    <xf numFmtId="0" fontId="12" fillId="0" borderId="19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176" fontId="8" fillId="2" borderId="70" xfId="3" applyNumberFormat="1" applyFont="1" applyFill="1" applyBorder="1" applyAlignment="1">
      <alignment horizontal="right"/>
    </xf>
    <xf numFmtId="176" fontId="8" fillId="2" borderId="17" xfId="3" applyNumberFormat="1" applyFont="1" applyFill="1" applyBorder="1" applyAlignment="1">
      <alignment horizontal="right"/>
    </xf>
    <xf numFmtId="176" fontId="22" fillId="2" borderId="37" xfId="3" applyNumberFormat="1" applyFont="1" applyFill="1" applyBorder="1" applyAlignment="1">
      <alignment horizontal="right"/>
    </xf>
    <xf numFmtId="0" fontId="8" fillId="4" borderId="21" xfId="0" applyFont="1" applyFill="1" applyBorder="1" applyAlignment="1">
      <alignment horizontal="center" vertical="center"/>
    </xf>
    <xf numFmtId="180" fontId="15" fillId="4" borderId="19" xfId="0" applyNumberFormat="1" applyFont="1" applyFill="1" applyBorder="1" applyAlignment="1">
      <alignment horizontal="centerContinuous" vertical="center"/>
    </xf>
    <xf numFmtId="180" fontId="8" fillId="4" borderId="19" xfId="0" applyNumberFormat="1" applyFont="1" applyFill="1" applyBorder="1" applyAlignment="1">
      <alignment horizontal="centerContinuous" vertical="center"/>
    </xf>
    <xf numFmtId="0" fontId="8" fillId="4" borderId="22" xfId="0" applyFont="1" applyFill="1" applyBorder="1" applyAlignment="1">
      <alignment horizontal="center" vertical="center"/>
    </xf>
    <xf numFmtId="180" fontId="15" fillId="4" borderId="19" xfId="0" applyNumberFormat="1" applyFont="1" applyFill="1" applyBorder="1" applyAlignment="1">
      <alignment horizontal="distributed" vertical="center"/>
    </xf>
    <xf numFmtId="0" fontId="8" fillId="0" borderId="71" xfId="0" applyFont="1" applyBorder="1" applyAlignment="1">
      <alignment horizontal="center"/>
    </xf>
    <xf numFmtId="0" fontId="12" fillId="4" borderId="72" xfId="0" applyFont="1" applyFill="1" applyBorder="1" applyAlignment="1">
      <alignment vertical="center"/>
    </xf>
    <xf numFmtId="180" fontId="21" fillId="4" borderId="73" xfId="0" applyNumberFormat="1" applyFont="1" applyFill="1" applyBorder="1" applyAlignment="1">
      <alignment horizontal="centerContinuous" vertical="center"/>
    </xf>
    <xf numFmtId="180" fontId="19" fillId="4" borderId="73" xfId="0" applyNumberFormat="1" applyFont="1" applyFill="1" applyBorder="1" applyAlignment="1">
      <alignment horizontal="centerContinuous" vertical="center"/>
    </xf>
    <xf numFmtId="180" fontId="9" fillId="4" borderId="73" xfId="0" applyNumberFormat="1" applyFont="1" applyFill="1" applyBorder="1" applyAlignment="1">
      <alignment horizontal="centerContinuous" vertical="center"/>
    </xf>
    <xf numFmtId="180" fontId="9" fillId="4" borderId="74" xfId="0" applyNumberFormat="1" applyFont="1" applyFill="1" applyBorder="1" applyAlignment="1">
      <alignment horizontal="centerContinuous" vertical="center"/>
    </xf>
    <xf numFmtId="0" fontId="8" fillId="0" borderId="75" xfId="0" applyFont="1" applyBorder="1" applyAlignment="1">
      <alignment horizontal="center"/>
    </xf>
    <xf numFmtId="180" fontId="8" fillId="4" borderId="76" xfId="0" applyNumberFormat="1" applyFont="1" applyFill="1" applyBorder="1" applyAlignment="1">
      <alignment horizontal="centerContinuous" vertical="center"/>
    </xf>
    <xf numFmtId="180" fontId="15" fillId="4" borderId="76" xfId="0" applyNumberFormat="1" applyFont="1" applyFill="1" applyBorder="1" applyAlignment="1">
      <alignment horizontal="center" vertical="center"/>
    </xf>
    <xf numFmtId="49" fontId="11" fillId="0" borderId="75" xfId="0" applyNumberFormat="1" applyFont="1" applyBorder="1" applyAlignment="1">
      <alignment horizontal="center"/>
    </xf>
    <xf numFmtId="0" fontId="8" fillId="0" borderId="77" xfId="0" applyFont="1" applyBorder="1" applyAlignment="1">
      <alignment horizontal="center"/>
    </xf>
    <xf numFmtId="180" fontId="8" fillId="4" borderId="78" xfId="0" applyNumberFormat="1" applyFont="1" applyFill="1" applyBorder="1" applyAlignment="1">
      <alignment horizontal="centerContinuous" vertical="center"/>
    </xf>
    <xf numFmtId="180" fontId="15" fillId="4" borderId="79" xfId="0" applyNumberFormat="1" applyFont="1" applyFill="1" applyBorder="1" applyAlignment="1">
      <alignment horizontal="centerContinuous" vertical="center"/>
    </xf>
    <xf numFmtId="180" fontId="15" fillId="4" borderId="80" xfId="0" applyNumberFormat="1" applyFont="1" applyFill="1" applyBorder="1" applyAlignment="1">
      <alignment horizontal="centerContinuous" vertical="center"/>
    </xf>
    <xf numFmtId="180" fontId="8" fillId="4" borderId="81" xfId="0" applyNumberFormat="1" applyFont="1" applyFill="1" applyBorder="1" applyAlignment="1">
      <alignment horizontal="centerContinuous" vertical="center"/>
    </xf>
    <xf numFmtId="180" fontId="15" fillId="4" borderId="80" xfId="0" applyNumberFormat="1" applyFont="1" applyFill="1" applyBorder="1" applyAlignment="1">
      <alignment horizontal="distributed" vertical="center"/>
    </xf>
    <xf numFmtId="180" fontId="15" fillId="4" borderId="81" xfId="0" applyNumberFormat="1" applyFont="1" applyFill="1" applyBorder="1" applyAlignment="1">
      <alignment horizontal="center" vertical="center"/>
    </xf>
    <xf numFmtId="180" fontId="15" fillId="4" borderId="78" xfId="0" applyNumberFormat="1" applyFont="1" applyFill="1" applyBorder="1" applyAlignment="1">
      <alignment horizontal="distributed" vertical="center"/>
    </xf>
    <xf numFmtId="180" fontId="15" fillId="4" borderId="82" xfId="0" applyNumberFormat="1" applyFont="1" applyFill="1" applyBorder="1" applyAlignment="1">
      <alignment horizontal="center" vertical="center"/>
    </xf>
    <xf numFmtId="182" fontId="15" fillId="0" borderId="83" xfId="0" applyNumberFormat="1" applyFont="1" applyBorder="1" applyAlignment="1">
      <alignment horizontal="right" vertical="center"/>
    </xf>
    <xf numFmtId="180" fontId="15" fillId="0" borderId="84" xfId="0" applyNumberFormat="1" applyFont="1" applyBorder="1" applyAlignment="1">
      <alignment horizontal="right" vertical="center"/>
    </xf>
    <xf numFmtId="180" fontId="15" fillId="0" borderId="85" xfId="0" applyNumberFormat="1" applyFont="1" applyBorder="1" applyAlignment="1">
      <alignment horizontal="right" vertical="center"/>
    </xf>
    <xf numFmtId="180" fontId="15" fillId="0" borderId="86" xfId="0" applyNumberFormat="1" applyFont="1" applyBorder="1" applyAlignment="1">
      <alignment horizontal="right" vertical="center"/>
    </xf>
    <xf numFmtId="182" fontId="15" fillId="0" borderId="87" xfId="0" applyNumberFormat="1" applyFont="1" applyBorder="1" applyAlignment="1">
      <alignment horizontal="right" vertical="center"/>
    </xf>
    <xf numFmtId="180" fontId="15" fillId="0" borderId="88" xfId="0" applyNumberFormat="1" applyFont="1" applyBorder="1" applyAlignment="1">
      <alignment horizontal="right" vertical="center"/>
    </xf>
    <xf numFmtId="180" fontId="15" fillId="0" borderId="89" xfId="0" applyNumberFormat="1" applyFont="1" applyBorder="1" applyAlignment="1">
      <alignment horizontal="right" vertical="center"/>
    </xf>
    <xf numFmtId="180" fontId="15" fillId="0" borderId="90" xfId="0" applyNumberFormat="1" applyFont="1" applyBorder="1" applyAlignment="1">
      <alignment horizontal="right" vertical="center"/>
    </xf>
    <xf numFmtId="182" fontId="15" fillId="0" borderId="91" xfId="0" applyNumberFormat="1" applyFont="1" applyBorder="1" applyAlignment="1">
      <alignment horizontal="right" vertical="center"/>
    </xf>
    <xf numFmtId="180" fontId="15" fillId="0" borderId="92" xfId="0" applyNumberFormat="1" applyFont="1" applyBorder="1" applyAlignment="1">
      <alignment horizontal="right" vertical="center"/>
    </xf>
    <xf numFmtId="180" fontId="15" fillId="0" borderId="93" xfId="0" applyNumberFormat="1" applyFont="1" applyBorder="1" applyAlignment="1">
      <alignment horizontal="right" vertical="center"/>
    </xf>
    <xf numFmtId="180" fontId="15" fillId="0" borderId="94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0" fontId="8" fillId="0" borderId="95" xfId="0" applyFont="1" applyBorder="1" applyAlignment="1">
      <alignment vertical="center"/>
    </xf>
    <xf numFmtId="0" fontId="8" fillId="0" borderId="96" xfId="0" applyFont="1" applyBorder="1" applyAlignment="1">
      <alignment vertical="center"/>
    </xf>
    <xf numFmtId="182" fontId="15" fillId="0" borderId="97" xfId="0" applyNumberFormat="1" applyFont="1" applyBorder="1" applyAlignment="1">
      <alignment horizontal="right" vertical="center"/>
    </xf>
    <xf numFmtId="180" fontId="15" fillId="0" borderId="98" xfId="0" applyNumberFormat="1" applyFont="1" applyBorder="1" applyAlignment="1">
      <alignment horizontal="right" vertical="center"/>
    </xf>
    <xf numFmtId="182" fontId="15" fillId="0" borderId="99" xfId="0" applyNumberFormat="1" applyFont="1" applyBorder="1" applyAlignment="1">
      <alignment horizontal="right" vertical="center"/>
    </xf>
    <xf numFmtId="180" fontId="15" fillId="0" borderId="100" xfId="0" applyNumberFormat="1" applyFont="1" applyBorder="1" applyAlignment="1">
      <alignment horizontal="right" vertical="center"/>
    </xf>
    <xf numFmtId="182" fontId="15" fillId="0" borderId="101" xfId="0" applyNumberFormat="1" applyFont="1" applyBorder="1" applyAlignment="1">
      <alignment horizontal="right" vertical="center"/>
    </xf>
    <xf numFmtId="180" fontId="15" fillId="0" borderId="102" xfId="0" applyNumberFormat="1" applyFont="1" applyBorder="1" applyAlignment="1">
      <alignment horizontal="right" vertical="center"/>
    </xf>
    <xf numFmtId="180" fontId="15" fillId="0" borderId="103" xfId="0" applyNumberFormat="1" applyFont="1" applyBorder="1" applyAlignment="1">
      <alignment horizontal="right" vertical="center"/>
    </xf>
    <xf numFmtId="0" fontId="12" fillId="5" borderId="72" xfId="0" applyFont="1" applyFill="1" applyBorder="1" applyAlignment="1">
      <alignment vertical="center"/>
    </xf>
    <xf numFmtId="180" fontId="21" fillId="5" borderId="73" xfId="0" applyNumberFormat="1" applyFont="1" applyFill="1" applyBorder="1" applyAlignment="1">
      <alignment horizontal="centerContinuous" vertical="center"/>
    </xf>
    <xf numFmtId="180" fontId="19" fillId="5" borderId="73" xfId="0" applyNumberFormat="1" applyFont="1" applyFill="1" applyBorder="1" applyAlignment="1">
      <alignment horizontal="centerContinuous" vertical="center"/>
    </xf>
    <xf numFmtId="180" fontId="9" fillId="5" borderId="73" xfId="0" applyNumberFormat="1" applyFont="1" applyFill="1" applyBorder="1" applyAlignment="1">
      <alignment horizontal="centerContinuous" vertical="center"/>
    </xf>
    <xf numFmtId="180" fontId="9" fillId="5" borderId="74" xfId="0" applyNumberFormat="1" applyFont="1" applyFill="1" applyBorder="1" applyAlignment="1">
      <alignment horizontal="centerContinuous" vertical="center"/>
    </xf>
    <xf numFmtId="0" fontId="8" fillId="5" borderId="21" xfId="0" applyFont="1" applyFill="1" applyBorder="1" applyAlignment="1">
      <alignment horizontal="center" vertical="center"/>
    </xf>
    <xf numFmtId="180" fontId="15" fillId="5" borderId="19" xfId="0" applyNumberFormat="1" applyFont="1" applyFill="1" applyBorder="1" applyAlignment="1">
      <alignment horizontal="centerContinuous" vertical="center"/>
    </xf>
    <xf numFmtId="180" fontId="8" fillId="5" borderId="19" xfId="0" applyNumberFormat="1" applyFont="1" applyFill="1" applyBorder="1" applyAlignment="1">
      <alignment horizontal="centerContinuous" vertical="center"/>
    </xf>
    <xf numFmtId="180" fontId="8" fillId="5" borderId="76" xfId="0" applyNumberFormat="1" applyFont="1" applyFill="1" applyBorder="1" applyAlignment="1">
      <alignment horizontal="centerContinuous" vertical="center"/>
    </xf>
    <xf numFmtId="0" fontId="8" fillId="5" borderId="22" xfId="0" applyFont="1" applyFill="1" applyBorder="1" applyAlignment="1">
      <alignment horizontal="center" vertical="center"/>
    </xf>
    <xf numFmtId="180" fontId="15" fillId="5" borderId="80" xfId="0" applyNumberFormat="1" applyFont="1" applyFill="1" applyBorder="1" applyAlignment="1">
      <alignment horizontal="distributed" vertical="center"/>
    </xf>
    <xf numFmtId="180" fontId="15" fillId="5" borderId="81" xfId="0" applyNumberFormat="1" applyFont="1" applyFill="1" applyBorder="1" applyAlignment="1">
      <alignment horizontal="center" vertical="center"/>
    </xf>
    <xf numFmtId="180" fontId="15" fillId="5" borderId="19" xfId="0" applyNumberFormat="1" applyFont="1" applyFill="1" applyBorder="1" applyAlignment="1">
      <alignment horizontal="distributed" vertical="center"/>
    </xf>
    <xf numFmtId="180" fontId="15" fillId="5" borderId="7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6" borderId="72" xfId="0" applyFont="1" applyFill="1" applyBorder="1" applyAlignment="1">
      <alignment vertical="center"/>
    </xf>
    <xf numFmtId="180" fontId="21" fillId="6" borderId="73" xfId="0" applyNumberFormat="1" applyFont="1" applyFill="1" applyBorder="1" applyAlignment="1">
      <alignment horizontal="centerContinuous" vertical="center"/>
    </xf>
    <xf numFmtId="180" fontId="19" fillId="6" borderId="73" xfId="0" applyNumberFormat="1" applyFont="1" applyFill="1" applyBorder="1" applyAlignment="1">
      <alignment horizontal="centerContinuous" vertical="center"/>
    </xf>
    <xf numFmtId="180" fontId="9" fillId="6" borderId="73" xfId="0" applyNumberFormat="1" applyFont="1" applyFill="1" applyBorder="1" applyAlignment="1">
      <alignment horizontal="centerContinuous" vertical="center"/>
    </xf>
    <xf numFmtId="180" fontId="9" fillId="6" borderId="74" xfId="0" applyNumberFormat="1" applyFont="1" applyFill="1" applyBorder="1" applyAlignment="1">
      <alignment horizontal="centerContinuous" vertical="center"/>
    </xf>
    <xf numFmtId="0" fontId="8" fillId="6" borderId="21" xfId="0" applyFont="1" applyFill="1" applyBorder="1" applyAlignment="1">
      <alignment horizontal="center" vertical="center"/>
    </xf>
    <xf numFmtId="180" fontId="15" fillId="6" borderId="19" xfId="0" applyNumberFormat="1" applyFont="1" applyFill="1" applyBorder="1" applyAlignment="1">
      <alignment horizontal="centerContinuous" vertical="center"/>
    </xf>
    <xf numFmtId="180" fontId="8" fillId="6" borderId="19" xfId="0" applyNumberFormat="1" applyFont="1" applyFill="1" applyBorder="1" applyAlignment="1">
      <alignment horizontal="centerContinuous" vertical="center"/>
    </xf>
    <xf numFmtId="180" fontId="8" fillId="6" borderId="76" xfId="0" applyNumberFormat="1" applyFont="1" applyFill="1" applyBorder="1" applyAlignment="1">
      <alignment horizontal="centerContinuous" vertical="center"/>
    </xf>
    <xf numFmtId="0" fontId="8" fillId="6" borderId="22" xfId="0" applyFont="1" applyFill="1" applyBorder="1" applyAlignment="1">
      <alignment horizontal="center" vertical="center"/>
    </xf>
    <xf numFmtId="180" fontId="15" fillId="6" borderId="80" xfId="0" applyNumberFormat="1" applyFont="1" applyFill="1" applyBorder="1" applyAlignment="1">
      <alignment horizontal="distributed" vertical="center"/>
    </xf>
    <xf numFmtId="180" fontId="15" fillId="6" borderId="81" xfId="0" applyNumberFormat="1" applyFont="1" applyFill="1" applyBorder="1" applyAlignment="1">
      <alignment horizontal="center" vertical="center"/>
    </xf>
    <xf numFmtId="180" fontId="15" fillId="6" borderId="19" xfId="0" applyNumberFormat="1" applyFont="1" applyFill="1" applyBorder="1" applyAlignment="1">
      <alignment horizontal="distributed" vertical="center"/>
    </xf>
    <xf numFmtId="180" fontId="15" fillId="6" borderId="76" xfId="0" applyNumberFormat="1" applyFont="1" applyFill="1" applyBorder="1" applyAlignment="1">
      <alignment horizontal="center" vertical="center"/>
    </xf>
    <xf numFmtId="0" fontId="12" fillId="7" borderId="72" xfId="0" applyFont="1" applyFill="1" applyBorder="1" applyAlignment="1">
      <alignment vertical="center"/>
    </xf>
    <xf numFmtId="180" fontId="21" fillId="7" borderId="73" xfId="0" applyNumberFormat="1" applyFont="1" applyFill="1" applyBorder="1" applyAlignment="1">
      <alignment horizontal="centerContinuous" vertical="center"/>
    </xf>
    <xf numFmtId="180" fontId="19" fillId="7" borderId="73" xfId="0" applyNumberFormat="1" applyFont="1" applyFill="1" applyBorder="1" applyAlignment="1">
      <alignment horizontal="centerContinuous" vertical="center"/>
    </xf>
    <xf numFmtId="180" fontId="9" fillId="7" borderId="73" xfId="0" applyNumberFormat="1" applyFont="1" applyFill="1" applyBorder="1" applyAlignment="1">
      <alignment horizontal="centerContinuous" vertical="center"/>
    </xf>
    <xf numFmtId="180" fontId="9" fillId="7" borderId="74" xfId="0" applyNumberFormat="1" applyFont="1" applyFill="1" applyBorder="1" applyAlignment="1">
      <alignment horizontal="centerContinuous" vertical="center"/>
    </xf>
    <xf numFmtId="0" fontId="8" fillId="7" borderId="21" xfId="0" applyFont="1" applyFill="1" applyBorder="1" applyAlignment="1">
      <alignment horizontal="center" vertical="center"/>
    </xf>
    <xf numFmtId="180" fontId="15" fillId="7" borderId="19" xfId="0" applyNumberFormat="1" applyFont="1" applyFill="1" applyBorder="1" applyAlignment="1">
      <alignment horizontal="centerContinuous" vertical="center"/>
    </xf>
    <xf numFmtId="180" fontId="8" fillId="7" borderId="19" xfId="0" applyNumberFormat="1" applyFont="1" applyFill="1" applyBorder="1" applyAlignment="1">
      <alignment horizontal="centerContinuous" vertical="center"/>
    </xf>
    <xf numFmtId="180" fontId="8" fillId="7" borderId="76" xfId="0" applyNumberFormat="1" applyFont="1" applyFill="1" applyBorder="1" applyAlignment="1">
      <alignment horizontal="centerContinuous" vertical="center"/>
    </xf>
    <xf numFmtId="0" fontId="8" fillId="7" borderId="22" xfId="0" applyFont="1" applyFill="1" applyBorder="1" applyAlignment="1">
      <alignment horizontal="center" vertical="center"/>
    </xf>
    <xf numFmtId="180" fontId="15" fillId="7" borderId="80" xfId="0" applyNumberFormat="1" applyFont="1" applyFill="1" applyBorder="1" applyAlignment="1">
      <alignment horizontal="distributed" vertical="center"/>
    </xf>
    <xf numFmtId="180" fontId="15" fillId="7" borderId="81" xfId="0" applyNumberFormat="1" applyFont="1" applyFill="1" applyBorder="1" applyAlignment="1">
      <alignment horizontal="center" vertical="center"/>
    </xf>
    <xf numFmtId="180" fontId="15" fillId="7" borderId="19" xfId="0" applyNumberFormat="1" applyFont="1" applyFill="1" applyBorder="1" applyAlignment="1">
      <alignment horizontal="distributed" vertical="center"/>
    </xf>
    <xf numFmtId="180" fontId="15" fillId="7" borderId="76" xfId="0" applyNumberFormat="1" applyFont="1" applyFill="1" applyBorder="1" applyAlignment="1">
      <alignment horizontal="center" vertical="center"/>
    </xf>
    <xf numFmtId="182" fontId="15" fillId="0" borderId="0" xfId="0" applyNumberFormat="1" applyFont="1" applyAlignment="1">
      <alignment horizontal="right" vertical="center"/>
    </xf>
    <xf numFmtId="0" fontId="15" fillId="0" borderId="97" xfId="0" applyFont="1" applyBorder="1" applyAlignment="1">
      <alignment vertical="center"/>
    </xf>
    <xf numFmtId="0" fontId="15" fillId="0" borderId="101" xfId="0" applyFont="1" applyBorder="1" applyAlignment="1">
      <alignment vertical="center"/>
    </xf>
    <xf numFmtId="0" fontId="15" fillId="0" borderId="104" xfId="0" applyFont="1" applyBorder="1" applyAlignment="1">
      <alignment vertical="center"/>
    </xf>
    <xf numFmtId="0" fontId="15" fillId="0" borderId="105" xfId="0" applyFont="1" applyBorder="1" applyAlignment="1">
      <alignment vertical="center"/>
    </xf>
    <xf numFmtId="0" fontId="15" fillId="0" borderId="106" xfId="0" applyFont="1" applyBorder="1" applyAlignment="1">
      <alignment vertical="center"/>
    </xf>
    <xf numFmtId="0" fontId="12" fillId="8" borderId="72" xfId="0" applyFont="1" applyFill="1" applyBorder="1" applyAlignment="1">
      <alignment vertical="center"/>
    </xf>
    <xf numFmtId="180" fontId="21" fillId="8" borderId="73" xfId="0" applyNumberFormat="1" applyFont="1" applyFill="1" applyBorder="1" applyAlignment="1">
      <alignment horizontal="centerContinuous" vertical="center"/>
    </xf>
    <xf numFmtId="180" fontId="19" fillId="8" borderId="73" xfId="0" applyNumberFormat="1" applyFont="1" applyFill="1" applyBorder="1" applyAlignment="1">
      <alignment horizontal="centerContinuous" vertical="center"/>
    </xf>
    <xf numFmtId="180" fontId="9" fillId="8" borderId="73" xfId="0" applyNumberFormat="1" applyFont="1" applyFill="1" applyBorder="1" applyAlignment="1">
      <alignment horizontal="centerContinuous" vertical="center"/>
    </xf>
    <xf numFmtId="180" fontId="9" fillId="8" borderId="74" xfId="0" applyNumberFormat="1" applyFont="1" applyFill="1" applyBorder="1" applyAlignment="1">
      <alignment horizontal="centerContinuous" vertical="center"/>
    </xf>
    <xf numFmtId="0" fontId="8" fillId="8" borderId="21" xfId="0" applyFont="1" applyFill="1" applyBorder="1" applyAlignment="1">
      <alignment horizontal="center" vertical="center"/>
    </xf>
    <xf numFmtId="180" fontId="15" fillId="8" borderId="19" xfId="0" applyNumberFormat="1" applyFont="1" applyFill="1" applyBorder="1" applyAlignment="1">
      <alignment horizontal="centerContinuous" vertical="center"/>
    </xf>
    <xf numFmtId="180" fontId="8" fillId="8" borderId="19" xfId="0" applyNumberFormat="1" applyFont="1" applyFill="1" applyBorder="1" applyAlignment="1">
      <alignment horizontal="centerContinuous" vertical="center"/>
    </xf>
    <xf numFmtId="180" fontId="8" fillId="8" borderId="76" xfId="0" applyNumberFormat="1" applyFont="1" applyFill="1" applyBorder="1" applyAlignment="1">
      <alignment horizontal="centerContinuous" vertical="center"/>
    </xf>
    <xf numFmtId="0" fontId="8" fillId="8" borderId="22" xfId="0" applyFont="1" applyFill="1" applyBorder="1" applyAlignment="1">
      <alignment horizontal="center" vertical="center"/>
    </xf>
    <xf numFmtId="180" fontId="15" fillId="8" borderId="80" xfId="0" applyNumberFormat="1" applyFont="1" applyFill="1" applyBorder="1" applyAlignment="1">
      <alignment horizontal="distributed" vertical="center"/>
    </xf>
    <xf numFmtId="180" fontId="15" fillId="8" borderId="81" xfId="0" applyNumberFormat="1" applyFont="1" applyFill="1" applyBorder="1" applyAlignment="1">
      <alignment horizontal="center" vertical="center"/>
    </xf>
    <xf numFmtId="180" fontId="15" fillId="8" borderId="19" xfId="0" applyNumberFormat="1" applyFont="1" applyFill="1" applyBorder="1" applyAlignment="1">
      <alignment horizontal="distributed" vertical="center"/>
    </xf>
    <xf numFmtId="180" fontId="15" fillId="8" borderId="76" xfId="0" applyNumberFormat="1" applyFont="1" applyFill="1" applyBorder="1" applyAlignment="1">
      <alignment horizontal="center" vertical="center"/>
    </xf>
    <xf numFmtId="0" fontId="12" fillId="9" borderId="72" xfId="0" applyFont="1" applyFill="1" applyBorder="1" applyAlignment="1">
      <alignment vertical="center"/>
    </xf>
    <xf numFmtId="180" fontId="21" fillId="9" borderId="73" xfId="0" applyNumberFormat="1" applyFont="1" applyFill="1" applyBorder="1" applyAlignment="1">
      <alignment horizontal="centerContinuous" vertical="center"/>
    </xf>
    <xf numFmtId="180" fontId="19" fillId="9" borderId="73" xfId="0" applyNumberFormat="1" applyFont="1" applyFill="1" applyBorder="1" applyAlignment="1">
      <alignment horizontal="centerContinuous" vertical="center"/>
    </xf>
    <xf numFmtId="180" fontId="9" fillId="9" borderId="73" xfId="0" applyNumberFormat="1" applyFont="1" applyFill="1" applyBorder="1" applyAlignment="1">
      <alignment horizontal="centerContinuous" vertical="center"/>
    </xf>
    <xf numFmtId="180" fontId="9" fillId="9" borderId="74" xfId="0" applyNumberFormat="1" applyFont="1" applyFill="1" applyBorder="1" applyAlignment="1">
      <alignment horizontal="centerContinuous" vertical="center"/>
    </xf>
    <xf numFmtId="0" fontId="8" fillId="9" borderId="21" xfId="0" applyFont="1" applyFill="1" applyBorder="1" applyAlignment="1">
      <alignment horizontal="center" vertical="center"/>
    </xf>
    <xf numFmtId="180" fontId="15" fillId="9" borderId="19" xfId="0" applyNumberFormat="1" applyFont="1" applyFill="1" applyBorder="1" applyAlignment="1">
      <alignment horizontal="centerContinuous" vertical="center"/>
    </xf>
    <xf numFmtId="180" fontId="8" fillId="9" borderId="19" xfId="0" applyNumberFormat="1" applyFont="1" applyFill="1" applyBorder="1" applyAlignment="1">
      <alignment horizontal="centerContinuous" vertical="center"/>
    </xf>
    <xf numFmtId="180" fontId="8" fillId="9" borderId="76" xfId="0" applyNumberFormat="1" applyFont="1" applyFill="1" applyBorder="1" applyAlignment="1">
      <alignment horizontal="centerContinuous" vertical="center"/>
    </xf>
    <xf numFmtId="0" fontId="8" fillId="9" borderId="22" xfId="0" applyFont="1" applyFill="1" applyBorder="1" applyAlignment="1">
      <alignment horizontal="center" vertical="center"/>
    </xf>
    <xf numFmtId="180" fontId="15" fillId="9" borderId="80" xfId="0" applyNumberFormat="1" applyFont="1" applyFill="1" applyBorder="1" applyAlignment="1">
      <alignment horizontal="distributed" vertical="center"/>
    </xf>
    <xf numFmtId="180" fontId="15" fillId="9" borderId="81" xfId="0" applyNumberFormat="1" applyFont="1" applyFill="1" applyBorder="1" applyAlignment="1">
      <alignment horizontal="center" vertical="center"/>
    </xf>
    <xf numFmtId="180" fontId="15" fillId="9" borderId="19" xfId="0" applyNumberFormat="1" applyFont="1" applyFill="1" applyBorder="1" applyAlignment="1">
      <alignment horizontal="distributed" vertical="center"/>
    </xf>
    <xf numFmtId="180" fontId="15" fillId="9" borderId="76" xfId="0" applyNumberFormat="1" applyFont="1" applyFill="1" applyBorder="1" applyAlignment="1">
      <alignment horizontal="center" vertical="center"/>
    </xf>
    <xf numFmtId="10" fontId="9" fillId="2" borderId="55" xfId="3" applyNumberFormat="1" applyFont="1" applyFill="1" applyBorder="1" applyAlignment="1">
      <alignment horizontal="right"/>
    </xf>
    <xf numFmtId="0" fontId="12" fillId="10" borderId="72" xfId="0" applyFont="1" applyFill="1" applyBorder="1" applyAlignment="1">
      <alignment vertical="center"/>
    </xf>
    <xf numFmtId="180" fontId="21" fillId="10" borderId="73" xfId="0" applyNumberFormat="1" applyFont="1" applyFill="1" applyBorder="1" applyAlignment="1">
      <alignment horizontal="centerContinuous" vertical="center"/>
    </xf>
    <xf numFmtId="180" fontId="19" fillId="10" borderId="73" xfId="0" applyNumberFormat="1" applyFont="1" applyFill="1" applyBorder="1" applyAlignment="1">
      <alignment horizontal="centerContinuous" vertical="center"/>
    </xf>
    <xf numFmtId="180" fontId="9" fillId="10" borderId="73" xfId="0" applyNumberFormat="1" applyFont="1" applyFill="1" applyBorder="1" applyAlignment="1">
      <alignment horizontal="centerContinuous" vertical="center"/>
    </xf>
    <xf numFmtId="180" fontId="9" fillId="10" borderId="74" xfId="0" applyNumberFormat="1" applyFont="1" applyFill="1" applyBorder="1" applyAlignment="1">
      <alignment horizontal="centerContinuous" vertical="center"/>
    </xf>
    <xf numFmtId="0" fontId="8" fillId="10" borderId="21" xfId="0" applyFont="1" applyFill="1" applyBorder="1" applyAlignment="1">
      <alignment horizontal="center" vertical="center"/>
    </xf>
    <xf numFmtId="180" fontId="15" fillId="10" borderId="19" xfId="0" applyNumberFormat="1" applyFont="1" applyFill="1" applyBorder="1" applyAlignment="1">
      <alignment horizontal="centerContinuous" vertical="center"/>
    </xf>
    <xf numFmtId="180" fontId="8" fillId="10" borderId="19" xfId="0" applyNumberFormat="1" applyFont="1" applyFill="1" applyBorder="1" applyAlignment="1">
      <alignment horizontal="centerContinuous" vertical="center"/>
    </xf>
    <xf numFmtId="180" fontId="8" fillId="10" borderId="76" xfId="0" applyNumberFormat="1" applyFont="1" applyFill="1" applyBorder="1" applyAlignment="1">
      <alignment horizontal="centerContinuous" vertical="center"/>
    </xf>
    <xf numFmtId="0" fontId="8" fillId="10" borderId="22" xfId="0" applyFont="1" applyFill="1" applyBorder="1" applyAlignment="1">
      <alignment horizontal="center" vertical="center"/>
    </xf>
    <xf numFmtId="180" fontId="15" fillId="10" borderId="80" xfId="0" applyNumberFormat="1" applyFont="1" applyFill="1" applyBorder="1" applyAlignment="1">
      <alignment horizontal="distributed" vertical="center"/>
    </xf>
    <xf numFmtId="180" fontId="15" fillId="10" borderId="81" xfId="0" applyNumberFormat="1" applyFont="1" applyFill="1" applyBorder="1" applyAlignment="1">
      <alignment horizontal="center" vertical="center"/>
    </xf>
    <xf numFmtId="180" fontId="15" fillId="10" borderId="19" xfId="0" applyNumberFormat="1" applyFont="1" applyFill="1" applyBorder="1" applyAlignment="1">
      <alignment horizontal="distributed" vertical="center"/>
    </xf>
    <xf numFmtId="180" fontId="15" fillId="10" borderId="76" xfId="0" applyNumberFormat="1" applyFont="1" applyFill="1" applyBorder="1" applyAlignment="1">
      <alignment horizontal="center" vertical="center"/>
    </xf>
    <xf numFmtId="0" fontId="12" fillId="3" borderId="72" xfId="0" applyFont="1" applyFill="1" applyBorder="1" applyAlignment="1">
      <alignment vertical="center"/>
    </xf>
    <xf numFmtId="180" fontId="21" fillId="3" borderId="73" xfId="0" applyNumberFormat="1" applyFont="1" applyFill="1" applyBorder="1" applyAlignment="1">
      <alignment horizontal="centerContinuous" vertical="center"/>
    </xf>
    <xf numFmtId="180" fontId="19" fillId="3" borderId="73" xfId="0" applyNumberFormat="1" applyFont="1" applyFill="1" applyBorder="1" applyAlignment="1">
      <alignment horizontal="centerContinuous" vertical="center"/>
    </xf>
    <xf numFmtId="180" fontId="9" fillId="3" borderId="73" xfId="0" applyNumberFormat="1" applyFont="1" applyFill="1" applyBorder="1" applyAlignment="1">
      <alignment horizontal="centerContinuous" vertical="center"/>
    </xf>
    <xf numFmtId="180" fontId="9" fillId="3" borderId="74" xfId="0" applyNumberFormat="1" applyFont="1" applyFill="1" applyBorder="1" applyAlignment="1">
      <alignment horizontal="centerContinuous" vertical="center"/>
    </xf>
    <xf numFmtId="0" fontId="8" fillId="3" borderId="21" xfId="0" applyFont="1" applyFill="1" applyBorder="1" applyAlignment="1">
      <alignment horizontal="center" vertical="center"/>
    </xf>
    <xf numFmtId="180" fontId="15" fillId="3" borderId="19" xfId="0" applyNumberFormat="1" applyFont="1" applyFill="1" applyBorder="1" applyAlignment="1">
      <alignment horizontal="centerContinuous" vertical="center"/>
    </xf>
    <xf numFmtId="180" fontId="8" fillId="3" borderId="19" xfId="0" applyNumberFormat="1" applyFont="1" applyFill="1" applyBorder="1" applyAlignment="1">
      <alignment horizontal="centerContinuous" vertical="center"/>
    </xf>
    <xf numFmtId="180" fontId="8" fillId="3" borderId="76" xfId="0" applyNumberFormat="1" applyFont="1" applyFill="1" applyBorder="1" applyAlignment="1">
      <alignment horizontal="centerContinuous" vertical="center"/>
    </xf>
    <xf numFmtId="0" fontId="8" fillId="3" borderId="22" xfId="0" applyFont="1" applyFill="1" applyBorder="1" applyAlignment="1">
      <alignment horizontal="center" vertical="center"/>
    </xf>
    <xf numFmtId="180" fontId="15" fillId="3" borderId="80" xfId="0" applyNumberFormat="1" applyFont="1" applyFill="1" applyBorder="1" applyAlignment="1">
      <alignment horizontal="distributed" vertical="center"/>
    </xf>
    <xf numFmtId="180" fontId="15" fillId="3" borderId="81" xfId="0" applyNumberFormat="1" applyFont="1" applyFill="1" applyBorder="1" applyAlignment="1">
      <alignment horizontal="center" vertical="center"/>
    </xf>
    <xf numFmtId="180" fontId="15" fillId="3" borderId="19" xfId="0" applyNumberFormat="1" applyFont="1" applyFill="1" applyBorder="1" applyAlignment="1">
      <alignment horizontal="distributed" vertical="center"/>
    </xf>
    <xf numFmtId="180" fontId="15" fillId="3" borderId="76" xfId="0" applyNumberFormat="1" applyFont="1" applyFill="1" applyBorder="1" applyAlignment="1">
      <alignment horizontal="center" vertical="center"/>
    </xf>
    <xf numFmtId="182" fontId="8" fillId="0" borderId="97" xfId="0" applyNumberFormat="1" applyFont="1" applyBorder="1" applyAlignment="1">
      <alignment horizontal="right" vertical="center"/>
    </xf>
    <xf numFmtId="180" fontId="8" fillId="0" borderId="98" xfId="0" applyNumberFormat="1" applyFont="1" applyBorder="1" applyAlignment="1">
      <alignment horizontal="right" vertical="center"/>
    </xf>
    <xf numFmtId="180" fontId="8" fillId="0" borderId="100" xfId="0" applyNumberFormat="1" applyFont="1" applyBorder="1" applyAlignment="1">
      <alignment horizontal="right" vertical="center"/>
    </xf>
    <xf numFmtId="182" fontId="8" fillId="0" borderId="99" xfId="0" applyNumberFormat="1" applyFont="1" applyBorder="1" applyAlignment="1">
      <alignment horizontal="right" vertical="center"/>
    </xf>
    <xf numFmtId="180" fontId="8" fillId="0" borderId="92" xfId="0" applyNumberFormat="1" applyFont="1" applyBorder="1" applyAlignment="1">
      <alignment horizontal="right" vertical="center"/>
    </xf>
    <xf numFmtId="180" fontId="8" fillId="0" borderId="94" xfId="0" applyNumberFormat="1" applyFont="1" applyBorder="1" applyAlignment="1">
      <alignment horizontal="right" vertical="center"/>
    </xf>
    <xf numFmtId="182" fontId="8" fillId="0" borderId="101" xfId="0" applyNumberFormat="1" applyFont="1" applyBorder="1" applyAlignment="1">
      <alignment horizontal="right" vertical="center"/>
    </xf>
    <xf numFmtId="180" fontId="8" fillId="0" borderId="102" xfId="0" applyNumberFormat="1" applyFont="1" applyBorder="1" applyAlignment="1">
      <alignment horizontal="right" vertical="center"/>
    </xf>
    <xf numFmtId="180" fontId="8" fillId="0" borderId="103" xfId="0" applyNumberFormat="1" applyFont="1" applyBorder="1" applyAlignment="1">
      <alignment horizontal="right" vertical="center"/>
    </xf>
    <xf numFmtId="10" fontId="8" fillId="2" borderId="69" xfId="3" applyNumberFormat="1" applyFont="1" applyFill="1" applyBorder="1" applyAlignment="1">
      <alignment horizontal="right"/>
    </xf>
    <xf numFmtId="10" fontId="28" fillId="2" borderId="16" xfId="3" applyNumberFormat="1" applyFont="1" applyFill="1" applyBorder="1" applyAlignment="1">
      <alignment horizontal="right"/>
    </xf>
    <xf numFmtId="176" fontId="29" fillId="2" borderId="56" xfId="3" applyNumberFormat="1" applyFont="1" applyFill="1" applyBorder="1" applyAlignment="1">
      <alignment horizontal="right"/>
    </xf>
    <xf numFmtId="176" fontId="29" fillId="2" borderId="66" xfId="3" applyNumberFormat="1" applyFont="1" applyFill="1" applyBorder="1" applyAlignment="1">
      <alignment horizontal="right"/>
    </xf>
    <xf numFmtId="176" fontId="29" fillId="2" borderId="62" xfId="3" applyNumberFormat="1" applyFont="1" applyFill="1" applyBorder="1" applyAlignment="1">
      <alignment horizontal="right"/>
    </xf>
    <xf numFmtId="176" fontId="29" fillId="2" borderId="69" xfId="3" applyNumberFormat="1" applyFont="1" applyFill="1" applyBorder="1" applyAlignment="1">
      <alignment horizontal="right"/>
    </xf>
    <xf numFmtId="176" fontId="28" fillId="2" borderId="16" xfId="3" applyNumberFormat="1" applyFont="1" applyFill="1" applyBorder="1" applyAlignment="1">
      <alignment horizontal="right"/>
    </xf>
    <xf numFmtId="0" fontId="26" fillId="13" borderId="72" xfId="2" applyFill="1" applyBorder="1" applyAlignment="1">
      <alignment vertical="center"/>
    </xf>
    <xf numFmtId="180" fontId="21" fillId="13" borderId="73" xfId="0" applyNumberFormat="1" applyFont="1" applyFill="1" applyBorder="1" applyAlignment="1">
      <alignment horizontal="centerContinuous" vertical="center"/>
    </xf>
    <xf numFmtId="180" fontId="30" fillId="13" borderId="73" xfId="2" applyNumberFormat="1" applyFont="1" applyFill="1" applyBorder="1" applyAlignment="1">
      <alignment horizontal="centerContinuous" vertical="center"/>
    </xf>
    <xf numFmtId="180" fontId="30" fillId="13" borderId="74" xfId="2" applyNumberFormat="1" applyFont="1" applyFill="1" applyBorder="1" applyAlignment="1">
      <alignment horizontal="centerContinuous" vertical="center"/>
    </xf>
    <xf numFmtId="0" fontId="26" fillId="13" borderId="21" xfId="2" applyFill="1" applyBorder="1" applyAlignment="1">
      <alignment horizontal="center" vertical="center"/>
    </xf>
    <xf numFmtId="180" fontId="30" fillId="13" borderId="19" xfId="2" applyNumberFormat="1" applyFont="1" applyFill="1" applyBorder="1" applyAlignment="1">
      <alignment horizontal="centerContinuous" vertical="center"/>
    </xf>
    <xf numFmtId="180" fontId="30" fillId="13" borderId="76" xfId="2" applyNumberFormat="1" applyFont="1" applyFill="1" applyBorder="1" applyAlignment="1">
      <alignment horizontal="centerContinuous" vertical="center"/>
    </xf>
    <xf numFmtId="0" fontId="26" fillId="13" borderId="22" xfId="2" applyFill="1" applyBorder="1" applyAlignment="1">
      <alignment horizontal="center" vertical="center"/>
    </xf>
    <xf numFmtId="180" fontId="30" fillId="13" borderId="80" xfId="2" applyNumberFormat="1" applyFont="1" applyFill="1" applyBorder="1" applyAlignment="1">
      <alignment horizontal="distributed" vertical="center"/>
    </xf>
    <xf numFmtId="180" fontId="30" fillId="13" borderId="81" xfId="2" applyNumberFormat="1" applyFont="1" applyFill="1" applyBorder="1" applyAlignment="1">
      <alignment horizontal="center" vertical="center"/>
    </xf>
    <xf numFmtId="180" fontId="30" fillId="13" borderId="19" xfId="2" applyNumberFormat="1" applyFont="1" applyFill="1" applyBorder="1" applyAlignment="1">
      <alignment horizontal="distributed" vertical="center"/>
    </xf>
    <xf numFmtId="180" fontId="30" fillId="13" borderId="76" xfId="2" applyNumberFormat="1" applyFont="1" applyFill="1" applyBorder="1" applyAlignment="1">
      <alignment horizontal="center" vertical="center"/>
    </xf>
    <xf numFmtId="176" fontId="8" fillId="0" borderId="84" xfId="3" applyNumberFormat="1" applyFont="1" applyBorder="1" applyAlignment="1">
      <alignment horizontal="right" vertical="center"/>
    </xf>
    <xf numFmtId="176" fontId="8" fillId="0" borderId="89" xfId="3" applyNumberFormat="1" applyFont="1" applyBorder="1" applyAlignment="1">
      <alignment horizontal="right" vertical="center"/>
    </xf>
    <xf numFmtId="176" fontId="8" fillId="0" borderId="93" xfId="3" applyNumberFormat="1" applyFont="1" applyBorder="1" applyAlignment="1">
      <alignment horizontal="right" vertical="center"/>
    </xf>
    <xf numFmtId="182" fontId="8" fillId="0" borderId="107" xfId="0" applyNumberFormat="1" applyFont="1" applyBorder="1" applyAlignment="1">
      <alignment horizontal="right" vertical="center"/>
    </xf>
    <xf numFmtId="180" fontId="8" fillId="0" borderId="86" xfId="0" applyNumberFormat="1" applyFont="1" applyBorder="1" applyAlignment="1">
      <alignment horizontal="right" vertical="center"/>
    </xf>
    <xf numFmtId="182" fontId="8" fillId="0" borderId="108" xfId="0" applyNumberFormat="1" applyFont="1" applyBorder="1" applyAlignment="1">
      <alignment horizontal="right" vertical="center"/>
    </xf>
    <xf numFmtId="180" fontId="8" fillId="0" borderId="90" xfId="0" applyNumberFormat="1" applyFont="1" applyBorder="1" applyAlignment="1">
      <alignment horizontal="right" vertical="center"/>
    </xf>
    <xf numFmtId="176" fontId="8" fillId="0" borderId="109" xfId="3" applyNumberFormat="1" applyFont="1" applyBorder="1" applyAlignment="1">
      <alignment horizontal="right" vertical="center"/>
    </xf>
    <xf numFmtId="9" fontId="8" fillId="0" borderId="86" xfId="3" applyFont="1" applyBorder="1" applyAlignment="1">
      <alignment horizontal="right" vertical="center"/>
    </xf>
    <xf numFmtId="9" fontId="8" fillId="0" borderId="103" xfId="3" applyFont="1" applyBorder="1" applyAlignment="1">
      <alignment horizontal="right" vertical="center"/>
    </xf>
    <xf numFmtId="185" fontId="8" fillId="0" borderId="100" xfId="0" applyNumberFormat="1" applyFont="1" applyBorder="1" applyAlignment="1">
      <alignment horizontal="right" vertical="center"/>
    </xf>
    <xf numFmtId="185" fontId="8" fillId="0" borderId="94" xfId="0" applyNumberFormat="1" applyFont="1" applyBorder="1" applyAlignment="1">
      <alignment horizontal="right" vertical="center"/>
    </xf>
    <xf numFmtId="185" fontId="8" fillId="0" borderId="103" xfId="0" applyNumberFormat="1" applyFont="1" applyBorder="1" applyAlignment="1">
      <alignment horizontal="right" vertical="center"/>
    </xf>
    <xf numFmtId="185" fontId="8" fillId="0" borderId="86" xfId="0" applyNumberFormat="1" applyFont="1" applyBorder="1" applyAlignment="1">
      <alignment horizontal="right" vertical="center"/>
    </xf>
    <xf numFmtId="180" fontId="8" fillId="0" borderId="84" xfId="0" applyNumberFormat="1" applyFont="1" applyBorder="1" applyAlignment="1">
      <alignment horizontal="right" vertical="center"/>
    </xf>
    <xf numFmtId="10" fontId="8" fillId="2" borderId="56" xfId="3" applyNumberFormat="1" applyFont="1" applyFill="1" applyBorder="1" applyAlignment="1">
      <alignment horizontal="right"/>
    </xf>
    <xf numFmtId="176" fontId="28" fillId="2" borderId="55" xfId="3" applyNumberFormat="1" applyFont="1" applyFill="1" applyBorder="1" applyAlignment="1">
      <alignment horizontal="right"/>
    </xf>
    <xf numFmtId="3" fontId="8" fillId="0" borderId="97" xfId="0" applyNumberFormat="1" applyFont="1" applyBorder="1" applyAlignment="1">
      <alignment horizontal="right" vertical="center"/>
    </xf>
    <xf numFmtId="3" fontId="8" fillId="0" borderId="99" xfId="0" applyNumberFormat="1" applyFont="1" applyBorder="1" applyAlignment="1">
      <alignment horizontal="right" vertical="center"/>
    </xf>
    <xf numFmtId="3" fontId="8" fillId="0" borderId="101" xfId="0" applyNumberFormat="1" applyFont="1" applyBorder="1" applyAlignment="1">
      <alignment horizontal="right" vertical="center"/>
    </xf>
    <xf numFmtId="186" fontId="8" fillId="0" borderId="97" xfId="0" applyNumberFormat="1" applyFont="1" applyBorder="1" applyAlignment="1">
      <alignment horizontal="right" vertical="center"/>
    </xf>
    <xf numFmtId="186" fontId="8" fillId="0" borderId="99" xfId="0" applyNumberFormat="1" applyFont="1" applyBorder="1" applyAlignment="1">
      <alignment horizontal="right" vertical="center"/>
    </xf>
    <xf numFmtId="186" fontId="8" fillId="0" borderId="101" xfId="0" applyNumberFormat="1" applyFont="1" applyBorder="1" applyAlignment="1">
      <alignment horizontal="right" vertical="center"/>
    </xf>
    <xf numFmtId="10" fontId="9" fillId="2" borderId="16" xfId="3" applyNumberFormat="1" applyFont="1" applyFill="1" applyBorder="1" applyAlignment="1">
      <alignment horizontal="right"/>
    </xf>
    <xf numFmtId="176" fontId="28" fillId="2" borderId="48" xfId="3" applyNumberFormat="1" applyFont="1" applyFill="1" applyBorder="1" applyAlignment="1">
      <alignment horizontal="right"/>
    </xf>
    <xf numFmtId="0" fontId="26" fillId="14" borderId="72" xfId="2" applyFill="1" applyBorder="1" applyAlignment="1">
      <alignment vertical="center"/>
    </xf>
    <xf numFmtId="180" fontId="21" fillId="14" borderId="73" xfId="0" applyNumberFormat="1" applyFont="1" applyFill="1" applyBorder="1" applyAlignment="1">
      <alignment horizontal="centerContinuous" vertical="center"/>
    </xf>
    <xf numFmtId="180" fontId="30" fillId="14" borderId="73" xfId="2" applyNumberFormat="1" applyFont="1" applyFill="1" applyBorder="1" applyAlignment="1">
      <alignment horizontal="centerContinuous" vertical="center"/>
    </xf>
    <xf numFmtId="180" fontId="30" fillId="14" borderId="74" xfId="2" applyNumberFormat="1" applyFont="1" applyFill="1" applyBorder="1" applyAlignment="1">
      <alignment horizontal="centerContinuous" vertical="center"/>
    </xf>
    <xf numFmtId="0" fontId="26" fillId="14" borderId="21" xfId="2" applyFill="1" applyBorder="1" applyAlignment="1">
      <alignment horizontal="center" vertical="center"/>
    </xf>
    <xf numFmtId="180" fontId="30" fillId="14" borderId="19" xfId="2" applyNumberFormat="1" applyFont="1" applyFill="1" applyBorder="1" applyAlignment="1">
      <alignment horizontal="centerContinuous" vertical="center"/>
    </xf>
    <xf numFmtId="180" fontId="30" fillId="14" borderId="76" xfId="2" applyNumberFormat="1" applyFont="1" applyFill="1" applyBorder="1" applyAlignment="1">
      <alignment horizontal="centerContinuous" vertical="center"/>
    </xf>
    <xf numFmtId="0" fontId="26" fillId="14" borderId="22" xfId="2" applyFill="1" applyBorder="1" applyAlignment="1">
      <alignment horizontal="center" vertical="center"/>
    </xf>
    <xf numFmtId="180" fontId="30" fillId="14" borderId="80" xfId="2" applyNumberFormat="1" applyFont="1" applyFill="1" applyBorder="1" applyAlignment="1">
      <alignment horizontal="distributed" vertical="center"/>
    </xf>
    <xf numFmtId="180" fontId="30" fillId="14" borderId="81" xfId="2" applyNumberFormat="1" applyFont="1" applyFill="1" applyBorder="1" applyAlignment="1">
      <alignment horizontal="center" vertical="center"/>
    </xf>
    <xf numFmtId="180" fontId="30" fillId="14" borderId="19" xfId="2" applyNumberFormat="1" applyFont="1" applyFill="1" applyBorder="1" applyAlignment="1">
      <alignment horizontal="distributed" vertical="center"/>
    </xf>
    <xf numFmtId="180" fontId="30" fillId="14" borderId="76" xfId="2" applyNumberFormat="1" applyFont="1" applyFill="1" applyBorder="1" applyAlignment="1">
      <alignment horizontal="center" vertical="center"/>
    </xf>
    <xf numFmtId="0" fontId="12" fillId="14" borderId="72" xfId="0" applyFont="1" applyFill="1" applyBorder="1" applyAlignment="1">
      <alignment vertical="center"/>
    </xf>
    <xf numFmtId="180" fontId="19" fillId="14" borderId="73" xfId="0" applyNumberFormat="1" applyFont="1" applyFill="1" applyBorder="1" applyAlignment="1">
      <alignment horizontal="centerContinuous" vertical="center"/>
    </xf>
    <xf numFmtId="180" fontId="9" fillId="14" borderId="73" xfId="0" applyNumberFormat="1" applyFont="1" applyFill="1" applyBorder="1" applyAlignment="1">
      <alignment horizontal="centerContinuous" vertical="center"/>
    </xf>
    <xf numFmtId="180" fontId="9" fillId="14" borderId="74" xfId="0" applyNumberFormat="1" applyFont="1" applyFill="1" applyBorder="1" applyAlignment="1">
      <alignment horizontal="centerContinuous" vertical="center"/>
    </xf>
    <xf numFmtId="0" fontId="8" fillId="14" borderId="21" xfId="0" applyFont="1" applyFill="1" applyBorder="1" applyAlignment="1">
      <alignment horizontal="center" vertical="center"/>
    </xf>
    <xf numFmtId="180" fontId="15" fillId="14" borderId="19" xfId="0" applyNumberFormat="1" applyFont="1" applyFill="1" applyBorder="1" applyAlignment="1">
      <alignment horizontal="centerContinuous" vertical="center"/>
    </xf>
    <xf numFmtId="180" fontId="8" fillId="14" borderId="19" xfId="0" applyNumberFormat="1" applyFont="1" applyFill="1" applyBorder="1" applyAlignment="1">
      <alignment horizontal="centerContinuous" vertical="center"/>
    </xf>
    <xf numFmtId="180" fontId="8" fillId="14" borderId="76" xfId="0" applyNumberFormat="1" applyFont="1" applyFill="1" applyBorder="1" applyAlignment="1">
      <alignment horizontal="centerContinuous" vertical="center"/>
    </xf>
    <xf numFmtId="0" fontId="8" fillId="14" borderId="22" xfId="0" applyFont="1" applyFill="1" applyBorder="1" applyAlignment="1">
      <alignment horizontal="center" vertical="center"/>
    </xf>
    <xf numFmtId="180" fontId="15" fillId="14" borderId="80" xfId="0" applyNumberFormat="1" applyFont="1" applyFill="1" applyBorder="1" applyAlignment="1">
      <alignment horizontal="distributed" vertical="center"/>
    </xf>
    <xf numFmtId="180" fontId="15" fillId="14" borderId="81" xfId="0" applyNumberFormat="1" applyFont="1" applyFill="1" applyBorder="1" applyAlignment="1">
      <alignment horizontal="center" vertical="center"/>
    </xf>
    <xf numFmtId="180" fontId="15" fillId="14" borderId="19" xfId="0" applyNumberFormat="1" applyFont="1" applyFill="1" applyBorder="1" applyAlignment="1">
      <alignment horizontal="distributed" vertical="center"/>
    </xf>
    <xf numFmtId="180" fontId="15" fillId="14" borderId="76" xfId="0" applyNumberFormat="1" applyFont="1" applyFill="1" applyBorder="1" applyAlignment="1">
      <alignment horizontal="center" vertical="center"/>
    </xf>
    <xf numFmtId="10" fontId="8" fillId="2" borderId="66" xfId="3" applyNumberFormat="1" applyFont="1" applyFill="1" applyBorder="1" applyAlignment="1">
      <alignment horizontal="right"/>
    </xf>
    <xf numFmtId="186" fontId="8" fillId="0" borderId="91" xfId="0" applyNumberFormat="1" applyFont="1" applyBorder="1" applyAlignment="1">
      <alignment horizontal="right" vertical="center"/>
    </xf>
    <xf numFmtId="186" fontId="8" fillId="0" borderId="110" xfId="0" applyNumberFormat="1" applyFont="1" applyBorder="1" applyAlignment="1">
      <alignment horizontal="right" vertical="center"/>
    </xf>
    <xf numFmtId="186" fontId="8" fillId="0" borderId="83" xfId="0" applyNumberFormat="1" applyFont="1" applyBorder="1" applyAlignment="1">
      <alignment horizontal="right" vertical="center"/>
    </xf>
    <xf numFmtId="0" fontId="8" fillId="0" borderId="111" xfId="3" applyNumberFormat="1" applyFont="1" applyBorder="1" applyAlignment="1">
      <alignment horizontal="right" vertical="center"/>
    </xf>
    <xf numFmtId="0" fontId="8" fillId="0" borderId="93" xfId="3" applyNumberFormat="1" applyFont="1" applyBorder="1" applyAlignment="1">
      <alignment horizontal="right" vertical="center"/>
    </xf>
    <xf numFmtId="0" fontId="8" fillId="0" borderId="109" xfId="3" applyNumberFormat="1" applyFont="1" applyBorder="1" applyAlignment="1">
      <alignment horizontal="right" vertical="center"/>
    </xf>
    <xf numFmtId="176" fontId="8" fillId="0" borderId="100" xfId="3" applyNumberFormat="1" applyFont="1" applyBorder="1" applyAlignment="1">
      <alignment horizontal="right" vertical="center"/>
    </xf>
    <xf numFmtId="176" fontId="8" fillId="0" borderId="103" xfId="3" applyNumberFormat="1" applyFont="1" applyBorder="1" applyAlignment="1">
      <alignment horizontal="right" vertical="center"/>
    </xf>
    <xf numFmtId="0" fontId="26" fillId="15" borderId="72" xfId="2" applyFill="1" applyBorder="1" applyAlignment="1">
      <alignment vertical="center"/>
    </xf>
    <xf numFmtId="180" fontId="21" fillId="15" borderId="73" xfId="0" applyNumberFormat="1" applyFont="1" applyFill="1" applyBorder="1" applyAlignment="1">
      <alignment horizontal="centerContinuous" vertical="center"/>
    </xf>
    <xf numFmtId="180" fontId="30" fillId="15" borderId="73" xfId="2" applyNumberFormat="1" applyFont="1" applyFill="1" applyBorder="1" applyAlignment="1">
      <alignment horizontal="centerContinuous" vertical="center"/>
    </xf>
    <xf numFmtId="180" fontId="30" fillId="15" borderId="74" xfId="2" applyNumberFormat="1" applyFont="1" applyFill="1" applyBorder="1" applyAlignment="1">
      <alignment horizontal="centerContinuous" vertical="center"/>
    </xf>
    <xf numFmtId="0" fontId="26" fillId="15" borderId="21" xfId="2" applyFill="1" applyBorder="1" applyAlignment="1">
      <alignment horizontal="center" vertical="center"/>
    </xf>
    <xf numFmtId="180" fontId="30" fillId="15" borderId="19" xfId="2" applyNumberFormat="1" applyFont="1" applyFill="1" applyBorder="1" applyAlignment="1">
      <alignment horizontal="centerContinuous" vertical="center"/>
    </xf>
    <xf numFmtId="180" fontId="30" fillId="15" borderId="76" xfId="2" applyNumberFormat="1" applyFont="1" applyFill="1" applyBorder="1" applyAlignment="1">
      <alignment horizontal="centerContinuous" vertical="center"/>
    </xf>
    <xf numFmtId="0" fontId="26" fillId="15" borderId="22" xfId="2" applyFill="1" applyBorder="1" applyAlignment="1">
      <alignment horizontal="center" vertical="center"/>
    </xf>
    <xf numFmtId="180" fontId="30" fillId="15" borderId="80" xfId="2" applyNumberFormat="1" applyFont="1" applyFill="1" applyBorder="1" applyAlignment="1">
      <alignment horizontal="distributed" vertical="center"/>
    </xf>
    <xf numFmtId="180" fontId="30" fillId="15" borderId="81" xfId="2" applyNumberFormat="1" applyFont="1" applyFill="1" applyBorder="1" applyAlignment="1">
      <alignment horizontal="center" vertical="center"/>
    </xf>
    <xf numFmtId="180" fontId="30" fillId="15" borderId="19" xfId="2" applyNumberFormat="1" applyFont="1" applyFill="1" applyBorder="1" applyAlignment="1">
      <alignment horizontal="distributed" vertical="center"/>
    </xf>
    <xf numFmtId="180" fontId="30" fillId="15" borderId="76" xfId="2" applyNumberFormat="1" applyFont="1" applyFill="1" applyBorder="1" applyAlignment="1">
      <alignment horizontal="center" vertical="center"/>
    </xf>
    <xf numFmtId="3" fontId="8" fillId="0" borderId="112" xfId="0" applyNumberFormat="1" applyFont="1" applyBorder="1" applyAlignment="1">
      <alignment vertical="center"/>
    </xf>
    <xf numFmtId="182" fontId="8" fillId="0" borderId="113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3" fontId="8" fillId="0" borderId="101" xfId="0" applyNumberFormat="1" applyFont="1" applyBorder="1" applyAlignment="1">
      <alignment vertical="center"/>
    </xf>
    <xf numFmtId="182" fontId="8" fillId="0" borderId="102" xfId="0" applyNumberFormat="1" applyFont="1" applyBorder="1" applyAlignment="1">
      <alignment vertical="center"/>
    </xf>
    <xf numFmtId="185" fontId="8" fillId="0" borderId="103" xfId="0" applyNumberFormat="1" applyFont="1" applyBorder="1" applyAlignment="1">
      <alignment vertical="center"/>
    </xf>
    <xf numFmtId="185" fontId="8" fillId="0" borderId="114" xfId="0" applyNumberFormat="1" applyFont="1" applyBorder="1" applyAlignment="1">
      <alignment vertical="center"/>
    </xf>
    <xf numFmtId="0" fontId="23" fillId="0" borderId="115" xfId="0" applyFont="1" applyBorder="1" applyAlignment="1">
      <alignment vertical="center"/>
    </xf>
    <xf numFmtId="0" fontId="23" fillId="0" borderId="101" xfId="0" applyFont="1" applyBorder="1" applyAlignment="1">
      <alignment vertical="center"/>
    </xf>
    <xf numFmtId="49" fontId="11" fillId="0" borderId="77" xfId="0" applyNumberFormat="1" applyFont="1" applyBorder="1" applyAlignment="1">
      <alignment horizontal="center"/>
    </xf>
    <xf numFmtId="182" fontId="8" fillId="0" borderId="102" xfId="0" applyNumberFormat="1" applyFont="1" applyBorder="1" applyAlignment="1">
      <alignment horizontal="right" vertical="center"/>
    </xf>
    <xf numFmtId="3" fontId="8" fillId="0" borderId="97" xfId="0" applyNumberFormat="1" applyFont="1" applyBorder="1" applyAlignment="1">
      <alignment vertical="center"/>
    </xf>
    <xf numFmtId="182" fontId="8" fillId="0" borderId="98" xfId="0" applyNumberFormat="1" applyFont="1" applyBorder="1" applyAlignment="1">
      <alignment vertical="center"/>
    </xf>
    <xf numFmtId="185" fontId="8" fillId="0" borderId="100" xfId="0" applyNumberFormat="1" applyFont="1" applyBorder="1" applyAlignment="1">
      <alignment vertical="center"/>
    </xf>
    <xf numFmtId="3" fontId="8" fillId="0" borderId="116" xfId="0" applyNumberFormat="1" applyFont="1" applyBorder="1" applyAlignment="1">
      <alignment horizontal="right" vertical="center"/>
    </xf>
    <xf numFmtId="182" fontId="8" fillId="0" borderId="117" xfId="0" applyNumberFormat="1" applyFont="1" applyBorder="1" applyAlignment="1">
      <alignment horizontal="right" vertical="center"/>
    </xf>
    <xf numFmtId="185" fontId="8" fillId="0" borderId="118" xfId="0" applyNumberFormat="1" applyFont="1" applyBorder="1" applyAlignment="1">
      <alignment horizontal="right" vertical="center"/>
    </xf>
    <xf numFmtId="3" fontId="8" fillId="0" borderId="119" xfId="0" applyNumberFormat="1" applyFont="1" applyBorder="1" applyAlignment="1">
      <alignment vertical="center"/>
    </xf>
    <xf numFmtId="182" fontId="8" fillId="0" borderId="120" xfId="0" applyNumberFormat="1" applyFont="1" applyBorder="1" applyAlignment="1">
      <alignment vertical="center"/>
    </xf>
    <xf numFmtId="185" fontId="8" fillId="0" borderId="121" xfId="0" applyNumberFormat="1" applyFont="1" applyBorder="1" applyAlignment="1">
      <alignment vertical="center"/>
    </xf>
    <xf numFmtId="3" fontId="8" fillId="0" borderId="122" xfId="0" applyNumberFormat="1" applyFont="1" applyBorder="1" applyAlignment="1">
      <alignment vertical="center"/>
    </xf>
    <xf numFmtId="182" fontId="8" fillId="0" borderId="105" xfId="0" applyNumberFormat="1" applyFont="1" applyBorder="1" applyAlignment="1">
      <alignment vertical="center"/>
    </xf>
    <xf numFmtId="185" fontId="8" fillId="0" borderId="123" xfId="0" applyNumberFormat="1" applyFont="1" applyBorder="1" applyAlignment="1">
      <alignment vertical="center"/>
    </xf>
    <xf numFmtId="3" fontId="8" fillId="0" borderId="124" xfId="0" applyNumberFormat="1" applyFont="1" applyBorder="1" applyAlignment="1">
      <alignment vertical="center"/>
    </xf>
    <xf numFmtId="182" fontId="8" fillId="0" borderId="125" xfId="0" applyNumberFormat="1" applyFont="1" applyBorder="1" applyAlignment="1">
      <alignment vertical="center"/>
    </xf>
    <xf numFmtId="185" fontId="8" fillId="0" borderId="126" xfId="0" applyNumberFormat="1" applyFont="1" applyBorder="1" applyAlignment="1">
      <alignment vertical="center"/>
    </xf>
    <xf numFmtId="187" fontId="8" fillId="0" borderId="121" xfId="0" applyNumberFormat="1" applyFont="1" applyBorder="1" applyAlignment="1">
      <alignment vertical="center"/>
    </xf>
    <xf numFmtId="187" fontId="8" fillId="0" borderId="123" xfId="0" applyNumberFormat="1" applyFont="1" applyBorder="1" applyAlignment="1">
      <alignment vertical="center"/>
    </xf>
    <xf numFmtId="187" fontId="8" fillId="0" borderId="126" xfId="0" applyNumberFormat="1" applyFont="1" applyBorder="1" applyAlignment="1">
      <alignment vertical="center"/>
    </xf>
    <xf numFmtId="0" fontId="27" fillId="12" borderId="72" xfId="4" applyBorder="1" applyAlignment="1">
      <alignment vertical="center"/>
    </xf>
    <xf numFmtId="180" fontId="27" fillId="12" borderId="73" xfId="4" applyNumberFormat="1" applyBorder="1" applyAlignment="1">
      <alignment horizontal="centerContinuous" vertical="center"/>
    </xf>
    <xf numFmtId="180" fontId="27" fillId="12" borderId="74" xfId="4" applyNumberFormat="1" applyBorder="1" applyAlignment="1">
      <alignment horizontal="centerContinuous" vertical="center"/>
    </xf>
    <xf numFmtId="0" fontId="27" fillId="12" borderId="21" xfId="4" applyBorder="1" applyAlignment="1">
      <alignment horizontal="center" vertical="center"/>
    </xf>
    <xf numFmtId="180" fontId="27" fillId="12" borderId="19" xfId="4" applyNumberFormat="1" applyBorder="1" applyAlignment="1">
      <alignment horizontal="centerContinuous" vertical="center"/>
    </xf>
    <xf numFmtId="180" fontId="27" fillId="12" borderId="76" xfId="4" applyNumberFormat="1" applyBorder="1" applyAlignment="1">
      <alignment horizontal="centerContinuous" vertical="center"/>
    </xf>
    <xf numFmtId="0" fontId="27" fillId="12" borderId="22" xfId="4" applyBorder="1" applyAlignment="1">
      <alignment horizontal="center" vertical="center"/>
    </xf>
    <xf numFmtId="180" fontId="27" fillId="12" borderId="80" xfId="4" applyNumberFormat="1" applyBorder="1" applyAlignment="1">
      <alignment horizontal="distributed" vertical="center"/>
    </xf>
    <xf numFmtId="180" fontId="27" fillId="12" borderId="81" xfId="4" applyNumberFormat="1" applyBorder="1" applyAlignment="1">
      <alignment horizontal="center" vertical="center"/>
    </xf>
    <xf numFmtId="180" fontId="27" fillId="12" borderId="19" xfId="4" applyNumberFormat="1" applyBorder="1" applyAlignment="1">
      <alignment horizontal="distributed" vertical="center"/>
    </xf>
    <xf numFmtId="180" fontId="27" fillId="12" borderId="76" xfId="4" applyNumberFormat="1" applyBorder="1" applyAlignment="1">
      <alignment horizontal="center" vertical="center"/>
    </xf>
    <xf numFmtId="176" fontId="8" fillId="0" borderId="126" xfId="3" applyNumberFormat="1" applyFont="1" applyBorder="1" applyAlignment="1">
      <alignment vertical="center"/>
    </xf>
    <xf numFmtId="0" fontId="27" fillId="16" borderId="72" xfId="4" applyFill="1" applyBorder="1" applyAlignment="1">
      <alignment vertical="center"/>
    </xf>
    <xf numFmtId="0" fontId="27" fillId="16" borderId="21" xfId="4" applyFill="1" applyBorder="1" applyAlignment="1">
      <alignment horizontal="center" vertical="center"/>
    </xf>
    <xf numFmtId="0" fontId="27" fillId="16" borderId="22" xfId="4" applyFill="1" applyBorder="1" applyAlignment="1">
      <alignment horizontal="center" vertical="center"/>
    </xf>
    <xf numFmtId="0" fontId="30" fillId="12" borderId="72" xfId="4" applyFont="1" applyBorder="1" applyAlignment="1">
      <alignment vertical="center"/>
    </xf>
    <xf numFmtId="180" fontId="30" fillId="12" borderId="73" xfId="4" applyNumberFormat="1" applyFont="1" applyBorder="1" applyAlignment="1">
      <alignment horizontal="centerContinuous" vertical="center"/>
    </xf>
    <xf numFmtId="180" fontId="30" fillId="12" borderId="74" xfId="4" applyNumberFormat="1" applyFont="1" applyBorder="1" applyAlignment="1">
      <alignment horizontal="centerContinuous" vertical="center"/>
    </xf>
    <xf numFmtId="0" fontId="30" fillId="12" borderId="21" xfId="4" applyFont="1" applyBorder="1" applyAlignment="1">
      <alignment horizontal="center" vertical="center"/>
    </xf>
    <xf numFmtId="180" fontId="30" fillId="12" borderId="19" xfId="4" applyNumberFormat="1" applyFont="1" applyBorder="1" applyAlignment="1">
      <alignment horizontal="centerContinuous" vertical="center"/>
    </xf>
    <xf numFmtId="180" fontId="30" fillId="12" borderId="76" xfId="4" applyNumberFormat="1" applyFont="1" applyBorder="1" applyAlignment="1">
      <alignment horizontal="centerContinuous" vertical="center"/>
    </xf>
    <xf numFmtId="0" fontId="30" fillId="12" borderId="22" xfId="4" applyFont="1" applyBorder="1" applyAlignment="1">
      <alignment horizontal="center" vertical="center"/>
    </xf>
    <xf numFmtId="180" fontId="30" fillId="12" borderId="80" xfId="4" applyNumberFormat="1" applyFont="1" applyBorder="1" applyAlignment="1">
      <alignment horizontal="distributed" vertical="center"/>
    </xf>
    <xf numFmtId="180" fontId="30" fillId="12" borderId="81" xfId="4" applyNumberFormat="1" applyFont="1" applyBorder="1" applyAlignment="1">
      <alignment horizontal="center" vertical="center"/>
    </xf>
    <xf numFmtId="180" fontId="30" fillId="12" borderId="19" xfId="4" applyNumberFormat="1" applyFont="1" applyBorder="1" applyAlignment="1">
      <alignment horizontal="distributed" vertical="center"/>
    </xf>
    <xf numFmtId="180" fontId="30" fillId="12" borderId="76" xfId="4" applyNumberFormat="1" applyFont="1" applyBorder="1" applyAlignment="1">
      <alignment horizontal="center" vertical="center"/>
    </xf>
    <xf numFmtId="0" fontId="8" fillId="0" borderId="101" xfId="0" applyFont="1" applyBorder="1" applyAlignment="1">
      <alignment vertical="center"/>
    </xf>
    <xf numFmtId="0" fontId="8" fillId="0" borderId="115" xfId="0" applyFont="1" applyBorder="1" applyAlignment="1">
      <alignment vertical="center"/>
    </xf>
    <xf numFmtId="180" fontId="30" fillId="16" borderId="73" xfId="4" applyNumberFormat="1" applyFont="1" applyFill="1" applyBorder="1" applyAlignment="1">
      <alignment horizontal="centerContinuous" vertical="center"/>
    </xf>
    <xf numFmtId="180" fontId="30" fillId="16" borderId="74" xfId="4" applyNumberFormat="1" applyFont="1" applyFill="1" applyBorder="1" applyAlignment="1">
      <alignment horizontal="centerContinuous" vertical="center"/>
    </xf>
    <xf numFmtId="180" fontId="30" fillId="16" borderId="19" xfId="4" applyNumberFormat="1" applyFont="1" applyFill="1" applyBorder="1" applyAlignment="1">
      <alignment horizontal="centerContinuous" vertical="center"/>
    </xf>
    <xf numFmtId="180" fontId="30" fillId="16" borderId="76" xfId="4" applyNumberFormat="1" applyFont="1" applyFill="1" applyBorder="1" applyAlignment="1">
      <alignment horizontal="centerContinuous" vertical="center"/>
    </xf>
    <xf numFmtId="180" fontId="30" fillId="16" borderId="80" xfId="4" applyNumberFormat="1" applyFont="1" applyFill="1" applyBorder="1" applyAlignment="1">
      <alignment horizontal="distributed" vertical="center"/>
    </xf>
    <xf numFmtId="180" fontId="30" fillId="16" borderId="81" xfId="4" applyNumberFormat="1" applyFont="1" applyFill="1" applyBorder="1" applyAlignment="1">
      <alignment horizontal="center" vertical="center"/>
    </xf>
    <xf numFmtId="180" fontId="30" fillId="16" borderId="19" xfId="4" applyNumberFormat="1" applyFont="1" applyFill="1" applyBorder="1" applyAlignment="1">
      <alignment horizontal="distributed" vertical="center"/>
    </xf>
    <xf numFmtId="180" fontId="30" fillId="16" borderId="76" xfId="4" applyNumberFormat="1" applyFont="1" applyFill="1" applyBorder="1" applyAlignment="1">
      <alignment horizontal="center" vertical="center"/>
    </xf>
    <xf numFmtId="0" fontId="30" fillId="16" borderId="72" xfId="4" applyFont="1" applyFill="1" applyBorder="1" applyAlignment="1">
      <alignment vertical="center"/>
    </xf>
    <xf numFmtId="0" fontId="30" fillId="16" borderId="21" xfId="4" applyFont="1" applyFill="1" applyBorder="1" applyAlignment="1">
      <alignment horizontal="center" vertical="center"/>
    </xf>
    <xf numFmtId="0" fontId="30" fillId="16" borderId="22" xfId="4" applyFont="1" applyFill="1" applyBorder="1" applyAlignment="1">
      <alignment horizontal="center" vertical="center"/>
    </xf>
    <xf numFmtId="3" fontId="8" fillId="0" borderId="119" xfId="0" applyNumberFormat="1" applyFont="1" applyBorder="1" applyAlignment="1">
      <alignment vertical="center" wrapText="1"/>
    </xf>
    <xf numFmtId="182" fontId="8" fillId="0" borderId="120" xfId="0" applyNumberFormat="1" applyFont="1" applyBorder="1" applyAlignment="1">
      <alignment vertical="center" wrapText="1"/>
    </xf>
    <xf numFmtId="187" fontId="8" fillId="0" borderId="121" xfId="0" applyNumberFormat="1" applyFont="1" applyBorder="1" applyAlignment="1">
      <alignment vertical="center" wrapText="1"/>
    </xf>
    <xf numFmtId="3" fontId="8" fillId="0" borderId="122" xfId="0" applyNumberFormat="1" applyFont="1" applyBorder="1" applyAlignment="1">
      <alignment vertical="center" wrapText="1"/>
    </xf>
    <xf numFmtId="182" fontId="8" fillId="0" borderId="105" xfId="0" applyNumberFormat="1" applyFont="1" applyBorder="1" applyAlignment="1">
      <alignment vertical="center" wrapText="1"/>
    </xf>
    <xf numFmtId="187" fontId="8" fillId="0" borderId="123" xfId="0" applyNumberFormat="1" applyFont="1" applyBorder="1" applyAlignment="1">
      <alignment vertical="center" wrapText="1"/>
    </xf>
    <xf numFmtId="188" fontId="8" fillId="0" borderId="121" xfId="0" applyNumberFormat="1" applyFont="1" applyBorder="1" applyAlignment="1">
      <alignment vertical="center"/>
    </xf>
    <xf numFmtId="0" fontId="27" fillId="17" borderId="72" xfId="4" applyFill="1" applyBorder="1" applyAlignment="1">
      <alignment vertical="center"/>
    </xf>
    <xf numFmtId="180" fontId="27" fillId="17" borderId="73" xfId="4" applyNumberFormat="1" applyFill="1" applyBorder="1" applyAlignment="1">
      <alignment horizontal="centerContinuous" vertical="center"/>
    </xf>
    <xf numFmtId="180" fontId="27" fillId="17" borderId="74" xfId="4" applyNumberFormat="1" applyFill="1" applyBorder="1" applyAlignment="1">
      <alignment horizontal="centerContinuous" vertical="center"/>
    </xf>
    <xf numFmtId="0" fontId="27" fillId="17" borderId="21" xfId="4" applyFill="1" applyBorder="1" applyAlignment="1">
      <alignment horizontal="center" vertical="center"/>
    </xf>
    <xf numFmtId="180" fontId="27" fillId="17" borderId="19" xfId="4" applyNumberFormat="1" applyFill="1" applyBorder="1" applyAlignment="1">
      <alignment horizontal="centerContinuous" vertical="center"/>
    </xf>
    <xf numFmtId="180" fontId="27" fillId="17" borderId="76" xfId="4" applyNumberFormat="1" applyFill="1" applyBorder="1" applyAlignment="1">
      <alignment horizontal="centerContinuous" vertical="center"/>
    </xf>
    <xf numFmtId="0" fontId="27" fillId="17" borderId="22" xfId="4" applyFill="1" applyBorder="1" applyAlignment="1">
      <alignment horizontal="center" vertical="center"/>
    </xf>
    <xf numFmtId="180" fontId="27" fillId="17" borderId="80" xfId="4" applyNumberFormat="1" applyFill="1" applyBorder="1" applyAlignment="1">
      <alignment horizontal="distributed" vertical="center"/>
    </xf>
    <xf numFmtId="180" fontId="27" fillId="17" borderId="81" xfId="4" applyNumberFormat="1" applyFill="1" applyBorder="1" applyAlignment="1">
      <alignment horizontal="center" vertical="center"/>
    </xf>
    <xf numFmtId="180" fontId="27" fillId="17" borderId="19" xfId="4" applyNumberFormat="1" applyFill="1" applyBorder="1" applyAlignment="1">
      <alignment horizontal="distributed" vertical="center"/>
    </xf>
    <xf numFmtId="180" fontId="27" fillId="17" borderId="76" xfId="4" applyNumberFormat="1" applyFill="1" applyBorder="1" applyAlignment="1">
      <alignment horizontal="center" vertical="center"/>
    </xf>
    <xf numFmtId="3" fontId="28" fillId="0" borderId="122" xfId="0" applyNumberFormat="1" applyFont="1" applyBorder="1" applyAlignment="1">
      <alignment vertical="center"/>
    </xf>
    <xf numFmtId="182" fontId="28" fillId="0" borderId="105" xfId="0" applyNumberFormat="1" applyFont="1" applyBorder="1" applyAlignment="1">
      <alignment vertical="center"/>
    </xf>
    <xf numFmtId="187" fontId="28" fillId="0" borderId="123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3" fontId="28" fillId="0" borderId="124" xfId="0" applyNumberFormat="1" applyFont="1" applyBorder="1" applyAlignment="1">
      <alignment vertical="center"/>
    </xf>
    <xf numFmtId="182" fontId="28" fillId="0" borderId="125" xfId="0" applyNumberFormat="1" applyFont="1" applyBorder="1" applyAlignment="1">
      <alignment vertical="center"/>
    </xf>
    <xf numFmtId="187" fontId="28" fillId="0" borderId="126" xfId="0" applyNumberFormat="1" applyFont="1" applyBorder="1" applyAlignment="1">
      <alignment vertical="center"/>
    </xf>
    <xf numFmtId="10" fontId="8" fillId="2" borderId="62" xfId="3" applyNumberFormat="1" applyFont="1" applyFill="1" applyBorder="1" applyAlignment="1">
      <alignment horizontal="right"/>
    </xf>
    <xf numFmtId="0" fontId="27" fillId="18" borderId="72" xfId="4" applyFill="1" applyBorder="1" applyAlignment="1">
      <alignment vertical="center"/>
    </xf>
    <xf numFmtId="180" fontId="27" fillId="18" borderId="73" xfId="4" applyNumberFormat="1" applyFill="1" applyBorder="1" applyAlignment="1">
      <alignment horizontal="centerContinuous" vertical="center"/>
    </xf>
    <xf numFmtId="180" fontId="27" fillId="18" borderId="74" xfId="4" applyNumberFormat="1" applyFill="1" applyBorder="1" applyAlignment="1">
      <alignment horizontal="centerContinuous" vertical="center"/>
    </xf>
    <xf numFmtId="0" fontId="27" fillId="18" borderId="21" xfId="4" applyFill="1" applyBorder="1" applyAlignment="1">
      <alignment horizontal="center" vertical="center"/>
    </xf>
    <xf numFmtId="180" fontId="27" fillId="18" borderId="19" xfId="4" applyNumberFormat="1" applyFill="1" applyBorder="1" applyAlignment="1">
      <alignment horizontal="centerContinuous" vertical="center"/>
    </xf>
    <xf numFmtId="180" fontId="27" fillId="18" borderId="76" xfId="4" applyNumberFormat="1" applyFill="1" applyBorder="1" applyAlignment="1">
      <alignment horizontal="centerContinuous" vertical="center"/>
    </xf>
    <xf numFmtId="0" fontId="27" fillId="18" borderId="22" xfId="4" applyFill="1" applyBorder="1" applyAlignment="1">
      <alignment horizontal="center" vertical="center"/>
    </xf>
    <xf numFmtId="180" fontId="27" fillId="18" borderId="80" xfId="4" applyNumberFormat="1" applyFill="1" applyBorder="1" applyAlignment="1">
      <alignment horizontal="distributed" vertical="center"/>
    </xf>
    <xf numFmtId="180" fontId="27" fillId="18" borderId="81" xfId="4" applyNumberFormat="1" applyFill="1" applyBorder="1" applyAlignment="1">
      <alignment horizontal="center" vertical="center"/>
    </xf>
    <xf numFmtId="180" fontId="27" fillId="18" borderId="19" xfId="4" applyNumberFormat="1" applyFill="1" applyBorder="1" applyAlignment="1">
      <alignment horizontal="distributed" vertical="center"/>
    </xf>
    <xf numFmtId="180" fontId="27" fillId="18" borderId="76" xfId="4" applyNumberFormat="1" applyFill="1" applyBorder="1" applyAlignment="1">
      <alignment horizontal="center" vertical="center"/>
    </xf>
    <xf numFmtId="10" fontId="8" fillId="2" borderId="64" xfId="3" applyNumberFormat="1" applyFont="1" applyFill="1" applyBorder="1" applyAlignment="1">
      <alignment horizontal="right"/>
    </xf>
    <xf numFmtId="0" fontId="25" fillId="2" borderId="2" xfId="0" applyFont="1" applyFill="1" applyBorder="1" applyAlignment="1">
      <alignment horizontal="center" shrinkToFit="1"/>
    </xf>
    <xf numFmtId="0" fontId="27" fillId="19" borderId="72" xfId="4" applyFill="1" applyBorder="1" applyAlignment="1">
      <alignment vertical="center"/>
    </xf>
    <xf numFmtId="0" fontId="27" fillId="19" borderId="21" xfId="4" applyFill="1" applyBorder="1" applyAlignment="1">
      <alignment horizontal="center" vertical="center"/>
    </xf>
    <xf numFmtId="0" fontId="27" fillId="19" borderId="22" xfId="4" applyFill="1" applyBorder="1" applyAlignment="1">
      <alignment horizontal="center" vertical="center"/>
    </xf>
    <xf numFmtId="180" fontId="30" fillId="18" borderId="73" xfId="4" applyNumberFormat="1" applyFont="1" applyFill="1" applyBorder="1" applyAlignment="1">
      <alignment horizontal="centerContinuous" vertical="center"/>
    </xf>
    <xf numFmtId="180" fontId="30" fillId="18" borderId="74" xfId="4" applyNumberFormat="1" applyFont="1" applyFill="1" applyBorder="1" applyAlignment="1">
      <alignment horizontal="centerContinuous" vertical="center"/>
    </xf>
    <xf numFmtId="180" fontId="30" fillId="18" borderId="19" xfId="4" applyNumberFormat="1" applyFont="1" applyFill="1" applyBorder="1" applyAlignment="1">
      <alignment horizontal="centerContinuous" vertical="center"/>
    </xf>
    <xf numFmtId="180" fontId="30" fillId="18" borderId="76" xfId="4" applyNumberFormat="1" applyFont="1" applyFill="1" applyBorder="1" applyAlignment="1">
      <alignment horizontal="centerContinuous" vertical="center"/>
    </xf>
    <xf numFmtId="180" fontId="30" fillId="18" borderId="80" xfId="4" applyNumberFormat="1" applyFont="1" applyFill="1" applyBorder="1" applyAlignment="1">
      <alignment horizontal="distributed" vertical="center"/>
    </xf>
    <xf numFmtId="180" fontId="30" fillId="18" borderId="81" xfId="4" applyNumberFormat="1" applyFont="1" applyFill="1" applyBorder="1" applyAlignment="1">
      <alignment horizontal="center" vertical="center"/>
    </xf>
    <xf numFmtId="180" fontId="30" fillId="18" borderId="19" xfId="4" applyNumberFormat="1" applyFont="1" applyFill="1" applyBorder="1" applyAlignment="1">
      <alignment horizontal="distributed" vertical="center"/>
    </xf>
    <xf numFmtId="180" fontId="30" fillId="18" borderId="76" xfId="4" applyNumberFormat="1" applyFont="1" applyFill="1" applyBorder="1" applyAlignment="1">
      <alignment horizontal="center" vertical="center"/>
    </xf>
    <xf numFmtId="180" fontId="30" fillId="19" borderId="73" xfId="4" applyNumberFormat="1" applyFont="1" applyFill="1" applyBorder="1" applyAlignment="1">
      <alignment horizontal="centerContinuous" vertical="center"/>
    </xf>
    <xf numFmtId="180" fontId="30" fillId="19" borderId="74" xfId="4" applyNumberFormat="1" applyFont="1" applyFill="1" applyBorder="1" applyAlignment="1">
      <alignment horizontal="centerContinuous" vertical="center"/>
    </xf>
    <xf numFmtId="180" fontId="30" fillId="19" borderId="19" xfId="4" applyNumberFormat="1" applyFont="1" applyFill="1" applyBorder="1" applyAlignment="1">
      <alignment horizontal="centerContinuous" vertical="center"/>
    </xf>
    <xf numFmtId="180" fontId="30" fillId="19" borderId="76" xfId="4" applyNumberFormat="1" applyFont="1" applyFill="1" applyBorder="1" applyAlignment="1">
      <alignment horizontal="centerContinuous" vertical="center"/>
    </xf>
    <xf numFmtId="180" fontId="30" fillId="19" borderId="80" xfId="4" applyNumberFormat="1" applyFont="1" applyFill="1" applyBorder="1" applyAlignment="1">
      <alignment horizontal="distributed" vertical="center"/>
    </xf>
    <xf numFmtId="180" fontId="30" fillId="19" borderId="81" xfId="4" applyNumberFormat="1" applyFont="1" applyFill="1" applyBorder="1" applyAlignment="1">
      <alignment horizontal="center" vertical="center"/>
    </xf>
    <xf numFmtId="180" fontId="30" fillId="19" borderId="19" xfId="4" applyNumberFormat="1" applyFont="1" applyFill="1" applyBorder="1" applyAlignment="1">
      <alignment horizontal="distributed" vertical="center"/>
    </xf>
    <xf numFmtId="180" fontId="30" fillId="19" borderId="76" xfId="4" applyNumberFormat="1" applyFont="1" applyFill="1" applyBorder="1" applyAlignment="1">
      <alignment horizontal="center" vertical="center"/>
    </xf>
    <xf numFmtId="0" fontId="30" fillId="19" borderId="72" xfId="4" applyFont="1" applyFill="1" applyBorder="1" applyAlignment="1">
      <alignment vertical="center"/>
    </xf>
    <xf numFmtId="0" fontId="30" fillId="19" borderId="21" xfId="4" applyFont="1" applyFill="1" applyBorder="1" applyAlignment="1">
      <alignment horizontal="center" vertical="center"/>
    </xf>
    <xf numFmtId="0" fontId="30" fillId="19" borderId="22" xfId="4" applyFont="1" applyFill="1" applyBorder="1" applyAlignment="1">
      <alignment horizontal="center" vertical="center"/>
    </xf>
    <xf numFmtId="0" fontId="27" fillId="20" borderId="72" xfId="4" applyFill="1" applyBorder="1" applyAlignment="1">
      <alignment vertical="center"/>
    </xf>
    <xf numFmtId="0" fontId="27" fillId="20" borderId="21" xfId="4" applyFill="1" applyBorder="1" applyAlignment="1">
      <alignment horizontal="center" vertical="center"/>
    </xf>
    <xf numFmtId="0" fontId="27" fillId="20" borderId="22" xfId="4" applyFill="1" applyBorder="1" applyAlignment="1">
      <alignment horizontal="center" vertical="center"/>
    </xf>
    <xf numFmtId="180" fontId="30" fillId="20" borderId="73" xfId="4" applyNumberFormat="1" applyFont="1" applyFill="1" applyBorder="1" applyAlignment="1">
      <alignment horizontal="centerContinuous" vertical="center"/>
    </xf>
    <xf numFmtId="180" fontId="30" fillId="20" borderId="74" xfId="4" applyNumberFormat="1" applyFont="1" applyFill="1" applyBorder="1" applyAlignment="1">
      <alignment horizontal="centerContinuous" vertical="center"/>
    </xf>
    <xf numFmtId="180" fontId="30" fillId="20" borderId="19" xfId="4" applyNumberFormat="1" applyFont="1" applyFill="1" applyBorder="1" applyAlignment="1">
      <alignment horizontal="centerContinuous" vertical="center"/>
    </xf>
    <xf numFmtId="180" fontId="30" fillId="20" borderId="76" xfId="4" applyNumberFormat="1" applyFont="1" applyFill="1" applyBorder="1" applyAlignment="1">
      <alignment horizontal="centerContinuous" vertical="center"/>
    </xf>
    <xf numFmtId="180" fontId="30" fillId="20" borderId="80" xfId="4" applyNumberFormat="1" applyFont="1" applyFill="1" applyBorder="1" applyAlignment="1">
      <alignment horizontal="distributed" vertical="center"/>
    </xf>
    <xf numFmtId="180" fontId="30" fillId="20" borderId="81" xfId="4" applyNumberFormat="1" applyFont="1" applyFill="1" applyBorder="1" applyAlignment="1">
      <alignment horizontal="center" vertical="center"/>
    </xf>
    <xf numFmtId="180" fontId="30" fillId="20" borderId="19" xfId="4" applyNumberFormat="1" applyFont="1" applyFill="1" applyBorder="1" applyAlignment="1">
      <alignment horizontal="distributed" vertical="center"/>
    </xf>
    <xf numFmtId="180" fontId="30" fillId="20" borderId="76" xfId="4" applyNumberFormat="1" applyFont="1" applyFill="1" applyBorder="1" applyAlignment="1">
      <alignment horizontal="center" vertical="center"/>
    </xf>
    <xf numFmtId="0" fontId="30" fillId="20" borderId="72" xfId="4" applyFont="1" applyFill="1" applyBorder="1" applyAlignment="1">
      <alignment vertical="center"/>
    </xf>
    <xf numFmtId="0" fontId="30" fillId="20" borderId="21" xfId="4" applyFont="1" applyFill="1" applyBorder="1" applyAlignment="1">
      <alignment horizontal="center" vertical="center"/>
    </xf>
    <xf numFmtId="0" fontId="30" fillId="20" borderId="22" xfId="4" applyFont="1" applyFill="1" applyBorder="1" applyAlignment="1">
      <alignment horizontal="center" vertical="center"/>
    </xf>
    <xf numFmtId="0" fontId="27" fillId="21" borderId="72" xfId="4" applyFill="1" applyBorder="1" applyAlignment="1">
      <alignment vertical="center"/>
    </xf>
    <xf numFmtId="0" fontId="27" fillId="21" borderId="21" xfId="4" applyFill="1" applyBorder="1" applyAlignment="1">
      <alignment horizontal="center" vertical="center"/>
    </xf>
    <xf numFmtId="0" fontId="27" fillId="21" borderId="22" xfId="4" applyFill="1" applyBorder="1" applyAlignment="1">
      <alignment horizontal="center" vertical="center"/>
    </xf>
    <xf numFmtId="180" fontId="30" fillId="21" borderId="73" xfId="4" applyNumberFormat="1" applyFont="1" applyFill="1" applyBorder="1" applyAlignment="1">
      <alignment horizontal="centerContinuous" vertical="center"/>
    </xf>
    <xf numFmtId="180" fontId="30" fillId="21" borderId="74" xfId="4" applyNumberFormat="1" applyFont="1" applyFill="1" applyBorder="1" applyAlignment="1">
      <alignment horizontal="centerContinuous" vertical="center"/>
    </xf>
    <xf numFmtId="180" fontId="30" fillId="21" borderId="19" xfId="4" applyNumberFormat="1" applyFont="1" applyFill="1" applyBorder="1" applyAlignment="1">
      <alignment horizontal="centerContinuous" vertical="center"/>
    </xf>
    <xf numFmtId="180" fontId="30" fillId="21" borderId="76" xfId="4" applyNumberFormat="1" applyFont="1" applyFill="1" applyBorder="1" applyAlignment="1">
      <alignment horizontal="centerContinuous" vertical="center"/>
    </xf>
    <xf numFmtId="180" fontId="30" fillId="21" borderId="80" xfId="4" applyNumberFormat="1" applyFont="1" applyFill="1" applyBorder="1" applyAlignment="1">
      <alignment horizontal="distributed" vertical="center"/>
    </xf>
    <xf numFmtId="180" fontId="30" fillId="21" borderId="81" xfId="4" applyNumberFormat="1" applyFont="1" applyFill="1" applyBorder="1" applyAlignment="1">
      <alignment horizontal="center" vertical="center"/>
    </xf>
    <xf numFmtId="180" fontId="30" fillId="21" borderId="19" xfId="4" applyNumberFormat="1" applyFont="1" applyFill="1" applyBorder="1" applyAlignment="1">
      <alignment horizontal="distributed" vertical="center"/>
    </xf>
    <xf numFmtId="180" fontId="30" fillId="21" borderId="76" xfId="4" applyNumberFormat="1" applyFont="1" applyFill="1" applyBorder="1" applyAlignment="1">
      <alignment horizontal="center" vertical="center"/>
    </xf>
    <xf numFmtId="0" fontId="30" fillId="21" borderId="72" xfId="4" applyFont="1" applyFill="1" applyBorder="1" applyAlignment="1">
      <alignment vertical="center"/>
    </xf>
    <xf numFmtId="0" fontId="30" fillId="21" borderId="21" xfId="4" applyFont="1" applyFill="1" applyBorder="1" applyAlignment="1">
      <alignment horizontal="center" vertical="center"/>
    </xf>
    <xf numFmtId="0" fontId="30" fillId="21" borderId="22" xfId="4" applyFont="1" applyFill="1" applyBorder="1" applyAlignment="1">
      <alignment horizontal="center" vertical="center"/>
    </xf>
    <xf numFmtId="0" fontId="29" fillId="0" borderId="71" xfId="0" applyFont="1" applyBorder="1" applyAlignment="1">
      <alignment horizontal="center"/>
    </xf>
    <xf numFmtId="0" fontId="31" fillId="21" borderId="72" xfId="4" applyFont="1" applyFill="1" applyBorder="1" applyAlignment="1">
      <alignment vertical="center"/>
    </xf>
    <xf numFmtId="180" fontId="31" fillId="21" borderId="73" xfId="4" applyNumberFormat="1" applyFont="1" applyFill="1" applyBorder="1" applyAlignment="1">
      <alignment horizontal="centerContinuous" vertical="center"/>
    </xf>
    <xf numFmtId="180" fontId="31" fillId="21" borderId="74" xfId="4" applyNumberFormat="1" applyFont="1" applyFill="1" applyBorder="1" applyAlignment="1">
      <alignment horizontal="centerContinuous" vertical="center"/>
    </xf>
    <xf numFmtId="0" fontId="28" fillId="0" borderId="71" xfId="0" applyFont="1" applyBorder="1" applyAlignment="1">
      <alignment horizontal="center"/>
    </xf>
    <xf numFmtId="0" fontId="28" fillId="0" borderId="75" xfId="0" applyFont="1" applyBorder="1" applyAlignment="1">
      <alignment horizontal="center"/>
    </xf>
    <xf numFmtId="49" fontId="33" fillId="0" borderId="75" xfId="0" applyNumberFormat="1" applyFont="1" applyBorder="1" applyAlignment="1">
      <alignment horizontal="center"/>
    </xf>
    <xf numFmtId="0" fontId="28" fillId="0" borderId="77" xfId="0" applyFont="1" applyBorder="1" applyAlignment="1">
      <alignment horizontal="center"/>
    </xf>
    <xf numFmtId="0" fontId="28" fillId="0" borderId="101" xfId="0" applyFont="1" applyBorder="1" applyAlignment="1">
      <alignment vertical="center"/>
    </xf>
    <xf numFmtId="0" fontId="32" fillId="22" borderId="72" xfId="4" applyFont="1" applyFill="1" applyBorder="1" applyAlignment="1">
      <alignment vertical="center"/>
    </xf>
    <xf numFmtId="180" fontId="32" fillId="22" borderId="73" xfId="4" applyNumberFormat="1" applyFont="1" applyFill="1" applyBorder="1" applyAlignment="1">
      <alignment horizontal="centerContinuous" vertical="center"/>
    </xf>
    <xf numFmtId="180" fontId="32" fillId="22" borderId="74" xfId="4" applyNumberFormat="1" applyFont="1" applyFill="1" applyBorder="1" applyAlignment="1">
      <alignment horizontal="centerContinuous" vertical="center"/>
    </xf>
    <xf numFmtId="0" fontId="32" fillId="22" borderId="21" xfId="4" applyFont="1" applyFill="1" applyBorder="1" applyAlignment="1">
      <alignment horizontal="center" vertical="center"/>
    </xf>
    <xf numFmtId="180" fontId="32" fillId="22" borderId="19" xfId="4" applyNumberFormat="1" applyFont="1" applyFill="1" applyBorder="1" applyAlignment="1">
      <alignment horizontal="centerContinuous" vertical="center"/>
    </xf>
    <xf numFmtId="180" fontId="32" fillId="22" borderId="76" xfId="4" applyNumberFormat="1" applyFont="1" applyFill="1" applyBorder="1" applyAlignment="1">
      <alignment horizontal="centerContinuous" vertical="center"/>
    </xf>
    <xf numFmtId="0" fontId="32" fillId="22" borderId="22" xfId="4" applyFont="1" applyFill="1" applyBorder="1" applyAlignment="1">
      <alignment horizontal="center" vertical="center"/>
    </xf>
    <xf numFmtId="180" fontId="32" fillId="22" borderId="80" xfId="4" applyNumberFormat="1" applyFont="1" applyFill="1" applyBorder="1" applyAlignment="1">
      <alignment horizontal="distributed" vertical="center"/>
    </xf>
    <xf numFmtId="180" fontId="32" fillId="22" borderId="81" xfId="4" applyNumberFormat="1" applyFont="1" applyFill="1" applyBorder="1" applyAlignment="1">
      <alignment horizontal="center" vertical="center"/>
    </xf>
    <xf numFmtId="180" fontId="32" fillId="22" borderId="19" xfId="4" applyNumberFormat="1" applyFont="1" applyFill="1" applyBorder="1" applyAlignment="1">
      <alignment horizontal="distributed" vertical="center"/>
    </xf>
    <xf numFmtId="180" fontId="32" fillId="22" borderId="76" xfId="4" applyNumberFormat="1" applyFont="1" applyFill="1" applyBorder="1" applyAlignment="1">
      <alignment horizontal="center" vertical="center"/>
    </xf>
    <xf numFmtId="49" fontId="33" fillId="0" borderId="77" xfId="0" applyNumberFormat="1" applyFont="1" applyBorder="1" applyAlignment="1">
      <alignment horizontal="center"/>
    </xf>
    <xf numFmtId="0" fontId="28" fillId="0" borderId="115" xfId="0" applyFont="1" applyBorder="1" applyAlignment="1">
      <alignment vertical="center"/>
    </xf>
    <xf numFmtId="0" fontId="30" fillId="22" borderId="72" xfId="4" applyFont="1" applyFill="1" applyBorder="1" applyAlignment="1">
      <alignment vertical="center"/>
    </xf>
    <xf numFmtId="180" fontId="30" fillId="22" borderId="73" xfId="4" applyNumberFormat="1" applyFont="1" applyFill="1" applyBorder="1" applyAlignment="1">
      <alignment horizontal="centerContinuous" vertical="center"/>
    </xf>
    <xf numFmtId="180" fontId="30" fillId="22" borderId="74" xfId="4" applyNumberFormat="1" applyFont="1" applyFill="1" applyBorder="1" applyAlignment="1">
      <alignment horizontal="centerContinuous" vertical="center"/>
    </xf>
    <xf numFmtId="0" fontId="30" fillId="22" borderId="21" xfId="4" applyFont="1" applyFill="1" applyBorder="1" applyAlignment="1">
      <alignment horizontal="center" vertical="center"/>
    </xf>
    <xf numFmtId="180" fontId="30" fillId="22" borderId="19" xfId="4" applyNumberFormat="1" applyFont="1" applyFill="1" applyBorder="1" applyAlignment="1">
      <alignment horizontal="centerContinuous" vertical="center"/>
    </xf>
    <xf numFmtId="180" fontId="30" fillId="22" borderId="76" xfId="4" applyNumberFormat="1" applyFont="1" applyFill="1" applyBorder="1" applyAlignment="1">
      <alignment horizontal="centerContinuous" vertical="center"/>
    </xf>
    <xf numFmtId="0" fontId="30" fillId="22" borderId="22" xfId="4" applyFont="1" applyFill="1" applyBorder="1" applyAlignment="1">
      <alignment horizontal="center" vertical="center"/>
    </xf>
    <xf numFmtId="180" fontId="30" fillId="22" borderId="80" xfId="4" applyNumberFormat="1" applyFont="1" applyFill="1" applyBorder="1" applyAlignment="1">
      <alignment horizontal="distributed" vertical="center"/>
    </xf>
    <xf numFmtId="180" fontId="30" fillId="22" borderId="81" xfId="4" applyNumberFormat="1" applyFont="1" applyFill="1" applyBorder="1" applyAlignment="1">
      <alignment horizontal="center" vertical="center"/>
    </xf>
    <xf numFmtId="180" fontId="30" fillId="22" borderId="19" xfId="4" applyNumberFormat="1" applyFont="1" applyFill="1" applyBorder="1" applyAlignment="1">
      <alignment horizontal="distributed" vertical="center"/>
    </xf>
    <xf numFmtId="180" fontId="30" fillId="22" borderId="76" xfId="4" applyNumberFormat="1" applyFont="1" applyFill="1" applyBorder="1" applyAlignment="1">
      <alignment horizontal="center" vertical="center"/>
    </xf>
    <xf numFmtId="3" fontId="28" fillId="0" borderId="119" xfId="0" applyNumberFormat="1" applyFont="1" applyBorder="1" applyAlignment="1">
      <alignment vertical="center"/>
    </xf>
    <xf numFmtId="182" fontId="28" fillId="0" borderId="120" xfId="0" applyNumberFormat="1" applyFont="1" applyBorder="1" applyAlignment="1">
      <alignment vertical="center"/>
    </xf>
    <xf numFmtId="187" fontId="28" fillId="0" borderId="121" xfId="0" applyNumberFormat="1" applyFont="1" applyBorder="1" applyAlignment="1">
      <alignment vertical="center"/>
    </xf>
    <xf numFmtId="3" fontId="8" fillId="0" borderId="127" xfId="0" applyNumberFormat="1" applyFont="1" applyBorder="1" applyAlignment="1">
      <alignment vertical="center"/>
    </xf>
    <xf numFmtId="182" fontId="8" fillId="0" borderId="104" xfId="0" applyNumberFormat="1" applyFont="1" applyBorder="1" applyAlignment="1">
      <alignment vertical="center"/>
    </xf>
    <xf numFmtId="187" fontId="8" fillId="0" borderId="128" xfId="0" applyNumberFormat="1" applyFont="1" applyBorder="1" applyAlignment="1">
      <alignment vertical="center"/>
    </xf>
    <xf numFmtId="0" fontId="2" fillId="2" borderId="0" xfId="0" applyFont="1" applyFill="1" applyAlignment="1">
      <alignment horizontal="center" vertical="top" shrinkToFit="1"/>
    </xf>
    <xf numFmtId="0" fontId="0" fillId="0" borderId="0" xfId="0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5">
    <cellStyle name="一般" xfId="0" builtinId="0"/>
    <cellStyle name="千分位" xfId="1" builtinId="3"/>
    <cellStyle name="中等" xfId="2" builtinId="28"/>
    <cellStyle name="百分比" xfId="3" builtinId="5"/>
    <cellStyle name="壞" xfId="4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58"/>
  <sheetViews>
    <sheetView tabSelected="1" view="pageBreakPreview" zoomScaleNormal="100" zoomScaleSheetLayoutView="100" workbookViewId="0">
      <pane ySplit="3" topLeftCell="A643" activePane="bottomLeft" state="frozen"/>
      <selection pane="bottomLeft" activeCell="K660" sqref="K660"/>
    </sheetView>
  </sheetViews>
  <sheetFormatPr defaultColWidth="9" defaultRowHeight="15.6"/>
  <cols>
    <col min="1" max="1" width="6.77734375" style="1" customWidth="1"/>
    <col min="2" max="2" width="9.44140625" style="1" customWidth="1"/>
    <col min="3" max="3" width="9.33203125" style="1" customWidth="1"/>
    <col min="4" max="4" width="8.109375" style="18" customWidth="1"/>
    <col min="5" max="5" width="8.109375" style="1" customWidth="1"/>
    <col min="6" max="6" width="8.109375" style="18" customWidth="1"/>
    <col min="7" max="7" width="9.6640625" style="1" customWidth="1"/>
    <col min="8" max="8" width="8.44140625" style="18" customWidth="1"/>
    <col min="9" max="9" width="10" style="1" customWidth="1"/>
    <col min="10" max="10" width="10" style="18" customWidth="1"/>
    <col min="11" max="11" width="10.109375" style="1" customWidth="1"/>
    <col min="12" max="12" width="10.6640625" style="18" bestFit="1" customWidth="1"/>
    <col min="13" max="13" width="10.44140625" style="1" customWidth="1"/>
    <col min="14" max="14" width="9.33203125" style="18" customWidth="1"/>
    <col min="15" max="15" width="11.109375" style="1" bestFit="1" customWidth="1"/>
    <col min="16" max="16" width="9.6640625" style="18" bestFit="1" customWidth="1"/>
    <col min="17" max="16384" width="9" style="1"/>
  </cols>
  <sheetData>
    <row r="1" spans="1:18" ht="19.8">
      <c r="A1" s="605" t="s">
        <v>1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</row>
    <row r="2" spans="1:18" ht="18.600000000000001" thickBot="1">
      <c r="A2" s="3"/>
      <c r="B2" s="3"/>
      <c r="C2" s="3"/>
      <c r="D2" s="16"/>
      <c r="E2" s="3"/>
      <c r="F2" s="16"/>
      <c r="G2" s="3"/>
      <c r="H2" s="16"/>
      <c r="I2" s="3"/>
      <c r="J2" s="16"/>
      <c r="K2" s="3"/>
      <c r="L2" s="16"/>
      <c r="M2" s="3"/>
      <c r="N2" s="16"/>
      <c r="O2" s="21"/>
      <c r="P2" s="4"/>
      <c r="Q2" s="4"/>
      <c r="R2" s="4" t="s">
        <v>2</v>
      </c>
    </row>
    <row r="3" spans="1:18" s="24" customFormat="1" ht="49.2" thickBot="1">
      <c r="A3" s="5" t="s">
        <v>43</v>
      </c>
      <c r="B3" s="25" t="s">
        <v>40</v>
      </c>
      <c r="C3" s="22" t="s">
        <v>0</v>
      </c>
      <c r="D3" s="20" t="s">
        <v>3</v>
      </c>
      <c r="E3" s="23" t="s">
        <v>4</v>
      </c>
      <c r="F3" s="20" t="s">
        <v>3</v>
      </c>
      <c r="G3" s="139" t="s">
        <v>37</v>
      </c>
      <c r="H3" s="17" t="s">
        <v>3</v>
      </c>
      <c r="I3" s="140" t="s">
        <v>5</v>
      </c>
      <c r="J3" s="17" t="s">
        <v>3</v>
      </c>
      <c r="K3" s="140" t="s">
        <v>38</v>
      </c>
      <c r="L3" s="17" t="s">
        <v>3</v>
      </c>
      <c r="M3" s="140" t="s">
        <v>11</v>
      </c>
      <c r="N3" s="17" t="s">
        <v>3</v>
      </c>
      <c r="O3" s="23" t="s">
        <v>77</v>
      </c>
      <c r="P3" s="17" t="s">
        <v>3</v>
      </c>
      <c r="Q3" s="23" t="s">
        <v>39</v>
      </c>
      <c r="R3" s="19" t="s">
        <v>3</v>
      </c>
    </row>
    <row r="4" spans="1:18" ht="16.8" thickTop="1">
      <c r="A4" s="6">
        <v>2001</v>
      </c>
      <c r="B4" s="7" t="s">
        <v>7</v>
      </c>
      <c r="C4" s="69">
        <v>1263.1400000000001</v>
      </c>
      <c r="D4" s="108">
        <v>0.16900000000000001</v>
      </c>
      <c r="E4" s="76">
        <v>126.62</v>
      </c>
      <c r="F4" s="136">
        <v>-0.17100000000000001</v>
      </c>
      <c r="G4" s="91">
        <v>697.25</v>
      </c>
      <c r="H4" s="142">
        <v>-0.184</v>
      </c>
      <c r="I4" s="91">
        <v>113.69</v>
      </c>
      <c r="J4" s="142">
        <v>-0.161</v>
      </c>
      <c r="K4" s="91">
        <v>35.68</v>
      </c>
      <c r="L4" s="142">
        <v>-0.155</v>
      </c>
      <c r="M4" s="91">
        <v>80.27</v>
      </c>
      <c r="N4" s="142">
        <v>-0.11700000000000001</v>
      </c>
      <c r="O4" s="132">
        <v>19.14</v>
      </c>
      <c r="P4" s="154">
        <v>2.4E-2</v>
      </c>
      <c r="Q4" s="132">
        <v>42.23</v>
      </c>
      <c r="R4" s="97">
        <v>2.1000000000000001E-2</v>
      </c>
    </row>
    <row r="5" spans="1:18" ht="16.2">
      <c r="A5" s="6"/>
      <c r="B5" s="8" t="s">
        <v>6</v>
      </c>
      <c r="C5" s="70">
        <v>1079.71</v>
      </c>
      <c r="D5" s="109">
        <v>-0.23300000000000001</v>
      </c>
      <c r="E5" s="77">
        <v>23.96</v>
      </c>
      <c r="F5" s="137">
        <v>-0.188</v>
      </c>
      <c r="G5" s="131">
        <v>480.47</v>
      </c>
      <c r="H5" s="143">
        <v>-0.27700000000000002</v>
      </c>
      <c r="I5" s="92">
        <v>78.31</v>
      </c>
      <c r="J5" s="143">
        <v>-0.29499999999999998</v>
      </c>
      <c r="K5" s="131">
        <v>62.4</v>
      </c>
      <c r="L5" s="143">
        <v>0.318</v>
      </c>
      <c r="M5" s="131">
        <v>28.85</v>
      </c>
      <c r="N5" s="143">
        <v>-0.193</v>
      </c>
      <c r="O5" s="133">
        <v>127.64</v>
      </c>
      <c r="P5" s="155">
        <v>-9.7000000000000003E-2</v>
      </c>
      <c r="Q5" s="133">
        <v>102.47</v>
      </c>
      <c r="R5" s="98">
        <v>-0.218</v>
      </c>
    </row>
    <row r="6" spans="1:18" s="15" customFormat="1" ht="16.8" thickBot="1">
      <c r="A6" s="13"/>
      <c r="B6" s="14" t="s">
        <v>9</v>
      </c>
      <c r="C6" s="71">
        <f>C4-C5</f>
        <v>183.43000000000006</v>
      </c>
      <c r="D6" s="110">
        <v>0.63500000000000001</v>
      </c>
      <c r="E6" s="78">
        <f>E4-E5</f>
        <v>102.66</v>
      </c>
      <c r="F6" s="138">
        <v>-0.16700000000000001</v>
      </c>
      <c r="G6" s="82">
        <f>G4-G5</f>
        <v>216.77999999999997</v>
      </c>
      <c r="H6" s="144">
        <v>0.13800000000000001</v>
      </c>
      <c r="I6" s="82">
        <f>I4-I5</f>
        <v>35.379999999999995</v>
      </c>
      <c r="J6" s="144">
        <v>0.44600000000000001</v>
      </c>
      <c r="K6" s="82">
        <f>K4-K5</f>
        <v>-26.72</v>
      </c>
      <c r="L6" s="148">
        <v>0.45700000000000002</v>
      </c>
      <c r="M6" s="82">
        <f>M4-M5</f>
        <v>51.419999999999995</v>
      </c>
      <c r="N6" s="148">
        <v>-6.9000000000000006E-2</v>
      </c>
      <c r="O6" s="134">
        <f>O4-O5</f>
        <v>-108.5</v>
      </c>
      <c r="P6" s="156">
        <v>0.11600000000000001</v>
      </c>
      <c r="Q6" s="134">
        <f>Q4-Q5</f>
        <v>-60.24</v>
      </c>
      <c r="R6" s="119">
        <v>0.32800000000000001</v>
      </c>
    </row>
    <row r="7" spans="1:18" ht="16.8" thickTop="1">
      <c r="A7" s="6">
        <v>2002</v>
      </c>
      <c r="B7" s="11" t="s">
        <v>7</v>
      </c>
      <c r="C7" s="72">
        <v>1353.17</v>
      </c>
      <c r="D7" s="111">
        <f>C7/C4-1</f>
        <v>7.1274759725762804E-2</v>
      </c>
      <c r="E7" s="79">
        <v>121.77</v>
      </c>
      <c r="F7" s="115">
        <f>E7/E4-1</f>
        <v>-3.8303585531511697E-2</v>
      </c>
      <c r="G7" s="93">
        <v>745.32</v>
      </c>
      <c r="H7" s="145">
        <f t="shared" ref="H7:H18" si="0">(G7-G4)/G4</f>
        <v>6.8942273216206593E-2</v>
      </c>
      <c r="I7" s="93">
        <v>125.82</v>
      </c>
      <c r="J7" s="145">
        <f t="shared" ref="J7:J17" si="1">(I7-I4)/I4</f>
        <v>0.10669364060163598</v>
      </c>
      <c r="K7" s="93">
        <v>49.56</v>
      </c>
      <c r="L7" s="145">
        <f t="shared" ref="L7:L17" si="2">(K7-K4)/K4</f>
        <v>0.38901345291479827</v>
      </c>
      <c r="M7" s="93">
        <v>88.45</v>
      </c>
      <c r="N7" s="145">
        <f t="shared" ref="N7:N18" si="3">(M7-M4)/M4</f>
        <v>0.10190606702379479</v>
      </c>
      <c r="O7" s="135">
        <v>22.59</v>
      </c>
      <c r="P7" s="84">
        <f>(O7-O4)/O4</f>
        <v>0.18025078369905953</v>
      </c>
      <c r="Q7" s="135">
        <v>47.86</v>
      </c>
      <c r="R7" s="100">
        <f>(Q7-Q4)/Q4</f>
        <v>0.13331754676770075</v>
      </c>
    </row>
    <row r="8" spans="1:18" ht="16.2">
      <c r="A8" s="6"/>
      <c r="B8" s="8" t="s">
        <v>6</v>
      </c>
      <c r="C8" s="70">
        <v>1132.45</v>
      </c>
      <c r="D8" s="109">
        <f>C8/C5-1</f>
        <v>4.8846449509590606E-2</v>
      </c>
      <c r="E8" s="77">
        <v>25.05</v>
      </c>
      <c r="F8" s="137">
        <f>E8/E5-1</f>
        <v>4.5492487479131816E-2</v>
      </c>
      <c r="G8" s="131">
        <v>506.11</v>
      </c>
      <c r="H8" s="145">
        <f t="shared" si="0"/>
        <v>5.3364414011280586E-2</v>
      </c>
      <c r="I8" s="92">
        <v>92.24</v>
      </c>
      <c r="J8" s="145">
        <f t="shared" si="1"/>
        <v>0.17788277359213372</v>
      </c>
      <c r="K8" s="131">
        <v>66.5</v>
      </c>
      <c r="L8" s="145">
        <f t="shared" si="2"/>
        <v>6.5705128205128235E-2</v>
      </c>
      <c r="M8" s="131">
        <v>31.38</v>
      </c>
      <c r="N8" s="145">
        <f t="shared" si="3"/>
        <v>8.7694974003466111E-2</v>
      </c>
      <c r="O8" s="133">
        <v>126.19</v>
      </c>
      <c r="P8" s="84">
        <f>(O8-O5)/O5</f>
        <v>-1.1360075211532457E-2</v>
      </c>
      <c r="Q8" s="133">
        <v>113.54</v>
      </c>
      <c r="R8" s="100">
        <f>(Q8-Q5)/Q5</f>
        <v>0.10803161901044216</v>
      </c>
    </row>
    <row r="9" spans="1:18" s="2" customFormat="1" ht="16.8" thickBot="1">
      <c r="A9" s="9"/>
      <c r="B9" s="10" t="s">
        <v>9</v>
      </c>
      <c r="C9" s="71">
        <f>C7-C8</f>
        <v>220.72000000000003</v>
      </c>
      <c r="D9" s="112">
        <f>C9/C6-1</f>
        <v>0.20329280924603355</v>
      </c>
      <c r="E9" s="71">
        <f>E7-E8</f>
        <v>96.72</v>
      </c>
      <c r="F9" s="118">
        <f>(E9-E6)/E6</f>
        <v>-5.7860900058445332E-2</v>
      </c>
      <c r="G9" s="82">
        <f>G7-G8</f>
        <v>239.21000000000004</v>
      </c>
      <c r="H9" s="144">
        <f t="shared" si="0"/>
        <v>0.10346895470061844</v>
      </c>
      <c r="I9" s="82">
        <f>I7-I8</f>
        <v>33.58</v>
      </c>
      <c r="J9" s="148">
        <f t="shared" si="1"/>
        <v>-5.0876201243640402E-2</v>
      </c>
      <c r="K9" s="82">
        <f>K7-K8</f>
        <v>-16.939999999999998</v>
      </c>
      <c r="L9" s="144">
        <f>(K9-K6)/-K6</f>
        <v>0.36601796407185633</v>
      </c>
      <c r="M9" s="82">
        <f>M7-M8</f>
        <v>57.070000000000007</v>
      </c>
      <c r="N9" s="144">
        <f t="shared" si="3"/>
        <v>0.10987942434850279</v>
      </c>
      <c r="O9" s="134">
        <f>O7-O8</f>
        <v>-103.6</v>
      </c>
      <c r="P9" s="85">
        <f>(O9-O6)/-O6</f>
        <v>4.5161290322580698E-2</v>
      </c>
      <c r="Q9" s="134">
        <f>Q7-Q8</f>
        <v>-65.680000000000007</v>
      </c>
      <c r="R9" s="99">
        <f>(Q9-Q6)/-Q6</f>
        <v>-9.0305444887118266E-2</v>
      </c>
    </row>
    <row r="10" spans="1:18" ht="16.8" thickTop="1">
      <c r="A10" s="6">
        <v>2003</v>
      </c>
      <c r="B10" s="11" t="s">
        <v>7</v>
      </c>
      <c r="C10" s="72">
        <v>1506.01</v>
      </c>
      <c r="D10" s="113">
        <f t="shared" ref="D10:D18" si="4">(C10-C7)/C7</f>
        <v>0.1129495924384962</v>
      </c>
      <c r="E10" s="79">
        <v>119.06</v>
      </c>
      <c r="F10" s="115">
        <f t="shared" ref="F10:F18" si="5">(E10-E7)/E7</f>
        <v>-2.225507103555879E-2</v>
      </c>
      <c r="G10" s="93">
        <v>807.14</v>
      </c>
      <c r="H10" s="145">
        <f t="shared" si="0"/>
        <v>8.2944238716256016E-2</v>
      </c>
      <c r="I10" s="93">
        <v>143.84</v>
      </c>
      <c r="J10" s="145">
        <f t="shared" si="1"/>
        <v>0.14322047369257679</v>
      </c>
      <c r="K10" s="93">
        <v>79.69</v>
      </c>
      <c r="L10" s="145">
        <f t="shared" si="2"/>
        <v>0.60794995964487475</v>
      </c>
      <c r="M10" s="93">
        <v>100.41</v>
      </c>
      <c r="N10" s="145">
        <f t="shared" si="3"/>
        <v>0.13521763708309772</v>
      </c>
      <c r="O10" s="135">
        <v>34.99</v>
      </c>
      <c r="P10" s="84">
        <f>(O10-O7)/O7</f>
        <v>0.54891544931385583</v>
      </c>
      <c r="Q10" s="135">
        <v>58.47</v>
      </c>
      <c r="R10" s="101">
        <f>(Q10-Q7)/Q7</f>
        <v>0.22168825741746762</v>
      </c>
    </row>
    <row r="11" spans="1:18" ht="16.2">
      <c r="A11" s="6"/>
      <c r="B11" s="8" t="s">
        <v>6</v>
      </c>
      <c r="C11" s="70">
        <v>1280.0999999999999</v>
      </c>
      <c r="D11" s="113">
        <f t="shared" si="4"/>
        <v>0.13038103227515552</v>
      </c>
      <c r="E11" s="77">
        <v>24.31</v>
      </c>
      <c r="F11" s="115">
        <f t="shared" si="5"/>
        <v>-2.9540918163672734E-2</v>
      </c>
      <c r="G11" s="131">
        <v>534.57000000000005</v>
      </c>
      <c r="H11" s="145">
        <f t="shared" si="0"/>
        <v>5.623283475924213E-2</v>
      </c>
      <c r="I11" s="92">
        <v>113.41</v>
      </c>
      <c r="J11" s="145">
        <f t="shared" si="1"/>
        <v>0.22950997398091938</v>
      </c>
      <c r="K11" s="131">
        <v>86.71</v>
      </c>
      <c r="L11" s="145">
        <f t="shared" si="2"/>
        <v>0.30390977443609013</v>
      </c>
      <c r="M11" s="131">
        <v>34.21</v>
      </c>
      <c r="N11" s="145">
        <f t="shared" si="3"/>
        <v>9.0184831102613189E-2</v>
      </c>
      <c r="O11" s="133">
        <v>163.32</v>
      </c>
      <c r="P11" s="84">
        <f>(O11-O8)/O8</f>
        <v>0.29423884618432522</v>
      </c>
      <c r="Q11" s="133">
        <v>135.07</v>
      </c>
      <c r="R11" s="102">
        <f>(Q11-Q8)/Q8</f>
        <v>0.18962480183195338</v>
      </c>
    </row>
    <row r="12" spans="1:18" s="2" customFormat="1" ht="16.8" thickBot="1">
      <c r="A12" s="9"/>
      <c r="B12" s="10" t="s">
        <v>9</v>
      </c>
      <c r="C12" s="71">
        <f>C10-C11</f>
        <v>225.91000000000008</v>
      </c>
      <c r="D12" s="112">
        <f t="shared" si="4"/>
        <v>2.3513954331279695E-2</v>
      </c>
      <c r="E12" s="71">
        <f>E10-E11</f>
        <v>94.75</v>
      </c>
      <c r="F12" s="138">
        <f t="shared" si="5"/>
        <v>-2.0368072787427614E-2</v>
      </c>
      <c r="G12" s="82">
        <f>G10-G11</f>
        <v>272.56999999999994</v>
      </c>
      <c r="H12" s="144">
        <f t="shared" si="0"/>
        <v>0.13945905271518705</v>
      </c>
      <c r="I12" s="82">
        <f>I10-I11</f>
        <v>30.430000000000007</v>
      </c>
      <c r="J12" s="148">
        <f t="shared" si="1"/>
        <v>-9.3805836807623333E-2</v>
      </c>
      <c r="K12" s="82">
        <f>K10-K11</f>
        <v>-7.019999999999996</v>
      </c>
      <c r="L12" s="144">
        <v>0.58599999999999997</v>
      </c>
      <c r="M12" s="82">
        <f>M10-M11</f>
        <v>66.199999999999989</v>
      </c>
      <c r="N12" s="144">
        <f t="shared" si="3"/>
        <v>0.15997897319081794</v>
      </c>
      <c r="O12" s="134">
        <f>O10-O11</f>
        <v>-128.32999999999998</v>
      </c>
      <c r="P12" s="83">
        <f>(O12-O9)/-O9</f>
        <v>-0.23870656370656362</v>
      </c>
      <c r="Q12" s="134">
        <f>Q10-Q11</f>
        <v>-76.599999999999994</v>
      </c>
      <c r="R12" s="103">
        <f>(Q12-Q9)/-Q9</f>
        <v>-0.16626065773446996</v>
      </c>
    </row>
    <row r="13" spans="1:18" ht="16.8" thickTop="1">
      <c r="A13" s="6">
        <v>2004</v>
      </c>
      <c r="B13" s="11" t="s">
        <v>7</v>
      </c>
      <c r="C13" s="72">
        <v>1823.7</v>
      </c>
      <c r="D13" s="113">
        <f t="shared" si="4"/>
        <v>0.21094813447453872</v>
      </c>
      <c r="E13" s="79">
        <v>125.72</v>
      </c>
      <c r="F13" s="115">
        <f t="shared" si="5"/>
        <v>5.5938182429027351E-2</v>
      </c>
      <c r="G13" s="93">
        <v>947.84</v>
      </c>
      <c r="H13" s="145">
        <f t="shared" si="0"/>
        <v>0.17431920112991556</v>
      </c>
      <c r="I13" s="94">
        <v>184.29</v>
      </c>
      <c r="J13" s="145">
        <f t="shared" si="1"/>
        <v>0.28121523915461616</v>
      </c>
      <c r="K13" s="93">
        <v>122.16</v>
      </c>
      <c r="L13" s="145">
        <f t="shared" si="2"/>
        <v>0.53294014305433557</v>
      </c>
      <c r="M13" s="93">
        <v>126.47</v>
      </c>
      <c r="N13" s="145">
        <f t="shared" si="3"/>
        <v>0.25953590279852606</v>
      </c>
      <c r="O13" s="135">
        <v>56.58</v>
      </c>
      <c r="P13" s="84">
        <f>(O13-O10)/O10</f>
        <v>0.61703343812517852</v>
      </c>
      <c r="Q13" s="135">
        <v>79.69</v>
      </c>
      <c r="R13" s="102">
        <f>(Q13-Q10)/Q10</f>
        <v>0.36292115614845216</v>
      </c>
    </row>
    <row r="14" spans="1:18" ht="16.2">
      <c r="A14" s="6"/>
      <c r="B14" s="8" t="s">
        <v>6</v>
      </c>
      <c r="C14" s="70">
        <v>1687.58</v>
      </c>
      <c r="D14" s="113">
        <f t="shared" si="4"/>
        <v>0.31831888133739555</v>
      </c>
      <c r="E14" s="77">
        <v>27.14</v>
      </c>
      <c r="F14" s="115">
        <f t="shared" si="5"/>
        <v>0.11641299876594002</v>
      </c>
      <c r="G14" s="131">
        <v>668.55</v>
      </c>
      <c r="H14" s="145">
        <f t="shared" si="0"/>
        <v>0.2506313485605251</v>
      </c>
      <c r="I14" s="92">
        <v>184.79</v>
      </c>
      <c r="J14" s="145">
        <f t="shared" si="1"/>
        <v>0.62939776033859451</v>
      </c>
      <c r="K14" s="131">
        <v>125.94</v>
      </c>
      <c r="L14" s="145">
        <f t="shared" si="2"/>
        <v>0.45242763233767741</v>
      </c>
      <c r="M14" s="131">
        <v>45.85</v>
      </c>
      <c r="N14" s="145">
        <f t="shared" si="3"/>
        <v>0.34025138848289976</v>
      </c>
      <c r="O14" s="133">
        <v>229.66</v>
      </c>
      <c r="P14" s="84">
        <f>(O14-O11)/O11</f>
        <v>0.40619642419789376</v>
      </c>
      <c r="Q14" s="133">
        <v>175.93</v>
      </c>
      <c r="R14" s="102">
        <f>(Q14-Q11)/Q11</f>
        <v>0.30250980972828917</v>
      </c>
    </row>
    <row r="15" spans="1:18" s="2" customFormat="1" ht="16.8" thickBot="1">
      <c r="A15" s="9"/>
      <c r="B15" s="10" t="s">
        <v>9</v>
      </c>
      <c r="C15" s="71">
        <f>C13-C14</f>
        <v>136.12000000000012</v>
      </c>
      <c r="D15" s="114">
        <f t="shared" si="4"/>
        <v>-0.39745916515426466</v>
      </c>
      <c r="E15" s="71">
        <f>E13-E14</f>
        <v>98.58</v>
      </c>
      <c r="F15" s="117">
        <f t="shared" si="5"/>
        <v>4.0422163588390486E-2</v>
      </c>
      <c r="G15" s="82">
        <f>G13-G14</f>
        <v>279.29000000000008</v>
      </c>
      <c r="H15" s="144">
        <f t="shared" si="0"/>
        <v>2.4654217265290174E-2</v>
      </c>
      <c r="I15" s="82">
        <f>I13-I14</f>
        <v>-0.5</v>
      </c>
      <c r="J15" s="148">
        <f t="shared" si="1"/>
        <v>-1.0164311534669734</v>
      </c>
      <c r="K15" s="82">
        <f>K13-K14</f>
        <v>-3.7800000000000011</v>
      </c>
      <c r="L15" s="144">
        <v>0.46200000000000002</v>
      </c>
      <c r="M15" s="82">
        <f>M13-M14</f>
        <v>80.62</v>
      </c>
      <c r="N15" s="144">
        <f t="shared" si="3"/>
        <v>0.21782477341389755</v>
      </c>
      <c r="O15" s="134">
        <f>O13-O14</f>
        <v>-173.07999999999998</v>
      </c>
      <c r="P15" s="83">
        <f>(O15-O12)/-O12</f>
        <v>-0.34871035611314583</v>
      </c>
      <c r="Q15" s="134">
        <f>Q13-Q14</f>
        <v>-96.240000000000009</v>
      </c>
      <c r="R15" s="103">
        <f>(Q15-Q12)/-Q12</f>
        <v>-0.25639686684073126</v>
      </c>
    </row>
    <row r="16" spans="1:18" ht="16.8" thickTop="1">
      <c r="A16" s="12">
        <v>2005</v>
      </c>
      <c r="B16" s="11" t="s">
        <v>7</v>
      </c>
      <c r="C16" s="72">
        <v>1984.32</v>
      </c>
      <c r="D16" s="113">
        <f t="shared" si="4"/>
        <v>8.8073696331633436E-2</v>
      </c>
      <c r="E16" s="80">
        <v>118.4</v>
      </c>
      <c r="F16" s="115">
        <f t="shared" si="5"/>
        <v>-5.8224626153356614E-2</v>
      </c>
      <c r="G16" s="93">
        <v>982.69</v>
      </c>
      <c r="H16" s="145">
        <f t="shared" si="0"/>
        <v>3.6767808912896716E-2</v>
      </c>
      <c r="I16" s="94">
        <v>204.68</v>
      </c>
      <c r="J16" s="145">
        <f t="shared" si="1"/>
        <v>0.1106408378099735</v>
      </c>
      <c r="K16" s="93">
        <v>143.47</v>
      </c>
      <c r="L16" s="145">
        <f t="shared" si="2"/>
        <v>0.17444335297969879</v>
      </c>
      <c r="M16" s="93">
        <v>147.33000000000001</v>
      </c>
      <c r="N16" s="145">
        <f t="shared" si="3"/>
        <v>0.1649403020479166</v>
      </c>
      <c r="O16" s="135">
        <v>91.74</v>
      </c>
      <c r="P16" s="84">
        <f>(O16-O13)/O13</f>
        <v>0.62142099681866381</v>
      </c>
      <c r="Q16" s="135">
        <v>101.26</v>
      </c>
      <c r="R16" s="102">
        <f>(Q16-Q13)/Q13</f>
        <v>0.27067386121219739</v>
      </c>
    </row>
    <row r="17" spans="1:18" ht="16.2">
      <c r="A17" s="6"/>
      <c r="B17" s="8" t="s">
        <v>6</v>
      </c>
      <c r="C17" s="70">
        <v>1826.14</v>
      </c>
      <c r="D17" s="113">
        <f t="shared" si="4"/>
        <v>8.2105737209495364E-2</v>
      </c>
      <c r="E17" s="81">
        <v>26.35</v>
      </c>
      <c r="F17" s="115">
        <f t="shared" si="5"/>
        <v>-2.9108327192336005E-2</v>
      </c>
      <c r="G17" s="131">
        <v>688.33</v>
      </c>
      <c r="H17" s="145">
        <f t="shared" si="0"/>
        <v>2.9586418368110219E-2</v>
      </c>
      <c r="I17" s="130">
        <v>188.08</v>
      </c>
      <c r="J17" s="145">
        <f t="shared" si="1"/>
        <v>1.7803993722604147E-2</v>
      </c>
      <c r="K17" s="131">
        <v>113.35</v>
      </c>
      <c r="L17" s="145">
        <f t="shared" si="2"/>
        <v>-9.9968238843893942E-2</v>
      </c>
      <c r="M17" s="131">
        <v>52.12</v>
      </c>
      <c r="N17" s="145">
        <f t="shared" si="3"/>
        <v>0.13675027262813513</v>
      </c>
      <c r="O17" s="133">
        <v>298.58999999999997</v>
      </c>
      <c r="P17" s="84">
        <f>(O17-O14)/O14</f>
        <v>0.30013933641034563</v>
      </c>
      <c r="Q17" s="133">
        <v>194.95</v>
      </c>
      <c r="R17" s="102">
        <f>(Q17-Q14)/Q14</f>
        <v>0.10811118058318639</v>
      </c>
    </row>
    <row r="18" spans="1:18" s="2" customFormat="1" ht="16.8" thickBot="1">
      <c r="A18" s="9"/>
      <c r="B18" s="10" t="s">
        <v>10</v>
      </c>
      <c r="C18" s="71">
        <f>C16-C17</f>
        <v>158.17999999999984</v>
      </c>
      <c r="D18" s="112">
        <f t="shared" si="4"/>
        <v>0.16206288568909563</v>
      </c>
      <c r="E18" s="71">
        <f>E16-E17</f>
        <v>92.050000000000011</v>
      </c>
      <c r="F18" s="138">
        <f t="shared" si="5"/>
        <v>-6.6240616757962945E-2</v>
      </c>
      <c r="G18" s="82">
        <f>G16-G17</f>
        <v>294.36</v>
      </c>
      <c r="H18" s="144">
        <f t="shared" si="0"/>
        <v>5.3958251280031268E-2</v>
      </c>
      <c r="I18" s="82">
        <f>I16-I17</f>
        <v>16.599999999999994</v>
      </c>
      <c r="J18" s="144">
        <f>(I18-I15)/-I15</f>
        <v>34.199999999999989</v>
      </c>
      <c r="K18" s="82">
        <f>K16-K17</f>
        <v>30.120000000000005</v>
      </c>
      <c r="L18" s="144">
        <v>8.968</v>
      </c>
      <c r="M18" s="82">
        <f>M16-M17</f>
        <v>95.210000000000008</v>
      </c>
      <c r="N18" s="144">
        <f t="shared" si="3"/>
        <v>0.1809724634085835</v>
      </c>
      <c r="O18" s="134">
        <f>O16-O17</f>
        <v>-206.84999999999997</v>
      </c>
      <c r="P18" s="83">
        <f>(O18-O15)/-O15</f>
        <v>-0.19511208689623286</v>
      </c>
      <c r="Q18" s="82">
        <f>Q16-Q17</f>
        <v>-93.689999999999984</v>
      </c>
      <c r="R18" s="104">
        <f>(Q18-Q15)/-Q15</f>
        <v>2.6496259351621212E-2</v>
      </c>
    </row>
    <row r="19" spans="1:18" ht="16.8" thickTop="1">
      <c r="A19" s="6">
        <v>2006</v>
      </c>
      <c r="B19" s="11" t="s">
        <v>7</v>
      </c>
      <c r="C19" s="73">
        <v>2240.1799999999998</v>
      </c>
      <c r="D19" s="120">
        <f>(C19-C16)/C16</f>
        <v>0.12894089662957584</v>
      </c>
      <c r="E19" s="80">
        <v>117.89</v>
      </c>
      <c r="F19" s="120">
        <f>(E19-E16)/E16</f>
        <v>-4.3074324324324752E-3</v>
      </c>
      <c r="G19" s="89">
        <v>1115.92</v>
      </c>
      <c r="H19" s="142">
        <f>(G19-G16)/G16</f>
        <v>0.13557683501409398</v>
      </c>
      <c r="I19" s="94">
        <v>240.11</v>
      </c>
      <c r="J19" s="142">
        <f>(I19-I16)/I16</f>
        <v>0.1730994723470784</v>
      </c>
      <c r="K19" s="93">
        <v>183.62</v>
      </c>
      <c r="L19" s="142">
        <f>(K19-K16)/K16</f>
        <v>0.27984944587718691</v>
      </c>
      <c r="M19" s="93">
        <v>159.09</v>
      </c>
      <c r="N19" s="142">
        <f>(M19-M16)/M16</f>
        <v>7.9820810425575164E-2</v>
      </c>
      <c r="O19" s="135">
        <v>111.22</v>
      </c>
      <c r="P19" s="84">
        <f>(O19-O16)/O16</f>
        <v>0.21233921953346419</v>
      </c>
      <c r="Q19" s="135">
        <v>112.69</v>
      </c>
      <c r="R19" s="101">
        <f>(Q19-Q16)/Q16</f>
        <v>0.11287774047007695</v>
      </c>
    </row>
    <row r="20" spans="1:18" ht="16.2">
      <c r="A20" s="6"/>
      <c r="B20" s="8" t="s">
        <v>6</v>
      </c>
      <c r="C20" s="74">
        <v>2026.98</v>
      </c>
      <c r="D20" s="115">
        <f>(C20-C17)/C17</f>
        <v>0.10998061484880672</v>
      </c>
      <c r="E20" s="81">
        <v>27.3</v>
      </c>
      <c r="F20" s="115">
        <f>(E20-E17)/E17</f>
        <v>3.605313092979124E-2</v>
      </c>
      <c r="G20" s="88">
        <v>725.41</v>
      </c>
      <c r="H20" s="145">
        <f>(G20-G17)/G17</f>
        <v>5.386951026397211E-2</v>
      </c>
      <c r="I20" s="130">
        <v>231.59</v>
      </c>
      <c r="J20" s="145">
        <f>(I20-I17)/I17</f>
        <v>0.23133772862611648</v>
      </c>
      <c r="K20" s="131">
        <v>123.77</v>
      </c>
      <c r="L20" s="145">
        <f>(K20-K17)/K17</f>
        <v>9.1927657697397455E-2</v>
      </c>
      <c r="M20" s="131">
        <v>56.07</v>
      </c>
      <c r="N20" s="145">
        <f>(M20-M17)/M17</f>
        <v>7.5786646201074503E-2</v>
      </c>
      <c r="O20" s="133">
        <v>388.09</v>
      </c>
      <c r="P20" s="84">
        <f>(O20-O17)/O17</f>
        <v>0.29974212130345962</v>
      </c>
      <c r="Q20" s="133">
        <v>224.69</v>
      </c>
      <c r="R20" s="102">
        <f>(Q20-Q17)/Q17</f>
        <v>0.15255193639394724</v>
      </c>
    </row>
    <row r="21" spans="1:18" ht="16.5" customHeight="1" thickBot="1">
      <c r="A21" s="9"/>
      <c r="B21" s="10" t="s">
        <v>8</v>
      </c>
      <c r="C21" s="75">
        <f>C19-C20</f>
        <v>213.19999999999982</v>
      </c>
      <c r="D21" s="117">
        <f>(C21-C18)/C18</f>
        <v>0.34783158427108379</v>
      </c>
      <c r="E21" s="82">
        <f>E19-E20</f>
        <v>90.59</v>
      </c>
      <c r="F21" s="118">
        <f>(E21-E18)/E18</f>
        <v>-1.5860945138511762E-2</v>
      </c>
      <c r="G21" s="71">
        <f>G19-G20</f>
        <v>390.5100000000001</v>
      </c>
      <c r="H21" s="144">
        <f>(G21-G18)/G18</f>
        <v>0.32664084794129666</v>
      </c>
      <c r="I21" s="82">
        <f>I19-I20</f>
        <v>8.5200000000000102</v>
      </c>
      <c r="J21" s="148">
        <f>(I21-I18)/I18</f>
        <v>-0.48674698795180643</v>
      </c>
      <c r="K21" s="82">
        <f>K19-K20</f>
        <v>59.850000000000009</v>
      </c>
      <c r="L21" s="144">
        <f>(K21-K18)/K18</f>
        <v>0.98705179282868527</v>
      </c>
      <c r="M21" s="82">
        <f>M19-M20</f>
        <v>103.02000000000001</v>
      </c>
      <c r="N21" s="144">
        <f>(M21-M18)/M18</f>
        <v>8.2029198613591023E-2</v>
      </c>
      <c r="O21" s="134">
        <f>O19-O20</f>
        <v>-276.87</v>
      </c>
      <c r="P21" s="83">
        <f>(O21-O18)/-O18</f>
        <v>-0.33850616388687477</v>
      </c>
      <c r="Q21" s="134">
        <f>Q19-Q20</f>
        <v>-112</v>
      </c>
      <c r="R21" s="103">
        <f>(Q21-Q18)/-Q18</f>
        <v>-0.19543174298217547</v>
      </c>
    </row>
    <row r="22" spans="1:18" ht="17.399999999999999" hidden="1" thickTop="1" thickBot="1">
      <c r="A22" s="6">
        <v>2007</v>
      </c>
      <c r="B22" s="11" t="s">
        <v>7</v>
      </c>
      <c r="C22" s="73">
        <v>197.89</v>
      </c>
      <c r="D22" s="115">
        <v>0.18</v>
      </c>
      <c r="E22" s="80">
        <v>9.2100000000000009</v>
      </c>
      <c r="F22" s="26">
        <v>0.08</v>
      </c>
      <c r="G22" s="89">
        <v>93.13</v>
      </c>
      <c r="H22" s="84">
        <v>0.15</v>
      </c>
      <c r="I22" s="94">
        <v>24.43</v>
      </c>
      <c r="J22" s="96">
        <v>0.48</v>
      </c>
      <c r="K22" s="93">
        <v>15.3</v>
      </c>
      <c r="L22" s="84">
        <v>-0.19</v>
      </c>
      <c r="M22" s="93">
        <v>14.85</v>
      </c>
      <c r="N22" s="84">
        <v>0.35</v>
      </c>
      <c r="O22" s="135"/>
      <c r="P22" s="84">
        <f>(O22-O19)/O19</f>
        <v>-1</v>
      </c>
      <c r="Q22" s="135">
        <v>10.93</v>
      </c>
      <c r="R22" s="105">
        <v>0.18</v>
      </c>
    </row>
    <row r="23" spans="1:18" ht="17.399999999999999" hidden="1" thickTop="1" thickBot="1">
      <c r="A23" s="6" t="s">
        <v>44</v>
      </c>
      <c r="B23" s="8" t="s">
        <v>6</v>
      </c>
      <c r="C23" s="74">
        <v>179.56</v>
      </c>
      <c r="D23" s="116">
        <v>0.24</v>
      </c>
      <c r="E23" s="81">
        <v>2.41</v>
      </c>
      <c r="F23" s="28">
        <v>0.17</v>
      </c>
      <c r="G23" s="88">
        <v>60.73</v>
      </c>
      <c r="H23" s="90">
        <v>0.16</v>
      </c>
      <c r="I23" s="130">
        <v>22.81</v>
      </c>
      <c r="J23" s="90">
        <v>0.7</v>
      </c>
      <c r="K23" s="131">
        <v>10.07</v>
      </c>
      <c r="L23" s="90">
        <v>0.1</v>
      </c>
      <c r="M23" s="131">
        <v>4.71</v>
      </c>
      <c r="N23" s="90">
        <v>0.11</v>
      </c>
      <c r="O23" s="133"/>
      <c r="P23" s="84">
        <f>(O23-O20)/O20</f>
        <v>-1</v>
      </c>
      <c r="Q23" s="133">
        <v>20</v>
      </c>
      <c r="R23" s="29">
        <v>0.19</v>
      </c>
    </row>
    <row r="24" spans="1:18" ht="17.399999999999999" hidden="1" thickTop="1" thickBot="1">
      <c r="A24" s="9"/>
      <c r="B24" s="10" t="s">
        <v>8</v>
      </c>
      <c r="C24" s="75">
        <f>C22-C23</f>
        <v>18.329999999999984</v>
      </c>
      <c r="D24" s="118">
        <v>-0.19</v>
      </c>
      <c r="E24" s="82">
        <f>E22-E23</f>
        <v>6.8000000000000007</v>
      </c>
      <c r="F24" s="86">
        <v>0.05</v>
      </c>
      <c r="G24" s="71">
        <f>G22-G23</f>
        <v>32.4</v>
      </c>
      <c r="H24" s="85">
        <v>0.14000000000000001</v>
      </c>
      <c r="I24" s="82">
        <f>I22-I23</f>
        <v>1.620000000000001</v>
      </c>
      <c r="J24" s="83">
        <v>-0.28999999999999998</v>
      </c>
      <c r="K24" s="82">
        <f>K22-K23</f>
        <v>5.23</v>
      </c>
      <c r="L24" s="83">
        <v>-0.46</v>
      </c>
      <c r="M24" s="82">
        <f>M22-M23</f>
        <v>10.14</v>
      </c>
      <c r="N24" s="85">
        <v>0.48</v>
      </c>
      <c r="O24" s="134">
        <f>O22-O23</f>
        <v>0</v>
      </c>
      <c r="P24" s="83">
        <f>(O24-O21)/-O21</f>
        <v>1</v>
      </c>
      <c r="Q24" s="134">
        <f>Q22-Q23</f>
        <v>-9.07</v>
      </c>
      <c r="R24" s="106">
        <v>-0.5</v>
      </c>
    </row>
    <row r="25" spans="1:18" ht="17.399999999999999" hidden="1" thickTop="1" thickBot="1">
      <c r="A25" s="6">
        <v>2007</v>
      </c>
      <c r="B25" s="11" t="s">
        <v>7</v>
      </c>
      <c r="C25" s="73">
        <v>346.89</v>
      </c>
      <c r="D25" s="115">
        <v>0.08</v>
      </c>
      <c r="E25" s="80">
        <v>16.18</v>
      </c>
      <c r="F25" s="26">
        <v>-0.02</v>
      </c>
      <c r="G25" s="89">
        <v>165.36</v>
      </c>
      <c r="H25" s="84">
        <v>0.06</v>
      </c>
      <c r="I25" s="94">
        <v>42.34</v>
      </c>
      <c r="J25" s="96">
        <v>0.34</v>
      </c>
      <c r="K25" s="93">
        <v>26.83</v>
      </c>
      <c r="L25" s="84">
        <v>-0.16</v>
      </c>
      <c r="M25" s="93">
        <v>25.5</v>
      </c>
      <c r="N25" s="84">
        <v>0.14000000000000001</v>
      </c>
      <c r="O25" s="135"/>
      <c r="P25" s="84" t="e">
        <f>(O25-O22)/O22</f>
        <v>#DIV/0!</v>
      </c>
      <c r="Q25" s="135">
        <v>18.5</v>
      </c>
      <c r="R25" s="105">
        <v>0.1</v>
      </c>
    </row>
    <row r="26" spans="1:18" ht="17.399999999999999" hidden="1" thickTop="1" thickBot="1">
      <c r="A26" s="6" t="s">
        <v>45</v>
      </c>
      <c r="B26" s="8" t="s">
        <v>6</v>
      </c>
      <c r="C26" s="74">
        <v>306.29000000000002</v>
      </c>
      <c r="D26" s="116">
        <v>2E-3</v>
      </c>
      <c r="E26" s="81">
        <v>4.16</v>
      </c>
      <c r="F26" s="28">
        <v>0.04</v>
      </c>
      <c r="G26" s="88">
        <v>105.39</v>
      </c>
      <c r="H26" s="90">
        <v>-0.06</v>
      </c>
      <c r="I26" s="130">
        <v>37.47</v>
      </c>
      <c r="J26" s="90">
        <v>0.34</v>
      </c>
      <c r="K26" s="131">
        <v>16.489999999999998</v>
      </c>
      <c r="L26" s="90">
        <v>-0.06</v>
      </c>
      <c r="M26" s="131">
        <v>8.16</v>
      </c>
      <c r="N26" s="90">
        <v>-0.09</v>
      </c>
      <c r="O26" s="133"/>
      <c r="P26" s="84" t="e">
        <f>(O26-O23)/O23</f>
        <v>#DIV/0!</v>
      </c>
      <c r="Q26" s="133">
        <v>35.770000000000003</v>
      </c>
      <c r="R26" s="29">
        <v>-7.0000000000000007E-2</v>
      </c>
    </row>
    <row r="27" spans="1:18" ht="17.399999999999999" hidden="1" thickTop="1" thickBot="1">
      <c r="A27" s="9"/>
      <c r="B27" s="10" t="s">
        <v>8</v>
      </c>
      <c r="C27" s="75">
        <f>C25-C26</f>
        <v>40.599999999999966</v>
      </c>
      <c r="D27" s="117">
        <v>1.38</v>
      </c>
      <c r="E27" s="82">
        <f>E25-E26</f>
        <v>12.02</v>
      </c>
      <c r="F27" s="27">
        <v>-0.05</v>
      </c>
      <c r="G27" s="71">
        <f>G25-G26</f>
        <v>59.970000000000013</v>
      </c>
      <c r="H27" s="85">
        <v>0.3</v>
      </c>
      <c r="I27" s="82">
        <f>I25-I26</f>
        <v>4.8700000000000045</v>
      </c>
      <c r="J27" s="85">
        <v>0.4</v>
      </c>
      <c r="K27" s="82">
        <f>K25-K26</f>
        <v>10.34</v>
      </c>
      <c r="L27" s="83">
        <v>-0.27</v>
      </c>
      <c r="M27" s="82">
        <f>M25-M26</f>
        <v>17.34</v>
      </c>
      <c r="N27" s="85">
        <v>0.28999999999999998</v>
      </c>
      <c r="O27" s="134">
        <f>O25-O26</f>
        <v>0</v>
      </c>
      <c r="P27" s="83" t="e">
        <f>(O27-O24)/-O24</f>
        <v>#DIV/0!</v>
      </c>
      <c r="Q27" s="134">
        <f>Q25-Q26</f>
        <v>-17.270000000000003</v>
      </c>
      <c r="R27" s="107">
        <v>0.78</v>
      </c>
    </row>
    <row r="28" spans="1:18" ht="17.399999999999999" hidden="1" thickTop="1" thickBot="1">
      <c r="A28" s="6">
        <v>2007</v>
      </c>
      <c r="B28" s="11" t="s">
        <v>7</v>
      </c>
      <c r="C28" s="73">
        <v>544.46</v>
      </c>
      <c r="D28" s="115">
        <v>0.09</v>
      </c>
      <c r="E28" s="80">
        <v>26.51</v>
      </c>
      <c r="F28" s="26">
        <v>-0.01</v>
      </c>
      <c r="G28" s="89">
        <v>263.24</v>
      </c>
      <c r="H28" s="84">
        <v>7.0000000000000007E-2</v>
      </c>
      <c r="I28" s="94">
        <v>66.010000000000005</v>
      </c>
      <c r="J28" s="96">
        <v>0.34</v>
      </c>
      <c r="K28" s="93">
        <v>40.47</v>
      </c>
      <c r="L28" s="84">
        <v>-0.17</v>
      </c>
      <c r="M28" s="93">
        <v>41.12</v>
      </c>
      <c r="N28" s="84">
        <v>0.15</v>
      </c>
      <c r="O28" s="135"/>
      <c r="P28" s="84" t="e">
        <f>(O28-O25)/O25</f>
        <v>#DIV/0!</v>
      </c>
      <c r="Q28" s="135">
        <v>30.05</v>
      </c>
      <c r="R28" s="105">
        <v>7.0000000000000007E-2</v>
      </c>
    </row>
    <row r="29" spans="1:18" ht="17.399999999999999" hidden="1" thickTop="1" thickBot="1">
      <c r="A29" s="6" t="s">
        <v>46</v>
      </c>
      <c r="B29" s="8" t="s">
        <v>6</v>
      </c>
      <c r="C29" s="74">
        <v>481.64</v>
      </c>
      <c r="D29" s="116">
        <v>0.03</v>
      </c>
      <c r="E29" s="81">
        <v>6.55</v>
      </c>
      <c r="F29" s="28">
        <v>0.02</v>
      </c>
      <c r="G29" s="88">
        <v>163.47999999999999</v>
      </c>
      <c r="H29" s="90">
        <v>-0.06</v>
      </c>
      <c r="I29" s="130">
        <v>62.18</v>
      </c>
      <c r="J29" s="90">
        <v>0.43</v>
      </c>
      <c r="K29" s="131">
        <v>27.19</v>
      </c>
      <c r="L29" s="90">
        <v>-0.08</v>
      </c>
      <c r="M29" s="131">
        <v>12.86</v>
      </c>
      <c r="N29" s="90">
        <v>-0.06</v>
      </c>
      <c r="O29" s="133"/>
      <c r="P29" s="84" t="e">
        <f>(O29-O26)/O26</f>
        <v>#DIV/0!</v>
      </c>
      <c r="Q29" s="133">
        <v>56.48</v>
      </c>
      <c r="R29" s="29">
        <v>-0.05</v>
      </c>
    </row>
    <row r="30" spans="1:18" ht="17.399999999999999" hidden="1" thickTop="1" thickBot="1">
      <c r="A30" s="9"/>
      <c r="B30" s="10" t="s">
        <v>8</v>
      </c>
      <c r="C30" s="75">
        <f>C28-C29</f>
        <v>62.82000000000005</v>
      </c>
      <c r="D30" s="117">
        <v>0.82</v>
      </c>
      <c r="E30" s="82">
        <f>E28-E29</f>
        <v>19.96</v>
      </c>
      <c r="F30" s="27">
        <v>-0.01</v>
      </c>
      <c r="G30" s="71">
        <f>G28-G29</f>
        <v>99.760000000000019</v>
      </c>
      <c r="H30" s="85">
        <v>0.32</v>
      </c>
      <c r="I30" s="82">
        <f>I28-I29</f>
        <v>3.8300000000000054</v>
      </c>
      <c r="J30" s="83">
        <v>-0.37</v>
      </c>
      <c r="K30" s="82">
        <f>K28-K29</f>
        <v>13.279999999999998</v>
      </c>
      <c r="L30" s="83">
        <v>-0.27</v>
      </c>
      <c r="M30" s="82">
        <f>M28-M29</f>
        <v>28.259999999999998</v>
      </c>
      <c r="N30" s="85">
        <v>0.28000000000000003</v>
      </c>
      <c r="O30" s="134">
        <f>O28-O29</f>
        <v>0</v>
      </c>
      <c r="P30" s="83" t="e">
        <f>(O30-O27)/-O27</f>
        <v>#DIV/0!</v>
      </c>
      <c r="Q30" s="134">
        <f>Q28-Q29</f>
        <v>-26.429999999999996</v>
      </c>
      <c r="R30" s="107">
        <v>0.56999999999999995</v>
      </c>
    </row>
    <row r="31" spans="1:18" ht="17.399999999999999" hidden="1" thickTop="1" thickBot="1">
      <c r="A31" s="6">
        <v>2007</v>
      </c>
      <c r="B31" s="11" t="s">
        <v>7</v>
      </c>
      <c r="C31" s="73">
        <v>742.69</v>
      </c>
      <c r="D31" s="115">
        <v>0.08</v>
      </c>
      <c r="E31" s="80">
        <v>36.89</v>
      </c>
      <c r="F31" s="26">
        <v>-0.01</v>
      </c>
      <c r="G31" s="89">
        <v>358.5</v>
      </c>
      <c r="H31" s="84">
        <v>0.06</v>
      </c>
      <c r="I31" s="94">
        <v>89.72</v>
      </c>
      <c r="J31" s="96">
        <v>0.32</v>
      </c>
      <c r="K31" s="93">
        <v>55.43</v>
      </c>
      <c r="L31" s="84">
        <v>-0.15</v>
      </c>
      <c r="M31" s="93">
        <v>56.74</v>
      </c>
      <c r="N31" s="84">
        <v>0.15</v>
      </c>
      <c r="O31" s="135"/>
      <c r="P31" s="84" t="e">
        <f>(O31-O28)/O28</f>
        <v>#DIV/0!</v>
      </c>
      <c r="Q31" s="135">
        <v>41.37</v>
      </c>
      <c r="R31" s="105">
        <v>7.0000000000000007E-2</v>
      </c>
    </row>
    <row r="32" spans="1:18" ht="17.399999999999999" hidden="1" thickTop="1" thickBot="1">
      <c r="A32" s="6" t="s">
        <v>47</v>
      </c>
      <c r="B32" s="8" t="s">
        <v>6</v>
      </c>
      <c r="C32" s="74">
        <v>665.14</v>
      </c>
      <c r="D32" s="116">
        <v>0.05</v>
      </c>
      <c r="E32" s="81">
        <v>8.8800000000000008</v>
      </c>
      <c r="F32" s="28">
        <v>3.0000000000000001E-3</v>
      </c>
      <c r="G32" s="88">
        <v>226.34</v>
      </c>
      <c r="H32" s="90">
        <v>-0.04</v>
      </c>
      <c r="I32" s="130">
        <v>85.45</v>
      </c>
      <c r="J32" s="90">
        <v>0.4</v>
      </c>
      <c r="K32" s="131">
        <v>37.56</v>
      </c>
      <c r="L32" s="90">
        <v>-7.0000000000000007E-2</v>
      </c>
      <c r="M32" s="131">
        <v>17.739999999999998</v>
      </c>
      <c r="N32" s="90">
        <v>-0.03</v>
      </c>
      <c r="O32" s="133"/>
      <c r="P32" s="84" t="e">
        <f>(O32-O29)/O29</f>
        <v>#DIV/0!</v>
      </c>
      <c r="Q32" s="133">
        <v>77.7</v>
      </c>
      <c r="R32" s="29">
        <v>-0.01</v>
      </c>
    </row>
    <row r="33" spans="1:18" ht="17.399999999999999" hidden="1" thickTop="1" thickBot="1">
      <c r="A33" s="9"/>
      <c r="B33" s="10" t="s">
        <v>8</v>
      </c>
      <c r="C33" s="75">
        <f>C31-C32</f>
        <v>77.550000000000068</v>
      </c>
      <c r="D33" s="117">
        <v>0.33</v>
      </c>
      <c r="E33" s="82">
        <f>E31-E32</f>
        <v>28.009999999999998</v>
      </c>
      <c r="F33" s="27">
        <v>-0.02</v>
      </c>
      <c r="G33" s="71">
        <f>G31-G32</f>
        <v>132.16</v>
      </c>
      <c r="H33" s="85">
        <v>0.22</v>
      </c>
      <c r="I33" s="82">
        <f>I31-I32</f>
        <v>4.269999999999996</v>
      </c>
      <c r="J33" s="83">
        <v>-0.38</v>
      </c>
      <c r="K33" s="82">
        <f>K31-K32</f>
        <v>17.869999999999997</v>
      </c>
      <c r="L33" s="83">
        <v>-0.23</v>
      </c>
      <c r="M33" s="82">
        <f>M31-M32</f>
        <v>39</v>
      </c>
      <c r="N33" s="85">
        <v>0.25</v>
      </c>
      <c r="O33" s="134">
        <f>O31-O32</f>
        <v>0</v>
      </c>
      <c r="P33" s="83" t="e">
        <f>(O33-O30)/-O30</f>
        <v>#DIV/0!</v>
      </c>
      <c r="Q33" s="134">
        <f>Q31-Q32</f>
        <v>-36.330000000000005</v>
      </c>
      <c r="R33" s="107">
        <v>0.37</v>
      </c>
    </row>
    <row r="34" spans="1:18" ht="17.399999999999999" hidden="1" thickTop="1" thickBot="1">
      <c r="A34" s="6">
        <v>2007</v>
      </c>
      <c r="B34" s="11" t="s">
        <v>7</v>
      </c>
      <c r="C34" s="73">
        <v>938.5</v>
      </c>
      <c r="D34" s="115">
        <v>7.0000000000000007E-2</v>
      </c>
      <c r="E34" s="80">
        <v>47.7</v>
      </c>
      <c r="F34" s="26">
        <v>-0.02</v>
      </c>
      <c r="G34" s="89">
        <v>449.75</v>
      </c>
      <c r="H34" s="84">
        <v>0.04</v>
      </c>
      <c r="I34" s="94">
        <v>114.44</v>
      </c>
      <c r="J34" s="96">
        <v>0.28999999999999998</v>
      </c>
      <c r="K34" s="93">
        <v>69.599999999999994</v>
      </c>
      <c r="L34" s="84">
        <v>-0.15</v>
      </c>
      <c r="M34" s="93">
        <v>73.430000000000007</v>
      </c>
      <c r="N34" s="84">
        <v>0.15</v>
      </c>
      <c r="O34" s="135"/>
      <c r="P34" s="84" t="e">
        <f>(O34-O31)/O31</f>
        <v>#DIV/0!</v>
      </c>
      <c r="Q34" s="135">
        <v>53.47</v>
      </c>
      <c r="R34" s="105">
        <v>7.0000000000000007E-2</v>
      </c>
    </row>
    <row r="35" spans="1:18" ht="17.399999999999999" hidden="1" thickTop="1" thickBot="1">
      <c r="A35" s="6" t="s">
        <v>48</v>
      </c>
      <c r="B35" s="8" t="s">
        <v>6</v>
      </c>
      <c r="C35" s="74">
        <v>847.21</v>
      </c>
      <c r="D35" s="116">
        <v>0.04</v>
      </c>
      <c r="E35" s="81">
        <v>11.02</v>
      </c>
      <c r="F35" s="28">
        <v>0</v>
      </c>
      <c r="G35" s="88">
        <v>286.02</v>
      </c>
      <c r="H35" s="90">
        <v>-0.05</v>
      </c>
      <c r="I35" s="130">
        <v>110.72</v>
      </c>
      <c r="J35" s="90">
        <v>0.35</v>
      </c>
      <c r="K35" s="131">
        <v>47.68</v>
      </c>
      <c r="L35" s="90">
        <v>-0.06</v>
      </c>
      <c r="M35" s="131">
        <v>22.81</v>
      </c>
      <c r="N35" s="90">
        <v>-0.01</v>
      </c>
      <c r="O35" s="133"/>
      <c r="P35" s="84" t="e">
        <f>(O35-O32)/O32</f>
        <v>#DIV/0!</v>
      </c>
      <c r="Q35" s="133">
        <v>98</v>
      </c>
      <c r="R35" s="29">
        <v>-0.01</v>
      </c>
    </row>
    <row r="36" spans="1:18" ht="17.399999999999999" hidden="1" thickTop="1" thickBot="1">
      <c r="A36" s="9"/>
      <c r="B36" s="10" t="s">
        <v>8</v>
      </c>
      <c r="C36" s="75">
        <f>C34-C35</f>
        <v>91.289999999999964</v>
      </c>
      <c r="D36" s="117">
        <v>0.4</v>
      </c>
      <c r="E36" s="82">
        <f>E34-E35</f>
        <v>36.680000000000007</v>
      </c>
      <c r="F36" s="27">
        <v>-0.02</v>
      </c>
      <c r="G36" s="71">
        <f>G34-G35</f>
        <v>163.73000000000002</v>
      </c>
      <c r="H36" s="85">
        <v>0.2</v>
      </c>
      <c r="I36" s="82">
        <f>I34-I35</f>
        <v>3.7199999999999989</v>
      </c>
      <c r="J36" s="83">
        <v>-0.42</v>
      </c>
      <c r="K36" s="82">
        <f>K34-K35</f>
        <v>21.919999999999995</v>
      </c>
      <c r="L36" s="83">
        <v>-0.24</v>
      </c>
      <c r="M36" s="82">
        <f>M34-M35</f>
        <v>50.620000000000005</v>
      </c>
      <c r="N36" s="85">
        <v>0.24</v>
      </c>
      <c r="O36" s="134">
        <f>O34-O35</f>
        <v>0</v>
      </c>
      <c r="P36" s="83" t="e">
        <f>(O36-O33)/-O33</f>
        <v>#DIV/0!</v>
      </c>
      <c r="Q36" s="134">
        <f>Q34-Q35</f>
        <v>-44.53</v>
      </c>
      <c r="R36" s="107">
        <v>0.34</v>
      </c>
    </row>
    <row r="37" spans="1:18" ht="17.399999999999999" hidden="1" thickTop="1" thickBot="1">
      <c r="A37" s="6">
        <v>2007</v>
      </c>
      <c r="B37" s="11" t="s">
        <v>7</v>
      </c>
      <c r="C37" s="73">
        <v>1139.3399999999999</v>
      </c>
      <c r="D37" s="115">
        <v>0.08</v>
      </c>
      <c r="E37" s="80">
        <v>57.79</v>
      </c>
      <c r="F37" s="26">
        <v>-0.02</v>
      </c>
      <c r="G37" s="89">
        <v>544.14</v>
      </c>
      <c r="H37" s="84">
        <v>0.05</v>
      </c>
      <c r="I37" s="94">
        <v>138.63999999999999</v>
      </c>
      <c r="J37" s="96">
        <v>0.28999999999999998</v>
      </c>
      <c r="K37" s="93">
        <v>83.81</v>
      </c>
      <c r="L37" s="84">
        <v>-0.16</v>
      </c>
      <c r="M37" s="93">
        <v>89.31</v>
      </c>
      <c r="N37" s="84">
        <v>0.17</v>
      </c>
      <c r="O37" s="135"/>
      <c r="P37" s="84" t="e">
        <f>(O37-O34)/O34</f>
        <v>#DIV/0!</v>
      </c>
      <c r="Q37" s="135">
        <v>64.98</v>
      </c>
      <c r="R37" s="105">
        <v>0.06</v>
      </c>
    </row>
    <row r="38" spans="1:18" ht="17.399999999999999" hidden="1" thickTop="1" thickBot="1">
      <c r="A38" s="6" t="s">
        <v>49</v>
      </c>
      <c r="B38" s="8" t="s">
        <v>6</v>
      </c>
      <c r="C38" s="74">
        <v>1033.98</v>
      </c>
      <c r="D38" s="116">
        <v>0.05</v>
      </c>
      <c r="E38" s="81">
        <v>12.96</v>
      </c>
      <c r="F38" s="28">
        <v>-0.01</v>
      </c>
      <c r="G38" s="88">
        <v>345.21</v>
      </c>
      <c r="H38" s="90">
        <v>-0.05</v>
      </c>
      <c r="I38" s="130">
        <v>134.47</v>
      </c>
      <c r="J38" s="90">
        <v>0.32</v>
      </c>
      <c r="K38" s="131">
        <v>59.82</v>
      </c>
      <c r="L38" s="90">
        <v>-7.0000000000000007E-2</v>
      </c>
      <c r="M38" s="131">
        <v>27.6</v>
      </c>
      <c r="N38" s="90">
        <v>0</v>
      </c>
      <c r="O38" s="133"/>
      <c r="P38" s="84" t="e">
        <f>(O38-O35)/O35</f>
        <v>#DIV/0!</v>
      </c>
      <c r="Q38" s="133">
        <v>117.11</v>
      </c>
      <c r="R38" s="29">
        <v>4.0000000000000001E-3</v>
      </c>
    </row>
    <row r="39" spans="1:18" ht="17.399999999999999" hidden="1" thickTop="1" thickBot="1">
      <c r="A39" s="37"/>
      <c r="B39" s="10" t="s">
        <v>8</v>
      </c>
      <c r="C39" s="75">
        <f>C37-C38</f>
        <v>105.3599999999999</v>
      </c>
      <c r="D39" s="117">
        <v>0.36</v>
      </c>
      <c r="E39" s="82">
        <f>E37-E38</f>
        <v>44.83</v>
      </c>
      <c r="F39" s="27">
        <v>-0.02</v>
      </c>
      <c r="G39" s="71">
        <f>G37-G38</f>
        <v>198.93</v>
      </c>
      <c r="H39" s="85">
        <v>0.21</v>
      </c>
      <c r="I39" s="82">
        <f>I37-I38</f>
        <v>4.1699999999999875</v>
      </c>
      <c r="J39" s="83">
        <v>-0.18</v>
      </c>
      <c r="K39" s="82">
        <f>K37-K38</f>
        <v>23.990000000000002</v>
      </c>
      <c r="L39" s="83">
        <v>-0.24</v>
      </c>
      <c r="M39" s="82">
        <f>M37-M38</f>
        <v>61.71</v>
      </c>
      <c r="N39" s="85">
        <v>0.26</v>
      </c>
      <c r="O39" s="134">
        <f>O37-O38</f>
        <v>0</v>
      </c>
      <c r="P39" s="83" t="e">
        <f>(O39-O36)/-O36</f>
        <v>#DIV/0!</v>
      </c>
      <c r="Q39" s="134">
        <f>Q37-Q38</f>
        <v>-52.129999999999995</v>
      </c>
      <c r="R39" s="107">
        <v>0.24</v>
      </c>
    </row>
    <row r="40" spans="1:18" ht="17.399999999999999" hidden="1" thickTop="1" thickBot="1">
      <c r="A40" s="6">
        <v>2007</v>
      </c>
      <c r="B40" s="11" t="s">
        <v>7</v>
      </c>
      <c r="C40" s="73">
        <v>1351.11</v>
      </c>
      <c r="D40" s="115">
        <v>0.08</v>
      </c>
      <c r="E40" s="80">
        <v>67.98</v>
      </c>
      <c r="F40" s="26">
        <v>-0.02</v>
      </c>
      <c r="G40" s="89">
        <v>647.49</v>
      </c>
      <c r="H40" s="84">
        <v>0.04</v>
      </c>
      <c r="I40" s="94">
        <v>162.44999999999999</v>
      </c>
      <c r="J40" s="96">
        <v>0.26</v>
      </c>
      <c r="K40" s="93">
        <v>100.83</v>
      </c>
      <c r="L40" s="84">
        <v>-0.14000000000000001</v>
      </c>
      <c r="M40" s="93">
        <v>106</v>
      </c>
      <c r="N40" s="84">
        <v>0.17</v>
      </c>
      <c r="O40" s="135"/>
      <c r="P40" s="84" t="e">
        <f>(O40-O37)/O37</f>
        <v>#DIV/0!</v>
      </c>
      <c r="Q40" s="135">
        <v>76.989999999999995</v>
      </c>
      <c r="R40" s="105">
        <v>7.0000000000000007E-2</v>
      </c>
    </row>
    <row r="41" spans="1:18" ht="17.399999999999999" hidden="1" thickTop="1" thickBot="1">
      <c r="A41" s="6" t="s">
        <v>50</v>
      </c>
      <c r="B41" s="8" t="s">
        <v>6</v>
      </c>
      <c r="C41" s="74">
        <v>1240.83</v>
      </c>
      <c r="D41" s="116">
        <v>7.0000000000000007E-2</v>
      </c>
      <c r="E41" s="81">
        <v>15.22</v>
      </c>
      <c r="F41" s="28">
        <v>-0.01</v>
      </c>
      <c r="G41" s="88">
        <v>415.36</v>
      </c>
      <c r="H41" s="90">
        <v>-0.04</v>
      </c>
      <c r="I41" s="130">
        <v>159.76</v>
      </c>
      <c r="J41" s="90">
        <v>0.28999999999999998</v>
      </c>
      <c r="K41" s="131">
        <v>73.8</v>
      </c>
      <c r="L41" s="90">
        <v>-7.0000000000000007E-2</v>
      </c>
      <c r="M41" s="131">
        <v>32.97</v>
      </c>
      <c r="N41" s="90">
        <v>0.02</v>
      </c>
      <c r="O41" s="133"/>
      <c r="P41" s="84" t="e">
        <f>(O41-O38)/O38</f>
        <v>#DIV/0!</v>
      </c>
      <c r="Q41" s="133">
        <v>139.16999999999999</v>
      </c>
      <c r="R41" s="29">
        <v>0.01</v>
      </c>
    </row>
    <row r="42" spans="1:18" ht="17.399999999999999" hidden="1" thickTop="1" thickBot="1">
      <c r="A42" s="37"/>
      <c r="B42" s="10" t="s">
        <v>8</v>
      </c>
      <c r="C42" s="75">
        <f>C40-C41</f>
        <v>110.27999999999997</v>
      </c>
      <c r="D42" s="117">
        <v>0.15</v>
      </c>
      <c r="E42" s="82">
        <f>E40-E41</f>
        <v>52.760000000000005</v>
      </c>
      <c r="F42" s="27">
        <v>-0.02</v>
      </c>
      <c r="G42" s="71">
        <f>G40-G41</f>
        <v>232.13</v>
      </c>
      <c r="H42" s="85">
        <v>0.18</v>
      </c>
      <c r="I42" s="82">
        <f>I40-I41</f>
        <v>2.6899999999999977</v>
      </c>
      <c r="J42" s="83">
        <v>-0.39</v>
      </c>
      <c r="K42" s="82">
        <f>K40-K41</f>
        <v>27.03</v>
      </c>
      <c r="L42" s="83">
        <v>-0.2</v>
      </c>
      <c r="M42" s="82">
        <f>M40-M41</f>
        <v>73.03</v>
      </c>
      <c r="N42" s="85">
        <v>0.26</v>
      </c>
      <c r="O42" s="134">
        <f>O40-O41</f>
        <v>0</v>
      </c>
      <c r="P42" s="83" t="e">
        <f>(O42-O39)/-O39</f>
        <v>#DIV/0!</v>
      </c>
      <c r="Q42" s="134">
        <f>Q40-Q41</f>
        <v>-62.179999999999993</v>
      </c>
      <c r="R42" s="107">
        <v>0.22</v>
      </c>
    </row>
    <row r="43" spans="1:18" ht="17.399999999999999" hidden="1" thickTop="1" thickBot="1">
      <c r="A43" s="6">
        <v>2007</v>
      </c>
      <c r="B43" s="11" t="s">
        <v>7</v>
      </c>
      <c r="C43" s="73">
        <v>1564.33</v>
      </c>
      <c r="D43" s="115">
        <v>0.08</v>
      </c>
      <c r="E43" s="81">
        <v>77.16</v>
      </c>
      <c r="F43" s="87">
        <v>-0.02</v>
      </c>
      <c r="G43" s="89">
        <v>749.5</v>
      </c>
      <c r="H43" s="84">
        <v>0.05</v>
      </c>
      <c r="I43" s="94">
        <v>184.9</v>
      </c>
      <c r="J43" s="96">
        <v>0.23</v>
      </c>
      <c r="K43" s="93">
        <v>118.74</v>
      </c>
      <c r="L43" s="84">
        <v>-0.14000000000000001</v>
      </c>
      <c r="M43" s="93">
        <v>122.33</v>
      </c>
      <c r="N43" s="84">
        <v>0.17</v>
      </c>
      <c r="O43" s="135">
        <v>84.15</v>
      </c>
      <c r="P43" s="84" t="e">
        <f>(O43-O40)/O40</f>
        <v>#DIV/0!</v>
      </c>
      <c r="Q43" s="135">
        <v>89.89</v>
      </c>
      <c r="R43" s="105">
        <v>7.0000000000000007E-2</v>
      </c>
    </row>
    <row r="44" spans="1:18" ht="17.399999999999999" hidden="1" thickTop="1" thickBot="1">
      <c r="A44" s="6" t="s">
        <v>51</v>
      </c>
      <c r="B44" s="8" t="s">
        <v>6</v>
      </c>
      <c r="C44" s="74">
        <v>1421.51</v>
      </c>
      <c r="D44" s="116">
        <v>0.06</v>
      </c>
      <c r="E44" s="81">
        <v>17.350000000000001</v>
      </c>
      <c r="F44" s="28">
        <v>-0.02</v>
      </c>
      <c r="G44" s="88">
        <v>478.3</v>
      </c>
      <c r="H44" s="90">
        <v>-0.04</v>
      </c>
      <c r="I44" s="130">
        <v>180.08</v>
      </c>
      <c r="J44" s="90">
        <v>0.25</v>
      </c>
      <c r="K44" s="131">
        <v>84.71</v>
      </c>
      <c r="L44" s="90">
        <v>-0.05</v>
      </c>
      <c r="M44" s="131">
        <v>37.92</v>
      </c>
      <c r="N44" s="90">
        <v>0.03</v>
      </c>
      <c r="O44" s="133">
        <v>282.26</v>
      </c>
      <c r="P44" s="84" t="e">
        <f>(O44-O41)/O41</f>
        <v>#DIV/0!</v>
      </c>
      <c r="Q44" s="133">
        <v>159.88999999999999</v>
      </c>
      <c r="R44" s="29">
        <v>0.01</v>
      </c>
    </row>
    <row r="45" spans="1:18" ht="17.399999999999999" hidden="1" thickTop="1" thickBot="1">
      <c r="A45" s="38"/>
      <c r="B45" s="10" t="s">
        <v>8</v>
      </c>
      <c r="C45" s="75">
        <f>C43-C44</f>
        <v>142.81999999999994</v>
      </c>
      <c r="D45" s="117">
        <v>0.33</v>
      </c>
      <c r="E45" s="82">
        <f>E43-E44</f>
        <v>59.809999999999995</v>
      </c>
      <c r="F45" s="27">
        <v>-0.02</v>
      </c>
      <c r="G45" s="71">
        <f>G43-G44</f>
        <v>271.2</v>
      </c>
      <c r="H45" s="85">
        <v>0.18</v>
      </c>
      <c r="I45" s="82">
        <f>I43-I44</f>
        <v>4.8199999999999932</v>
      </c>
      <c r="J45" s="83">
        <v>-0.17</v>
      </c>
      <c r="K45" s="82">
        <f>K43-K44</f>
        <v>34.03</v>
      </c>
      <c r="L45" s="83">
        <v>-0.23</v>
      </c>
      <c r="M45" s="82">
        <f>M43-M44</f>
        <v>84.41</v>
      </c>
      <c r="N45" s="85">
        <v>0.25</v>
      </c>
      <c r="O45" s="134">
        <f>O43-O44</f>
        <v>-198.10999999999999</v>
      </c>
      <c r="P45" s="83" t="e">
        <f>(O45-O42)/-O42</f>
        <v>#DIV/0!</v>
      </c>
      <c r="Q45" s="134">
        <f>Q43-Q44</f>
        <v>-69.999999999999986</v>
      </c>
      <c r="R45" s="107">
        <v>0.23</v>
      </c>
    </row>
    <row r="46" spans="1:18" ht="17.399999999999999" hidden="1" thickTop="1" thickBot="1">
      <c r="A46" s="6">
        <v>2007</v>
      </c>
      <c r="B46" s="11" t="s">
        <v>7</v>
      </c>
      <c r="C46" s="73">
        <v>1786.42</v>
      </c>
      <c r="D46" s="115">
        <v>0.08</v>
      </c>
      <c r="E46" s="81">
        <v>86.78</v>
      </c>
      <c r="F46" s="87">
        <v>-0.02</v>
      </c>
      <c r="G46" s="89">
        <v>857.69</v>
      </c>
      <c r="H46" s="84">
        <v>0.05</v>
      </c>
      <c r="I46" s="94">
        <v>207.49</v>
      </c>
      <c r="J46" s="96">
        <v>0.2</v>
      </c>
      <c r="K46" s="93">
        <v>138.88999999999999</v>
      </c>
      <c r="L46" s="84">
        <v>-0.12</v>
      </c>
      <c r="M46" s="93">
        <v>138.72999999999999</v>
      </c>
      <c r="N46" s="84">
        <v>0.18</v>
      </c>
      <c r="O46" s="135">
        <v>96.34</v>
      </c>
      <c r="P46" s="84">
        <f>(O46-O43)/O43</f>
        <v>0.14486036838978011</v>
      </c>
      <c r="Q46" s="135">
        <v>104.16</v>
      </c>
      <c r="R46" s="105">
        <v>7.0000000000000007E-2</v>
      </c>
    </row>
    <row r="47" spans="1:18" ht="17.399999999999999" hidden="1" thickTop="1" thickBot="1">
      <c r="A47" s="6" t="s">
        <v>52</v>
      </c>
      <c r="B47" s="8" t="s">
        <v>6</v>
      </c>
      <c r="C47" s="74">
        <v>1612.02</v>
      </c>
      <c r="D47" s="116">
        <v>7.0000000000000007E-2</v>
      </c>
      <c r="E47" s="81">
        <v>19.68</v>
      </c>
      <c r="F47" s="28">
        <v>-0.02</v>
      </c>
      <c r="G47" s="88">
        <v>539.57000000000005</v>
      </c>
      <c r="H47" s="90">
        <v>-0.02</v>
      </c>
      <c r="I47" s="130">
        <v>201.54</v>
      </c>
      <c r="J47" s="90">
        <v>0.21</v>
      </c>
      <c r="K47" s="131">
        <v>96.6</v>
      </c>
      <c r="L47" s="90">
        <v>-0.04</v>
      </c>
      <c r="M47" s="131">
        <v>43.11</v>
      </c>
      <c r="N47" s="90">
        <v>0.04</v>
      </c>
      <c r="O47" s="133">
        <v>324.48</v>
      </c>
      <c r="P47" s="84">
        <f>(O47-O44)/O44</f>
        <v>0.1495784028909517</v>
      </c>
      <c r="Q47" s="133">
        <v>181.84</v>
      </c>
      <c r="R47" s="29">
        <v>-0.01</v>
      </c>
    </row>
    <row r="48" spans="1:18" ht="17.399999999999999" hidden="1" thickTop="1" thickBot="1">
      <c r="A48" s="38"/>
      <c r="B48" s="10" t="s">
        <v>8</v>
      </c>
      <c r="C48" s="75">
        <f>C46-C47</f>
        <v>174.40000000000009</v>
      </c>
      <c r="D48" s="117">
        <v>0.28000000000000003</v>
      </c>
      <c r="E48" s="82">
        <f>E46-E47</f>
        <v>67.099999999999994</v>
      </c>
      <c r="F48" s="27">
        <v>-0.02</v>
      </c>
      <c r="G48" s="71">
        <f>G46-G47</f>
        <v>318.12</v>
      </c>
      <c r="H48" s="85">
        <v>0.15</v>
      </c>
      <c r="I48" s="82">
        <f>I46-I47</f>
        <v>5.9500000000000171</v>
      </c>
      <c r="J48" s="83">
        <v>-0.12</v>
      </c>
      <c r="K48" s="82">
        <f>K46-K47</f>
        <v>42.289999999999992</v>
      </c>
      <c r="L48" s="83">
        <v>-0.2</v>
      </c>
      <c r="M48" s="82">
        <f>M46-M47</f>
        <v>95.61999999999999</v>
      </c>
      <c r="N48" s="85">
        <v>0.26</v>
      </c>
      <c r="O48" s="134">
        <f>O46-O47</f>
        <v>-228.14000000000001</v>
      </c>
      <c r="P48" s="83">
        <f>(O48-O45)/-O45</f>
        <v>-0.15158245419211566</v>
      </c>
      <c r="Q48" s="134">
        <f>Q46-Q47</f>
        <v>-77.680000000000007</v>
      </c>
      <c r="R48" s="107">
        <v>0.31</v>
      </c>
    </row>
    <row r="49" spans="1:18" ht="17.399999999999999" hidden="1" thickTop="1" thickBot="1">
      <c r="A49" s="6">
        <v>2007</v>
      </c>
      <c r="B49" s="11" t="s">
        <v>7</v>
      </c>
      <c r="C49" s="73">
        <v>2013.29</v>
      </c>
      <c r="D49" s="115">
        <v>0.09</v>
      </c>
      <c r="E49" s="81">
        <v>96.78</v>
      </c>
      <c r="F49" s="87">
        <v>-0.02</v>
      </c>
      <c r="G49" s="89">
        <v>967.94</v>
      </c>
      <c r="H49" s="84">
        <v>0.05</v>
      </c>
      <c r="I49" s="94">
        <v>231.07</v>
      </c>
      <c r="J49" s="96">
        <v>0.18</v>
      </c>
      <c r="K49" s="93">
        <v>158.63</v>
      </c>
      <c r="L49" s="84">
        <v>-0.09</v>
      </c>
      <c r="M49" s="93">
        <v>155.81</v>
      </c>
      <c r="N49" s="84">
        <v>0.19</v>
      </c>
      <c r="O49" s="135">
        <v>109.99</v>
      </c>
      <c r="P49" s="84">
        <f>(O49-O46)/O46</f>
        <v>0.14168569649159218</v>
      </c>
      <c r="Q49" s="135">
        <v>118.06</v>
      </c>
      <c r="R49" s="105">
        <v>7.0000000000000007E-2</v>
      </c>
    </row>
    <row r="50" spans="1:18" ht="17.399999999999999" hidden="1" thickTop="1" thickBot="1">
      <c r="A50" s="6" t="s">
        <v>53</v>
      </c>
      <c r="B50" s="8" t="s">
        <v>6</v>
      </c>
      <c r="C50" s="74">
        <v>1804.07</v>
      </c>
      <c r="D50" s="116">
        <v>7.0000000000000007E-2</v>
      </c>
      <c r="E50" s="81">
        <v>22.33</v>
      </c>
      <c r="F50" s="28">
        <v>-0.02</v>
      </c>
      <c r="G50" s="88">
        <v>600.78</v>
      </c>
      <c r="H50" s="90">
        <v>-0.02</v>
      </c>
      <c r="I50" s="130">
        <v>221.98</v>
      </c>
      <c r="J50" s="90">
        <v>0.18</v>
      </c>
      <c r="K50" s="131">
        <v>107.82</v>
      </c>
      <c r="L50" s="90">
        <v>-0.03</v>
      </c>
      <c r="M50" s="131">
        <v>48.46</v>
      </c>
      <c r="N50" s="90">
        <v>0.03</v>
      </c>
      <c r="O50" s="133">
        <v>369.22</v>
      </c>
      <c r="P50" s="84">
        <f>(O50-O47)/O47</f>
        <v>0.1378821499013807</v>
      </c>
      <c r="Q50" s="133">
        <v>203.94</v>
      </c>
      <c r="R50" s="29">
        <v>-0.01</v>
      </c>
    </row>
    <row r="51" spans="1:18" ht="17.399999999999999" hidden="1" thickTop="1" thickBot="1">
      <c r="A51" s="38"/>
      <c r="B51" s="10" t="s">
        <v>8</v>
      </c>
      <c r="C51" s="75">
        <f>C49-C50</f>
        <v>209.22000000000003</v>
      </c>
      <c r="D51" s="117">
        <v>0.31</v>
      </c>
      <c r="E51" s="82">
        <f>E49-E50</f>
        <v>74.45</v>
      </c>
      <c r="F51" s="27">
        <v>-0.02</v>
      </c>
      <c r="G51" s="71">
        <f>G49-G50</f>
        <v>367.16000000000008</v>
      </c>
      <c r="H51" s="85">
        <v>0.15</v>
      </c>
      <c r="I51" s="82">
        <f>I49-I50</f>
        <v>9.0900000000000034</v>
      </c>
      <c r="J51" s="85">
        <v>0.18</v>
      </c>
      <c r="K51" s="82">
        <f>K49-K50</f>
        <v>50.81</v>
      </c>
      <c r="L51" s="83">
        <v>-0.14000000000000001</v>
      </c>
      <c r="M51" s="82">
        <f>M49-M50</f>
        <v>107.35</v>
      </c>
      <c r="N51" s="85">
        <v>0.28000000000000003</v>
      </c>
      <c r="O51" s="134">
        <f>O49-O50</f>
        <v>-259.23</v>
      </c>
      <c r="P51" s="83">
        <f>(O51-O48)/-O48</f>
        <v>-0.13627597089506444</v>
      </c>
      <c r="Q51" s="134">
        <f>Q49-Q50</f>
        <v>-85.88</v>
      </c>
      <c r="R51" s="107">
        <v>0.35</v>
      </c>
    </row>
    <row r="52" spans="1:18" ht="17.399999999999999" hidden="1" thickTop="1" thickBot="1">
      <c r="A52" s="6">
        <v>2007</v>
      </c>
      <c r="B52" s="11" t="s">
        <v>7</v>
      </c>
      <c r="C52" s="73">
        <v>2232</v>
      </c>
      <c r="D52" s="115">
        <v>0.09</v>
      </c>
      <c r="E52" s="81">
        <v>106.28</v>
      </c>
      <c r="F52" s="87">
        <v>-0.02</v>
      </c>
      <c r="G52" s="89">
        <v>1073.4000000000001</v>
      </c>
      <c r="H52" s="84">
        <v>0.05</v>
      </c>
      <c r="I52" s="94">
        <v>252.46</v>
      </c>
      <c r="J52" s="96">
        <v>0.16</v>
      </c>
      <c r="K52" s="93">
        <v>178.3</v>
      </c>
      <c r="L52" s="84">
        <v>-0.06</v>
      </c>
      <c r="M52" s="93">
        <v>172.32</v>
      </c>
      <c r="N52" s="84">
        <v>0.19</v>
      </c>
      <c r="O52" s="135">
        <v>123.15</v>
      </c>
      <c r="P52" s="84">
        <f>(O52-O49)/O49</f>
        <v>0.11964724065824177</v>
      </c>
      <c r="Q52" s="135">
        <v>132.31</v>
      </c>
      <c r="R52" s="105">
        <v>0.08</v>
      </c>
    </row>
    <row r="53" spans="1:18" ht="17.399999999999999" hidden="1" thickTop="1" thickBot="1">
      <c r="A53" s="6" t="s">
        <v>54</v>
      </c>
      <c r="B53" s="8" t="s">
        <v>6</v>
      </c>
      <c r="C53" s="74">
        <v>1979.92</v>
      </c>
      <c r="D53" s="116">
        <v>7.0000000000000007E-2</v>
      </c>
      <c r="E53" s="81">
        <v>24.53</v>
      </c>
      <c r="F53" s="28">
        <v>-0.03</v>
      </c>
      <c r="G53" s="88">
        <v>659.97</v>
      </c>
      <c r="H53" s="90">
        <v>-0.02</v>
      </c>
      <c r="I53" s="130">
        <v>242.13</v>
      </c>
      <c r="J53" s="90">
        <v>0.15</v>
      </c>
      <c r="K53" s="131">
        <v>117.13</v>
      </c>
      <c r="L53" s="90">
        <v>-0.03</v>
      </c>
      <c r="M53" s="131">
        <v>53.64</v>
      </c>
      <c r="N53" s="90">
        <v>0.03</v>
      </c>
      <c r="O53" s="133">
        <v>406.31</v>
      </c>
      <c r="P53" s="84">
        <f>(O53-O50)/O50</f>
        <v>0.10045501327122033</v>
      </c>
      <c r="Q53" s="133">
        <v>224.78</v>
      </c>
      <c r="R53" s="29">
        <v>-0.03</v>
      </c>
    </row>
    <row r="54" spans="1:18" ht="17.399999999999999" hidden="1" thickTop="1" thickBot="1">
      <c r="A54" s="38"/>
      <c r="B54" s="10" t="s">
        <v>8</v>
      </c>
      <c r="C54" s="75">
        <f>C52-C53</f>
        <v>252.07999999999993</v>
      </c>
      <c r="D54" s="117">
        <v>0.37</v>
      </c>
      <c r="E54" s="82">
        <f>E52-E53</f>
        <v>81.75</v>
      </c>
      <c r="F54" s="27">
        <v>-0.01</v>
      </c>
      <c r="G54" s="71">
        <f>G52-G53</f>
        <v>413.43000000000006</v>
      </c>
      <c r="H54" s="85">
        <v>0.15</v>
      </c>
      <c r="I54" s="82">
        <f>I52-I53</f>
        <v>10.330000000000013</v>
      </c>
      <c r="J54" s="85">
        <v>0.28999999999999998</v>
      </c>
      <c r="K54" s="82">
        <f>K52-K53</f>
        <v>61.170000000000016</v>
      </c>
      <c r="L54" s="83">
        <v>-0.08</v>
      </c>
      <c r="M54" s="82">
        <f>M52-M53</f>
        <v>118.67999999999999</v>
      </c>
      <c r="N54" s="85">
        <v>0.28000000000000003</v>
      </c>
      <c r="O54" s="134">
        <f>O52-O53</f>
        <v>-283.15999999999997</v>
      </c>
      <c r="P54" s="83">
        <f>(O54-O51)/-O51</f>
        <v>-9.2311846622690069E-2</v>
      </c>
      <c r="Q54" s="134">
        <f>Q52-Q53</f>
        <v>-92.47</v>
      </c>
      <c r="R54" s="107">
        <v>0.43</v>
      </c>
    </row>
    <row r="55" spans="1:18" ht="16.8" thickTop="1">
      <c r="A55" s="6">
        <v>2007</v>
      </c>
      <c r="B55" s="121" t="s">
        <v>7</v>
      </c>
      <c r="C55" s="122">
        <v>2466.77</v>
      </c>
      <c r="D55" s="120">
        <f t="shared" ref="D55:D62" si="6">(C55-C19)/C19</f>
        <v>0.1011481220259087</v>
      </c>
      <c r="E55" s="123">
        <v>116.23</v>
      </c>
      <c r="F55" s="120">
        <f t="shared" ref="F55:F63" si="7">(E55-E19)/E19</f>
        <v>-1.4080922894223399E-2</v>
      </c>
      <c r="G55" s="124">
        <v>1180.32</v>
      </c>
      <c r="H55" s="142">
        <f t="shared" ref="H55:H63" si="8">(G55-G19)/G19</f>
        <v>5.7710230124023099E-2</v>
      </c>
      <c r="I55" s="141">
        <v>277.52</v>
      </c>
      <c r="J55" s="142">
        <f t="shared" ref="J55:J63" si="9">(I55-I19)/I19</f>
        <v>0.15580359002124011</v>
      </c>
      <c r="K55" s="149">
        <v>199.16</v>
      </c>
      <c r="L55" s="142">
        <f t="shared" ref="L55:L63" si="10">(K55-K19)/K19</f>
        <v>8.463130377954467E-2</v>
      </c>
      <c r="M55" s="149">
        <v>189.25</v>
      </c>
      <c r="N55" s="142">
        <f t="shared" ref="N55:N63" si="11">(M55-M19)/M19</f>
        <v>0.18957822616129233</v>
      </c>
      <c r="O55" s="150">
        <v>141.4</v>
      </c>
      <c r="P55" s="84">
        <f>(O55-O52)/O52</f>
        <v>0.14819326025172552</v>
      </c>
      <c r="Q55" s="150">
        <v>148.66</v>
      </c>
      <c r="R55" s="101">
        <f>(Q55-Q19)/Q19</f>
        <v>0.31919424971159821</v>
      </c>
    </row>
    <row r="56" spans="1:18" ht="16.2">
      <c r="A56" s="6"/>
      <c r="B56" s="125" t="s">
        <v>6</v>
      </c>
      <c r="C56" s="126">
        <v>2192.52</v>
      </c>
      <c r="D56" s="127">
        <f t="shared" si="6"/>
        <v>8.1668294704437122E-2</v>
      </c>
      <c r="E56" s="128">
        <v>26.74</v>
      </c>
      <c r="F56" s="127">
        <f t="shared" si="7"/>
        <v>-2.0512820512820596E-2</v>
      </c>
      <c r="G56" s="95">
        <v>725.28</v>
      </c>
      <c r="H56" s="146">
        <f t="shared" si="8"/>
        <v>-1.792089990488075E-4</v>
      </c>
      <c r="I56" s="130">
        <v>266.23</v>
      </c>
      <c r="J56" s="147">
        <f t="shared" si="9"/>
        <v>0.14957467939030189</v>
      </c>
      <c r="K56" s="130">
        <v>130.08000000000001</v>
      </c>
      <c r="L56" s="147">
        <f t="shared" si="10"/>
        <v>5.0981659529773099E-2</v>
      </c>
      <c r="M56" s="130">
        <v>59.14</v>
      </c>
      <c r="N56" s="147">
        <f t="shared" si="11"/>
        <v>5.4752987337257003E-2</v>
      </c>
      <c r="O56" s="151">
        <v>458.96</v>
      </c>
      <c r="P56" s="84">
        <f>(O56-O53)/O53</f>
        <v>0.12958086190347265</v>
      </c>
      <c r="Q56" s="151">
        <v>248.35</v>
      </c>
      <c r="R56" s="129">
        <f>(Q56-Q20)/Q20</f>
        <v>0.10530063643241798</v>
      </c>
    </row>
    <row r="57" spans="1:18" ht="16.8" thickBot="1">
      <c r="A57" s="38"/>
      <c r="B57" s="10" t="s">
        <v>8</v>
      </c>
      <c r="C57" s="75">
        <f>C55-C56</f>
        <v>274.25</v>
      </c>
      <c r="D57" s="117">
        <f t="shared" si="6"/>
        <v>0.28635084427767465</v>
      </c>
      <c r="E57" s="82">
        <f>E55-E56</f>
        <v>89.490000000000009</v>
      </c>
      <c r="F57" s="118">
        <f t="shared" si="7"/>
        <v>-1.214262059829997E-2</v>
      </c>
      <c r="G57" s="71">
        <f>G55-G56</f>
        <v>455.03999999999996</v>
      </c>
      <c r="H57" s="144">
        <f t="shared" si="8"/>
        <v>0.16524544825996734</v>
      </c>
      <c r="I57" s="82">
        <f>I55-I56</f>
        <v>11.289999999999964</v>
      </c>
      <c r="J57" s="144">
        <f t="shared" si="9"/>
        <v>0.32511737089201292</v>
      </c>
      <c r="K57" s="82">
        <f>K55-K56</f>
        <v>69.079999999999984</v>
      </c>
      <c r="L57" s="144">
        <f t="shared" si="10"/>
        <v>0.15421888053466959</v>
      </c>
      <c r="M57" s="82">
        <f>M55-M56</f>
        <v>130.11000000000001</v>
      </c>
      <c r="N57" s="144">
        <f t="shared" si="11"/>
        <v>0.26295864880605707</v>
      </c>
      <c r="O57" s="134">
        <f>O55-O56</f>
        <v>-317.55999999999995</v>
      </c>
      <c r="P57" s="83">
        <f>(O57-O54)/-O54</f>
        <v>-0.12148608560531142</v>
      </c>
      <c r="Q57" s="134">
        <f>Q55-Q56</f>
        <v>-99.69</v>
      </c>
      <c r="R57" s="104">
        <f>(Q57-Q21)/-Q21</f>
        <v>0.10991071428571431</v>
      </c>
    </row>
    <row r="58" spans="1:18" ht="16.8" hidden="1" thickTop="1">
      <c r="A58" s="6">
        <v>2008</v>
      </c>
      <c r="B58" s="121" t="s">
        <v>7</v>
      </c>
      <c r="C58" s="122">
        <v>221.33</v>
      </c>
      <c r="D58" s="120">
        <f t="shared" si="6"/>
        <v>0.11844964374147268</v>
      </c>
      <c r="E58" s="123">
        <v>8.7200000000000006</v>
      </c>
      <c r="F58" s="120">
        <f t="shared" si="7"/>
        <v>-5.320304017372423E-2</v>
      </c>
      <c r="G58" s="124">
        <v>98.75</v>
      </c>
      <c r="H58" s="142">
        <f t="shared" si="8"/>
        <v>6.0345753248147803E-2</v>
      </c>
      <c r="I58" s="141">
        <v>24.29</v>
      </c>
      <c r="J58" s="142">
        <f t="shared" si="9"/>
        <v>-5.7306590257879889E-3</v>
      </c>
      <c r="K58" s="149">
        <v>21.08</v>
      </c>
      <c r="L58" s="142">
        <f t="shared" si="10"/>
        <v>0.3777777777777776</v>
      </c>
      <c r="M58" s="149">
        <v>16.82</v>
      </c>
      <c r="N58" s="142">
        <f t="shared" si="11"/>
        <v>0.1326599326599327</v>
      </c>
      <c r="O58" s="150">
        <v>14.92</v>
      </c>
      <c r="P58" s="84">
        <f>(O58-O55)/O55</f>
        <v>-0.89448373408769444</v>
      </c>
      <c r="Q58" s="150">
        <v>14.54</v>
      </c>
      <c r="R58" s="101">
        <f>(Q58-Q22)/Q22</f>
        <v>0.33028362305580966</v>
      </c>
    </row>
    <row r="59" spans="1:18" ht="16.2" hidden="1">
      <c r="A59" s="6">
        <v>1</v>
      </c>
      <c r="B59" s="125" t="s">
        <v>6</v>
      </c>
      <c r="C59" s="126">
        <v>206.19</v>
      </c>
      <c r="D59" s="127">
        <f t="shared" si="6"/>
        <v>0.14830697259968809</v>
      </c>
      <c r="E59" s="128">
        <v>2.44</v>
      </c>
      <c r="F59" s="127">
        <f t="shared" si="7"/>
        <v>1.2448132780082905E-2</v>
      </c>
      <c r="G59" s="95">
        <v>66.66</v>
      </c>
      <c r="H59" s="147">
        <f t="shared" si="8"/>
        <v>9.7645315330149848E-2</v>
      </c>
      <c r="I59" s="130">
        <v>23.22</v>
      </c>
      <c r="J59" s="147">
        <f t="shared" si="9"/>
        <v>1.7974572555896545E-2</v>
      </c>
      <c r="K59" s="130">
        <v>10.35</v>
      </c>
      <c r="L59" s="147">
        <f t="shared" si="10"/>
        <v>2.7805362462760611E-2</v>
      </c>
      <c r="M59" s="130">
        <v>5.64</v>
      </c>
      <c r="N59" s="147">
        <f t="shared" si="11"/>
        <v>0.19745222929936299</v>
      </c>
      <c r="O59" s="151">
        <v>47.04</v>
      </c>
      <c r="P59" s="84">
        <f>(O59-O56)/O56</f>
        <v>-0.89750740805298934</v>
      </c>
      <c r="Q59" s="151">
        <v>22.92</v>
      </c>
      <c r="R59" s="129">
        <f>(Q59-Q23)/Q23</f>
        <v>0.14600000000000007</v>
      </c>
    </row>
    <row r="60" spans="1:18" ht="16.8" hidden="1" thickBot="1">
      <c r="A60" s="38"/>
      <c r="B60" s="10" t="s">
        <v>8</v>
      </c>
      <c r="C60" s="75">
        <f>C58-C59</f>
        <v>15.140000000000015</v>
      </c>
      <c r="D60" s="118">
        <f t="shared" si="6"/>
        <v>-0.17403164211674699</v>
      </c>
      <c r="E60" s="82">
        <f>E58-E59</f>
        <v>6.2800000000000011</v>
      </c>
      <c r="F60" s="118">
        <f t="shared" si="7"/>
        <v>-7.647058823529404E-2</v>
      </c>
      <c r="G60" s="71">
        <f>G58-G59</f>
        <v>32.090000000000003</v>
      </c>
      <c r="H60" s="148">
        <f t="shared" si="8"/>
        <v>-9.5679012345677526E-3</v>
      </c>
      <c r="I60" s="82">
        <f>I58-I59</f>
        <v>1.0700000000000003</v>
      </c>
      <c r="J60" s="148">
        <f t="shared" si="9"/>
        <v>-0.3395061728395064</v>
      </c>
      <c r="K60" s="82">
        <f>K58-K59</f>
        <v>10.729999999999999</v>
      </c>
      <c r="L60" s="144">
        <f t="shared" si="10"/>
        <v>1.0516252390057357</v>
      </c>
      <c r="M60" s="82">
        <f>M58-M59</f>
        <v>11.18</v>
      </c>
      <c r="N60" s="144">
        <f t="shared" si="11"/>
        <v>0.10256410256410248</v>
      </c>
      <c r="O60" s="134">
        <f>O58-O59</f>
        <v>-32.119999999999997</v>
      </c>
      <c r="P60" s="83">
        <f>(O60-O57)/-O57</f>
        <v>0.89885375991938532</v>
      </c>
      <c r="Q60" s="134">
        <f>Q58-Q59</f>
        <v>-8.3800000000000026</v>
      </c>
      <c r="R60" s="104">
        <f>(Q60-Q24)/-Q24</f>
        <v>7.6074972436603938E-2</v>
      </c>
    </row>
    <row r="61" spans="1:18" ht="16.8" hidden="1" thickTop="1">
      <c r="A61" s="6">
        <v>2008</v>
      </c>
      <c r="B61" s="121" t="s">
        <v>7</v>
      </c>
      <c r="C61" s="122">
        <v>397.58</v>
      </c>
      <c r="D61" s="120">
        <f t="shared" si="6"/>
        <v>0.14612701432730837</v>
      </c>
      <c r="E61" s="123">
        <v>15.7</v>
      </c>
      <c r="F61" s="120">
        <f t="shared" si="7"/>
        <v>-2.9666254635352312E-2</v>
      </c>
      <c r="G61" s="124">
        <v>176.97</v>
      </c>
      <c r="H61" s="142">
        <f t="shared" si="8"/>
        <v>7.021044992743096E-2</v>
      </c>
      <c r="I61" s="141">
        <v>42.7</v>
      </c>
      <c r="J61" s="142">
        <f t="shared" si="9"/>
        <v>8.5025980160604482E-3</v>
      </c>
      <c r="K61" s="149">
        <v>37.020000000000003</v>
      </c>
      <c r="L61" s="142">
        <f t="shared" si="10"/>
        <v>0.37979873276183396</v>
      </c>
      <c r="M61" s="149">
        <v>30.47</v>
      </c>
      <c r="N61" s="142">
        <f t="shared" si="11"/>
        <v>0.19490196078431368</v>
      </c>
      <c r="O61" s="150">
        <v>28.9</v>
      </c>
      <c r="P61" s="84">
        <f>(O61-O58)/O58</f>
        <v>0.9369973190348525</v>
      </c>
      <c r="Q61" s="150">
        <v>28.24</v>
      </c>
      <c r="R61" s="101">
        <f>(Q61-Q25)/Q25</f>
        <v>0.52648648648648644</v>
      </c>
    </row>
    <row r="62" spans="1:18" ht="16.2" hidden="1">
      <c r="A62" s="6" t="s">
        <v>45</v>
      </c>
      <c r="B62" s="125" t="s">
        <v>6</v>
      </c>
      <c r="C62" s="126">
        <v>365.64</v>
      </c>
      <c r="D62" s="127">
        <f t="shared" si="6"/>
        <v>0.19377060955303785</v>
      </c>
      <c r="E62" s="128">
        <v>4.13</v>
      </c>
      <c r="F62" s="127">
        <f t="shared" si="7"/>
        <v>-7.2115384615385209E-3</v>
      </c>
      <c r="G62" s="95">
        <v>115.77</v>
      </c>
      <c r="H62" s="147">
        <f t="shared" si="8"/>
        <v>9.8491317961855923E-2</v>
      </c>
      <c r="I62" s="130">
        <v>40.72</v>
      </c>
      <c r="J62" s="147">
        <f t="shared" si="9"/>
        <v>8.6736055511075535E-2</v>
      </c>
      <c r="K62" s="130">
        <v>18.66</v>
      </c>
      <c r="L62" s="147">
        <f t="shared" si="10"/>
        <v>0.13159490600363868</v>
      </c>
      <c r="M62" s="130">
        <v>9.82</v>
      </c>
      <c r="N62" s="147">
        <f t="shared" si="11"/>
        <v>0.20343137254901963</v>
      </c>
      <c r="O62" s="151">
        <v>88.07</v>
      </c>
      <c r="P62" s="84">
        <f>(O62-O59)/O59</f>
        <v>0.87223639455782298</v>
      </c>
      <c r="Q62" s="151">
        <v>42.11</v>
      </c>
      <c r="R62" s="129">
        <f>(Q62-Q26)/Q26</f>
        <v>0.17724350013978182</v>
      </c>
    </row>
    <row r="63" spans="1:18" ht="16.8" hidden="1" thickBot="1">
      <c r="A63" s="38"/>
      <c r="B63" s="10" t="s">
        <v>8</v>
      </c>
      <c r="C63" s="75">
        <f>C61-C62</f>
        <v>31.939999999999998</v>
      </c>
      <c r="D63" s="118">
        <f t="shared" ref="D63:D68" si="12">(C63-C27)/C27</f>
        <v>-0.21330049261083683</v>
      </c>
      <c r="E63" s="82">
        <f>E61-E62</f>
        <v>11.57</v>
      </c>
      <c r="F63" s="118">
        <f t="shared" si="7"/>
        <v>-3.7437603993344365E-2</v>
      </c>
      <c r="G63" s="71">
        <f>G61-G62</f>
        <v>61.2</v>
      </c>
      <c r="H63" s="144">
        <f t="shared" si="8"/>
        <v>2.0510255127563607E-2</v>
      </c>
      <c r="I63" s="82">
        <f>I61-I62</f>
        <v>1.980000000000004</v>
      </c>
      <c r="J63" s="148">
        <f t="shared" si="9"/>
        <v>-0.59342915811088248</v>
      </c>
      <c r="K63" s="82">
        <f>K61-K62</f>
        <v>18.360000000000003</v>
      </c>
      <c r="L63" s="144">
        <f t="shared" si="10"/>
        <v>0.7756286266924568</v>
      </c>
      <c r="M63" s="82">
        <f>M61-M62</f>
        <v>20.65</v>
      </c>
      <c r="N63" s="144">
        <f t="shared" si="11"/>
        <v>0.19088811995386382</v>
      </c>
      <c r="O63" s="134">
        <f>O61-O62</f>
        <v>-59.169999999999995</v>
      </c>
      <c r="P63" s="83">
        <f>(O63-O60)/-O60</f>
        <v>-0.84215442092154413</v>
      </c>
      <c r="Q63" s="134">
        <f>Q61-Q62</f>
        <v>-13.870000000000001</v>
      </c>
      <c r="R63" s="104">
        <f>(Q63-Q27)/-Q27</f>
        <v>0.19687319050376384</v>
      </c>
    </row>
    <row r="64" spans="1:18" ht="16.8" hidden="1" thickTop="1">
      <c r="A64" s="6">
        <v>2008</v>
      </c>
      <c r="B64" s="121" t="s">
        <v>7</v>
      </c>
      <c r="C64" s="122">
        <v>639.97</v>
      </c>
      <c r="D64" s="120">
        <f t="shared" si="12"/>
        <v>0.17542151856885718</v>
      </c>
      <c r="E64" s="123">
        <v>26.56</v>
      </c>
      <c r="F64" s="120">
        <f t="shared" ref="F64:F69" si="13">(E64-E28)/E28</f>
        <v>1.8860807242548907E-3</v>
      </c>
      <c r="G64" s="124">
        <v>284.33999999999997</v>
      </c>
      <c r="H64" s="142">
        <f t="shared" ref="H64:H69" si="14">(G64-G28)/G28</f>
        <v>8.0154991642607379E-2</v>
      </c>
      <c r="I64" s="141">
        <v>69.12</v>
      </c>
      <c r="J64" s="142">
        <f t="shared" ref="J64:J69" si="15">(I64-I28)/I28</f>
        <v>4.7114073625208287E-2</v>
      </c>
      <c r="K64" s="149">
        <v>60.07</v>
      </c>
      <c r="L64" s="142">
        <f t="shared" ref="L64:L69" si="16">(K64-K28)/K28</f>
        <v>0.48430936496170007</v>
      </c>
      <c r="M64" s="149">
        <v>49.73</v>
      </c>
      <c r="N64" s="142">
        <f t="shared" ref="N64:N69" si="17">(M64-M28)/M28</f>
        <v>0.20938715953307394</v>
      </c>
      <c r="O64" s="150">
        <v>43.95</v>
      </c>
      <c r="P64" s="84">
        <f>(O64-O61)/O61</f>
        <v>0.52076124567474069</v>
      </c>
      <c r="Q64" s="150">
        <v>46.3</v>
      </c>
      <c r="R64" s="101">
        <f>(Q64-Q28)/Q28</f>
        <v>0.54076539101497489</v>
      </c>
    </row>
    <row r="65" spans="1:18" ht="16.2" hidden="1">
      <c r="A65" s="6" t="s">
        <v>56</v>
      </c>
      <c r="B65" s="125" t="s">
        <v>6</v>
      </c>
      <c r="C65" s="126">
        <v>606.73</v>
      </c>
      <c r="D65" s="127">
        <f t="shared" si="12"/>
        <v>0.25971680093015537</v>
      </c>
      <c r="E65" s="128">
        <v>6.8</v>
      </c>
      <c r="F65" s="127">
        <f t="shared" si="13"/>
        <v>3.8167938931297711E-2</v>
      </c>
      <c r="G65" s="95">
        <v>188.01</v>
      </c>
      <c r="H65" s="147">
        <f t="shared" si="14"/>
        <v>0.15004893564962077</v>
      </c>
      <c r="I65" s="130">
        <v>69.94</v>
      </c>
      <c r="J65" s="147">
        <f t="shared" si="15"/>
        <v>0.12479897073013828</v>
      </c>
      <c r="K65" s="130">
        <v>31.38</v>
      </c>
      <c r="L65" s="147">
        <f t="shared" si="16"/>
        <v>0.15410077234277297</v>
      </c>
      <c r="M65" s="130">
        <v>15.93</v>
      </c>
      <c r="N65" s="147">
        <f t="shared" si="17"/>
        <v>0.23872472783825821</v>
      </c>
      <c r="O65" s="151">
        <v>152.31</v>
      </c>
      <c r="P65" s="84">
        <f>(O65-O62)/O62</f>
        <v>0.72941977972067684</v>
      </c>
      <c r="Q65" s="151">
        <v>67.3</v>
      </c>
      <c r="R65" s="129">
        <f>(Q65-Q29)/Q29</f>
        <v>0.19157223796033995</v>
      </c>
    </row>
    <row r="66" spans="1:18" ht="16.8" hidden="1" thickBot="1">
      <c r="A66" s="38"/>
      <c r="B66" s="10" t="s">
        <v>8</v>
      </c>
      <c r="C66" s="75">
        <f>C64-C65</f>
        <v>33.240000000000009</v>
      </c>
      <c r="D66" s="118">
        <f t="shared" si="12"/>
        <v>-0.47086914995224477</v>
      </c>
      <c r="E66" s="82">
        <f>E64-E65</f>
        <v>19.759999999999998</v>
      </c>
      <c r="F66" s="118">
        <f t="shared" si="13"/>
        <v>-1.0020040080160462E-2</v>
      </c>
      <c r="G66" s="71">
        <f>G64-G65</f>
        <v>96.329999999999984</v>
      </c>
      <c r="H66" s="148">
        <f t="shared" si="14"/>
        <v>-3.4382518043304278E-2</v>
      </c>
      <c r="I66" s="82">
        <f>I64-I65</f>
        <v>-0.81999999999999318</v>
      </c>
      <c r="J66" s="148">
        <f t="shared" si="15"/>
        <v>-1.2140992167101807</v>
      </c>
      <c r="K66" s="82">
        <f>K64-K65</f>
        <v>28.69</v>
      </c>
      <c r="L66" s="144">
        <f t="shared" si="16"/>
        <v>1.1603915662650608</v>
      </c>
      <c r="M66" s="82">
        <f>M64-M65</f>
        <v>33.799999999999997</v>
      </c>
      <c r="N66" s="144">
        <f t="shared" si="17"/>
        <v>0.19603680113234251</v>
      </c>
      <c r="O66" s="134">
        <f>O64-O65</f>
        <v>-108.36</v>
      </c>
      <c r="P66" s="83">
        <f>(O66-O63)/-O63</f>
        <v>-0.83133344600304226</v>
      </c>
      <c r="Q66" s="134">
        <f>Q64-Q65</f>
        <v>-21</v>
      </c>
      <c r="R66" s="104">
        <f>(Q66-Q30)/-Q30</f>
        <v>0.20544835414301918</v>
      </c>
    </row>
    <row r="67" spans="1:18" ht="16.8" hidden="1" thickTop="1">
      <c r="A67" s="6">
        <v>2008</v>
      </c>
      <c r="B67" s="121" t="s">
        <v>7</v>
      </c>
      <c r="C67" s="122">
        <v>865.82</v>
      </c>
      <c r="D67" s="120">
        <f t="shared" si="12"/>
        <v>0.16578922565269491</v>
      </c>
      <c r="E67" s="123">
        <v>36.96</v>
      </c>
      <c r="F67" s="120">
        <f t="shared" si="13"/>
        <v>1.8975332068311272E-3</v>
      </c>
      <c r="G67" s="124">
        <v>383.86</v>
      </c>
      <c r="H67" s="142">
        <f t="shared" si="14"/>
        <v>7.0739191073919142E-2</v>
      </c>
      <c r="I67" s="141">
        <v>94.25</v>
      </c>
      <c r="J67" s="142">
        <f t="shared" si="15"/>
        <v>5.0490414623272417E-2</v>
      </c>
      <c r="K67" s="149">
        <v>81.12</v>
      </c>
      <c r="L67" s="142">
        <f t="shared" si="16"/>
        <v>0.4634674364062783</v>
      </c>
      <c r="M67" s="149">
        <v>67.89</v>
      </c>
      <c r="N67" s="142">
        <f t="shared" si="17"/>
        <v>0.19651039830807188</v>
      </c>
      <c r="O67" s="150">
        <v>57.7</v>
      </c>
      <c r="P67" s="84">
        <f>(O67-O64)/O64</f>
        <v>0.31285551763367458</v>
      </c>
      <c r="Q67" s="150">
        <v>62.83</v>
      </c>
      <c r="R67" s="101">
        <f>(Q67-Q31)/Q31</f>
        <v>0.51873338167754413</v>
      </c>
    </row>
    <row r="68" spans="1:18" ht="16.2" hidden="1">
      <c r="A68" s="6" t="s">
        <v>59</v>
      </c>
      <c r="B68" s="125" t="s">
        <v>6</v>
      </c>
      <c r="C68" s="126">
        <v>822.7</v>
      </c>
      <c r="D68" s="127">
        <f t="shared" si="12"/>
        <v>0.23688246083531295</v>
      </c>
      <c r="E68" s="128">
        <v>9.41</v>
      </c>
      <c r="F68" s="127">
        <f t="shared" si="13"/>
        <v>5.9684684684684609E-2</v>
      </c>
      <c r="G68" s="95">
        <v>253.56</v>
      </c>
      <c r="H68" s="147">
        <f t="shared" si="14"/>
        <v>0.12026155341521604</v>
      </c>
      <c r="I68" s="130">
        <v>98.93</v>
      </c>
      <c r="J68" s="147">
        <f t="shared" si="15"/>
        <v>0.15775307197191343</v>
      </c>
      <c r="K68" s="130">
        <v>41.67</v>
      </c>
      <c r="L68" s="147">
        <f t="shared" si="16"/>
        <v>0.10942492012779551</v>
      </c>
      <c r="M68" s="130">
        <v>21.38</v>
      </c>
      <c r="N68" s="147">
        <f t="shared" si="17"/>
        <v>0.20518602029312294</v>
      </c>
      <c r="O68" s="151">
        <v>203.84</v>
      </c>
      <c r="P68" s="84">
        <f>(O68-O65)/O65</f>
        <v>0.3383231567198477</v>
      </c>
      <c r="Q68" s="151">
        <v>90.92</v>
      </c>
      <c r="R68" s="129">
        <f>(Q68-Q32)/Q32</f>
        <v>0.17014157014157011</v>
      </c>
    </row>
    <row r="69" spans="1:18" ht="16.8" hidden="1" thickBot="1">
      <c r="A69" s="38"/>
      <c r="B69" s="10" t="s">
        <v>8</v>
      </c>
      <c r="C69" s="75">
        <f>C67-C68</f>
        <v>43.120000000000005</v>
      </c>
      <c r="D69" s="118">
        <f t="shared" ref="D69:D78" si="18">(C69-C33)/C33</f>
        <v>-0.44397163120567418</v>
      </c>
      <c r="E69" s="82">
        <f>E67-E68</f>
        <v>27.55</v>
      </c>
      <c r="F69" s="118">
        <f t="shared" si="13"/>
        <v>-1.6422706176365487E-2</v>
      </c>
      <c r="G69" s="71">
        <f>G67-G68</f>
        <v>130.30000000000001</v>
      </c>
      <c r="H69" s="148">
        <f t="shared" si="14"/>
        <v>-1.4073849878934513E-2</v>
      </c>
      <c r="I69" s="82">
        <f>I67-I68</f>
        <v>-4.6800000000000068</v>
      </c>
      <c r="J69" s="148">
        <f t="shared" si="15"/>
        <v>-2.0960187353630002</v>
      </c>
      <c r="K69" s="82">
        <f>K67-K68</f>
        <v>39.450000000000003</v>
      </c>
      <c r="L69" s="144">
        <f t="shared" si="16"/>
        <v>1.2076105204252943</v>
      </c>
      <c r="M69" s="82">
        <f>M67-M68</f>
        <v>46.510000000000005</v>
      </c>
      <c r="N69" s="144">
        <f t="shared" si="17"/>
        <v>0.1925641025641027</v>
      </c>
      <c r="O69" s="134">
        <f>O67-O68</f>
        <v>-146.13999999999999</v>
      </c>
      <c r="P69" s="83">
        <f>(O69-O66)/-O66</f>
        <v>-0.34865263935031365</v>
      </c>
      <c r="Q69" s="134">
        <f>Q67-Q68</f>
        <v>-28.090000000000003</v>
      </c>
      <c r="R69" s="104">
        <f>(Q69-Q33)/-Q33</f>
        <v>0.22680979906413434</v>
      </c>
    </row>
    <row r="70" spans="1:18" ht="16.8" hidden="1" thickTop="1">
      <c r="A70" s="6">
        <v>2008</v>
      </c>
      <c r="B70" s="121" t="s">
        <v>7</v>
      </c>
      <c r="C70" s="122">
        <v>1101.8900000000001</v>
      </c>
      <c r="D70" s="120">
        <f t="shared" si="18"/>
        <v>0.17409696323921162</v>
      </c>
      <c r="E70" s="123">
        <v>47.46</v>
      </c>
      <c r="F70" s="120">
        <f t="shared" ref="F70:F78" si="19">(E70-E34)/E34</f>
        <v>-5.0314465408805445E-3</v>
      </c>
      <c r="G70" s="124">
        <v>484.08</v>
      </c>
      <c r="H70" s="142">
        <f t="shared" ref="H70:H78" si="20">(G70-G34)/G34</f>
        <v>7.6331295163979948E-2</v>
      </c>
      <c r="I70" s="141">
        <v>120.06</v>
      </c>
      <c r="J70" s="142">
        <f t="shared" ref="J70:J78" si="21">(I70-I34)/I34</f>
        <v>4.9108703250611715E-2</v>
      </c>
      <c r="K70" s="149">
        <v>102.14</v>
      </c>
      <c r="L70" s="142">
        <f t="shared" ref="L70:L78" si="22">(K70-K34)/K34</f>
        <v>0.46752873563218406</v>
      </c>
      <c r="M70" s="149">
        <v>87.06</v>
      </c>
      <c r="N70" s="142">
        <f t="shared" ref="N70:N78" si="23">(M70-M34)/M34</f>
        <v>0.18561895682963359</v>
      </c>
      <c r="O70" s="150">
        <v>78.81</v>
      </c>
      <c r="P70" s="84">
        <f>(O70-O67)/O67</f>
        <v>0.36585788561525129</v>
      </c>
      <c r="Q70" s="150">
        <v>80.099999999999994</v>
      </c>
      <c r="R70" s="101">
        <f>(Q70-Q34)/Q34</f>
        <v>0.49803628202730493</v>
      </c>
    </row>
    <row r="71" spans="1:18" ht="16.2" hidden="1">
      <c r="A71" s="6" t="s">
        <v>61</v>
      </c>
      <c r="B71" s="125" t="s">
        <v>6</v>
      </c>
      <c r="C71" s="126">
        <v>1036.74</v>
      </c>
      <c r="D71" s="127">
        <f t="shared" si="18"/>
        <v>0.22371076828649328</v>
      </c>
      <c r="E71" s="128">
        <v>11.63</v>
      </c>
      <c r="F71" s="127">
        <f t="shared" si="19"/>
        <v>5.5353901996370344E-2</v>
      </c>
      <c r="G71" s="95">
        <v>310.02999999999997</v>
      </c>
      <c r="H71" s="147">
        <f t="shared" si="20"/>
        <v>8.3945178658835023E-2</v>
      </c>
      <c r="I71" s="130">
        <v>130.59</v>
      </c>
      <c r="J71" s="147">
        <f t="shared" si="21"/>
        <v>0.17946170520231219</v>
      </c>
      <c r="K71" s="130">
        <v>50.63</v>
      </c>
      <c r="L71" s="147">
        <f t="shared" si="22"/>
        <v>6.1870805369127577E-2</v>
      </c>
      <c r="M71" s="130">
        <v>26.59</v>
      </c>
      <c r="N71" s="147">
        <f t="shared" si="23"/>
        <v>0.16571679088119251</v>
      </c>
      <c r="O71" s="151">
        <v>263.58</v>
      </c>
      <c r="P71" s="84">
        <f>(O71-O68)/O68</f>
        <v>0.29307299843014117</v>
      </c>
      <c r="Q71" s="151">
        <v>113.93</v>
      </c>
      <c r="R71" s="129">
        <f>(Q71-Q35)/Q35</f>
        <v>0.16255102040816333</v>
      </c>
    </row>
    <row r="72" spans="1:18" ht="16.8" hidden="1" thickBot="1">
      <c r="A72" s="38"/>
      <c r="B72" s="10" t="s">
        <v>8</v>
      </c>
      <c r="C72" s="75">
        <f>C70-C71</f>
        <v>65.150000000000091</v>
      </c>
      <c r="D72" s="118">
        <f t="shared" si="18"/>
        <v>-0.28634023441778816</v>
      </c>
      <c r="E72" s="82">
        <f>E70-E71</f>
        <v>35.83</v>
      </c>
      <c r="F72" s="118">
        <f t="shared" si="19"/>
        <v>-2.317339149400241E-2</v>
      </c>
      <c r="G72" s="71">
        <f>G70-G71</f>
        <v>174.05</v>
      </c>
      <c r="H72" s="144">
        <f t="shared" si="20"/>
        <v>6.3030599157148912E-2</v>
      </c>
      <c r="I72" s="82">
        <f>I70-I71</f>
        <v>-10.530000000000001</v>
      </c>
      <c r="J72" s="148">
        <f t="shared" si="21"/>
        <v>-3.8306451612903238</v>
      </c>
      <c r="K72" s="82">
        <f>K70-K71</f>
        <v>51.51</v>
      </c>
      <c r="L72" s="144">
        <f t="shared" si="22"/>
        <v>1.3499087591240881</v>
      </c>
      <c r="M72" s="82">
        <f>M70-M71</f>
        <v>60.47</v>
      </c>
      <c r="N72" s="144">
        <f t="shared" si="23"/>
        <v>0.19458711971552733</v>
      </c>
      <c r="O72" s="134">
        <f>O70-O71</f>
        <v>-184.76999999999998</v>
      </c>
      <c r="P72" s="83">
        <f>(O72-O69)/-O69</f>
        <v>-0.26433556863281782</v>
      </c>
      <c r="Q72" s="134">
        <f>Q70-Q71</f>
        <v>-33.830000000000013</v>
      </c>
      <c r="R72" s="104">
        <f>(Q72-Q36)/-Q36</f>
        <v>0.2402874466651693</v>
      </c>
    </row>
    <row r="73" spans="1:18" ht="16.8" hidden="1" thickTop="1">
      <c r="A73" s="6">
        <v>2008</v>
      </c>
      <c r="B73" s="121" t="s">
        <v>7</v>
      </c>
      <c r="C73" s="122">
        <v>1345.33</v>
      </c>
      <c r="D73" s="120">
        <f t="shared" si="18"/>
        <v>0.18079765478259346</v>
      </c>
      <c r="E73" s="123">
        <v>57.11</v>
      </c>
      <c r="F73" s="120">
        <f t="shared" si="19"/>
        <v>-1.1766741650804633E-2</v>
      </c>
      <c r="G73" s="124">
        <v>585.64</v>
      </c>
      <c r="H73" s="142">
        <f t="shared" si="20"/>
        <v>7.6267137133825852E-2</v>
      </c>
      <c r="I73" s="141">
        <v>146.36000000000001</v>
      </c>
      <c r="J73" s="142">
        <f t="shared" si="21"/>
        <v>5.5683785343335457E-2</v>
      </c>
      <c r="K73" s="149">
        <v>125.11</v>
      </c>
      <c r="L73" s="142">
        <f t="shared" si="22"/>
        <v>0.49278129101539192</v>
      </c>
      <c r="M73" s="149">
        <v>106.55</v>
      </c>
      <c r="N73" s="142">
        <f t="shared" si="23"/>
        <v>0.19303549434553796</v>
      </c>
      <c r="O73" s="150">
        <v>102.01</v>
      </c>
      <c r="P73" s="84">
        <f>(O73-O70)/O70</f>
        <v>0.29437888592818173</v>
      </c>
      <c r="Q73" s="150">
        <v>98.17</v>
      </c>
      <c r="R73" s="101">
        <f>(Q73-Q37)/Q37</f>
        <v>0.51077254539858408</v>
      </c>
    </row>
    <row r="74" spans="1:18" ht="16.2" hidden="1">
      <c r="A74" s="6" t="s">
        <v>63</v>
      </c>
      <c r="B74" s="125" t="s">
        <v>6</v>
      </c>
      <c r="C74" s="126">
        <v>1265.44</v>
      </c>
      <c r="D74" s="127">
        <f t="shared" si="18"/>
        <v>0.2238534594479584</v>
      </c>
      <c r="E74" s="128">
        <v>13.84</v>
      </c>
      <c r="F74" s="127">
        <f t="shared" si="19"/>
        <v>6.7901234567901148E-2</v>
      </c>
      <c r="G74" s="95">
        <v>375.13</v>
      </c>
      <c r="H74" s="147">
        <f t="shared" si="20"/>
        <v>8.6671880884099578E-2</v>
      </c>
      <c r="I74" s="130">
        <v>160.16</v>
      </c>
      <c r="J74" s="147">
        <f t="shared" si="21"/>
        <v>0.19104633003643934</v>
      </c>
      <c r="K74" s="130">
        <v>60.94</v>
      </c>
      <c r="L74" s="147">
        <f t="shared" si="22"/>
        <v>1.8722835172183174E-2</v>
      </c>
      <c r="M74" s="130">
        <v>32.39</v>
      </c>
      <c r="N74" s="147">
        <f t="shared" si="23"/>
        <v>0.17355072463768112</v>
      </c>
      <c r="O74" s="151">
        <v>324.58999999999997</v>
      </c>
      <c r="P74" s="84">
        <f>(O74-O71)/O71</f>
        <v>0.23146672736929963</v>
      </c>
      <c r="Q74" s="151">
        <v>139.97999999999999</v>
      </c>
      <c r="R74" s="129">
        <f>(Q74-Q38)/Q38</f>
        <v>0.19528648279395433</v>
      </c>
    </row>
    <row r="75" spans="1:18" ht="16.8" hidden="1" thickBot="1">
      <c r="A75" s="38"/>
      <c r="B75" s="10" t="s">
        <v>8</v>
      </c>
      <c r="C75" s="75">
        <f>C73-C74</f>
        <v>79.889999999999873</v>
      </c>
      <c r="D75" s="118">
        <f t="shared" si="18"/>
        <v>-0.24174259681093443</v>
      </c>
      <c r="E75" s="82">
        <f>E73-E74</f>
        <v>43.269999999999996</v>
      </c>
      <c r="F75" s="118">
        <f t="shared" si="19"/>
        <v>-3.4798126254740179E-2</v>
      </c>
      <c r="G75" s="71">
        <f>G73-G74</f>
        <v>210.51</v>
      </c>
      <c r="H75" s="144">
        <f t="shared" si="20"/>
        <v>5.8211431156688198E-2</v>
      </c>
      <c r="I75" s="82">
        <f>I73-I74</f>
        <v>-13.799999999999983</v>
      </c>
      <c r="J75" s="148">
        <f t="shared" si="21"/>
        <v>-4.3093525179856176</v>
      </c>
      <c r="K75" s="82">
        <f>K73-K74</f>
        <v>64.17</v>
      </c>
      <c r="L75" s="144">
        <f t="shared" si="22"/>
        <v>1.6748645268862024</v>
      </c>
      <c r="M75" s="82">
        <f>M73-M74</f>
        <v>74.16</v>
      </c>
      <c r="N75" s="144">
        <f t="shared" si="23"/>
        <v>0.20175012153621771</v>
      </c>
      <c r="O75" s="134">
        <f>O73-O74</f>
        <v>-222.57999999999998</v>
      </c>
      <c r="P75" s="83">
        <f>(O75-O72)/-O72</f>
        <v>-0.20463278670779891</v>
      </c>
      <c r="Q75" s="134">
        <f>Q73-Q74</f>
        <v>-41.809999999999988</v>
      </c>
      <c r="R75" s="104">
        <f>(Q75-Q39)/-Q39</f>
        <v>0.19796662190677169</v>
      </c>
    </row>
    <row r="76" spans="1:18" ht="16.8" hidden="1" thickTop="1">
      <c r="A76" s="6">
        <v>2008</v>
      </c>
      <c r="B76" s="121" t="s">
        <v>7</v>
      </c>
      <c r="C76" s="122">
        <v>1573.71</v>
      </c>
      <c r="D76" s="120">
        <f t="shared" si="18"/>
        <v>0.16475342496169829</v>
      </c>
      <c r="E76" s="123">
        <v>66.2</v>
      </c>
      <c r="F76" s="120">
        <f t="shared" si="19"/>
        <v>-2.6184171815239791E-2</v>
      </c>
      <c r="G76" s="124">
        <v>688</v>
      </c>
      <c r="H76" s="142">
        <f t="shared" si="20"/>
        <v>6.256467281347973E-2</v>
      </c>
      <c r="I76" s="141">
        <v>171.77</v>
      </c>
      <c r="J76" s="142">
        <f t="shared" si="21"/>
        <v>5.7371498922745595E-2</v>
      </c>
      <c r="K76" s="149">
        <v>145.38999999999999</v>
      </c>
      <c r="L76" s="142">
        <f t="shared" si="22"/>
        <v>0.44193196469304757</v>
      </c>
      <c r="M76" s="149">
        <v>124.84</v>
      </c>
      <c r="N76" s="142">
        <f t="shared" si="23"/>
        <v>0.17773584905660381</v>
      </c>
      <c r="O76" s="150">
        <v>119.14</v>
      </c>
      <c r="P76" s="84">
        <f>(O76-O73)/O73</f>
        <v>0.1679247132634055</v>
      </c>
      <c r="Q76" s="150">
        <v>113.37</v>
      </c>
      <c r="R76" s="101">
        <f>(Q76-Q40)/Q40</f>
        <v>0.47252889985712448</v>
      </c>
    </row>
    <row r="77" spans="1:18" ht="16.2" hidden="1">
      <c r="A77" s="6" t="s">
        <v>65</v>
      </c>
      <c r="B77" s="125" t="s">
        <v>6</v>
      </c>
      <c r="C77" s="126">
        <v>1496.13</v>
      </c>
      <c r="D77" s="127">
        <f t="shared" si="18"/>
        <v>0.20574937743284752</v>
      </c>
      <c r="E77" s="128">
        <v>16.04</v>
      </c>
      <c r="F77" s="127">
        <f t="shared" si="19"/>
        <v>5.3876478318002526E-2</v>
      </c>
      <c r="G77" s="95">
        <v>438.06</v>
      </c>
      <c r="H77" s="147">
        <f t="shared" si="20"/>
        <v>5.4651386748844344E-2</v>
      </c>
      <c r="I77" s="130">
        <v>190.62</v>
      </c>
      <c r="J77" s="147">
        <f t="shared" si="21"/>
        <v>0.19316474712068113</v>
      </c>
      <c r="K77" s="130">
        <v>70.849999999999994</v>
      </c>
      <c r="L77" s="147">
        <f t="shared" si="22"/>
        <v>-3.9972899728997327E-2</v>
      </c>
      <c r="M77" s="130">
        <v>38.15</v>
      </c>
      <c r="N77" s="147">
        <f t="shared" si="23"/>
        <v>0.15711252653927812</v>
      </c>
      <c r="O77" s="151">
        <v>390.96</v>
      </c>
      <c r="P77" s="84">
        <f>(O77-O74)/O74</f>
        <v>0.20447333559259376</v>
      </c>
      <c r="Q77" s="151">
        <v>166.1</v>
      </c>
      <c r="R77" s="129">
        <f>(Q77-Q41)/Q41</f>
        <v>0.19350434720126472</v>
      </c>
    </row>
    <row r="78" spans="1:18" ht="16.8" hidden="1" thickBot="1">
      <c r="A78" s="38"/>
      <c r="B78" s="10" t="s">
        <v>8</v>
      </c>
      <c r="C78" s="75">
        <f>C76-C77</f>
        <v>77.579999999999927</v>
      </c>
      <c r="D78" s="118">
        <f t="shared" si="18"/>
        <v>-0.29651795429815064</v>
      </c>
      <c r="E78" s="82">
        <f>E76-E77</f>
        <v>50.160000000000004</v>
      </c>
      <c r="F78" s="118">
        <f t="shared" si="19"/>
        <v>-4.9279757391963629E-2</v>
      </c>
      <c r="G78" s="71">
        <f>G76-G77</f>
        <v>249.94</v>
      </c>
      <c r="H78" s="144">
        <f t="shared" si="20"/>
        <v>7.6724249343040549E-2</v>
      </c>
      <c r="I78" s="82">
        <f>I76-I77</f>
        <v>-18.849999999999994</v>
      </c>
      <c r="J78" s="148">
        <f t="shared" si="21"/>
        <v>-8.0074349442379216</v>
      </c>
      <c r="K78" s="82">
        <f>K76-K77</f>
        <v>74.539999999999992</v>
      </c>
      <c r="L78" s="144">
        <f t="shared" si="22"/>
        <v>1.7576766555678871</v>
      </c>
      <c r="M78" s="82">
        <f>M76-M77</f>
        <v>86.69</v>
      </c>
      <c r="N78" s="144">
        <f t="shared" si="23"/>
        <v>0.18704641927974799</v>
      </c>
      <c r="O78" s="134">
        <f>O76-O77</f>
        <v>-271.82</v>
      </c>
      <c r="P78" s="83">
        <f>(O78-O75)/-O75</f>
        <v>-0.22122382963428885</v>
      </c>
      <c r="Q78" s="134">
        <f>Q76-Q77</f>
        <v>-52.72999999999999</v>
      </c>
      <c r="R78" s="104">
        <f>(Q78-Q42)/-Q42</f>
        <v>0.15197812801543911</v>
      </c>
    </row>
    <row r="79" spans="1:18" ht="16.8" hidden="1" thickTop="1">
      <c r="A79" s="6">
        <v>2008</v>
      </c>
      <c r="B79" s="121" t="s">
        <v>7</v>
      </c>
      <c r="C79" s="122">
        <v>1825.8</v>
      </c>
      <c r="D79" s="120">
        <f t="shared" ref="D79:D87" si="24">(C79-C43)/C43</f>
        <v>0.16714503972946887</v>
      </c>
      <c r="E79" s="123">
        <v>75.69</v>
      </c>
      <c r="F79" s="120">
        <f t="shared" ref="F79:F87" si="25">(E79-E43)/E43</f>
        <v>-1.9051321928460329E-2</v>
      </c>
      <c r="G79" s="124">
        <v>800.2</v>
      </c>
      <c r="H79" s="142">
        <f t="shared" ref="H79:H87" si="26">(G79-G43)/G43</f>
        <v>6.7645096731154167E-2</v>
      </c>
      <c r="I79" s="141">
        <v>198.96</v>
      </c>
      <c r="J79" s="142">
        <f t="shared" ref="J79:J86" si="27">(I79-I43)/I43</f>
        <v>7.6041103299080592E-2</v>
      </c>
      <c r="K79" s="149">
        <v>166.5</v>
      </c>
      <c r="L79" s="142">
        <f t="shared" ref="L79:L87" si="28">(K79-K43)/K43</f>
        <v>0.40222334512379998</v>
      </c>
      <c r="M79" s="149">
        <v>143.61000000000001</v>
      </c>
      <c r="N79" s="142">
        <f t="shared" ref="N79:N87" si="29">(M79-M43)/M43</f>
        <v>0.17395569361562999</v>
      </c>
      <c r="O79" s="150">
        <v>142.87</v>
      </c>
      <c r="P79" s="142">
        <f>(O79-O43)/O43</f>
        <v>0.69780154486036838</v>
      </c>
      <c r="Q79" s="150">
        <v>130.28</v>
      </c>
      <c r="R79" s="101">
        <f>(Q79-Q43)/Q43</f>
        <v>0.44932695516742688</v>
      </c>
    </row>
    <row r="80" spans="1:18" ht="16.2" hidden="1">
      <c r="A80" s="6" t="s">
        <v>67</v>
      </c>
      <c r="B80" s="125" t="s">
        <v>6</v>
      </c>
      <c r="C80" s="126">
        <v>1747.86</v>
      </c>
      <c r="D80" s="127">
        <f t="shared" si="24"/>
        <v>0.22957981301573671</v>
      </c>
      <c r="E80" s="128">
        <v>18.329999999999998</v>
      </c>
      <c r="F80" s="127">
        <f t="shared" si="25"/>
        <v>5.6484149855907599E-2</v>
      </c>
      <c r="G80" s="95">
        <v>500.92</v>
      </c>
      <c r="H80" s="147">
        <f t="shared" si="26"/>
        <v>4.7292494250470427E-2</v>
      </c>
      <c r="I80" s="130">
        <v>220.01</v>
      </c>
      <c r="J80" s="147">
        <f t="shared" si="27"/>
        <v>0.22173478454020421</v>
      </c>
      <c r="K80" s="130">
        <v>79.72</v>
      </c>
      <c r="L80" s="147">
        <f t="shared" si="28"/>
        <v>-5.8906858694368965E-2</v>
      </c>
      <c r="M80" s="130">
        <v>43.59</v>
      </c>
      <c r="N80" s="147">
        <f t="shared" si="29"/>
        <v>0.14952531645569625</v>
      </c>
      <c r="O80" s="151">
        <v>480.8</v>
      </c>
      <c r="P80" s="147">
        <f>(O80-O44)/O44</f>
        <v>0.70339403386948218</v>
      </c>
      <c r="Q80" s="151">
        <v>193.23</v>
      </c>
      <c r="R80" s="129">
        <f>(Q80-Q44)/Q44</f>
        <v>0.2085183563700044</v>
      </c>
    </row>
    <row r="81" spans="1:18" ht="16.8" hidden="1" thickBot="1">
      <c r="A81" s="38"/>
      <c r="B81" s="10" t="s">
        <v>8</v>
      </c>
      <c r="C81" s="75">
        <f>C79-C80</f>
        <v>77.940000000000055</v>
      </c>
      <c r="D81" s="118">
        <f t="shared" si="24"/>
        <v>-0.45427811230919979</v>
      </c>
      <c r="E81" s="82">
        <f>E79-E80</f>
        <v>57.36</v>
      </c>
      <c r="F81" s="118">
        <f t="shared" si="25"/>
        <v>-4.0963049657247882E-2</v>
      </c>
      <c r="G81" s="71">
        <f>G79-G80</f>
        <v>299.28000000000003</v>
      </c>
      <c r="H81" s="144">
        <f t="shared" si="26"/>
        <v>0.10353982300884972</v>
      </c>
      <c r="I81" s="82">
        <f>I79-I80</f>
        <v>-21.049999999999983</v>
      </c>
      <c r="J81" s="148">
        <f t="shared" si="27"/>
        <v>-5.3672199170124504</v>
      </c>
      <c r="K81" s="82">
        <f>K79-K80</f>
        <v>86.78</v>
      </c>
      <c r="L81" s="144">
        <f t="shared" si="28"/>
        <v>1.5501028504260945</v>
      </c>
      <c r="M81" s="82">
        <f>M79-M80</f>
        <v>100.02000000000001</v>
      </c>
      <c r="N81" s="144">
        <f t="shared" si="29"/>
        <v>0.18493069541523532</v>
      </c>
      <c r="O81" s="134">
        <f>O79-O80</f>
        <v>-337.93</v>
      </c>
      <c r="P81" s="148">
        <f>(O81-O45)/-O45</f>
        <v>-0.70576952198273701</v>
      </c>
      <c r="Q81" s="134">
        <f>Q79-Q80</f>
        <v>-62.949999999999989</v>
      </c>
      <c r="R81" s="104">
        <f>(Q81-Q45)/-Q45</f>
        <v>0.1007142857142857</v>
      </c>
    </row>
    <row r="82" spans="1:18" ht="16.8" hidden="1" thickTop="1">
      <c r="A82" s="6">
        <v>2008</v>
      </c>
      <c r="B82" s="121" t="s">
        <v>7</v>
      </c>
      <c r="C82" s="122">
        <v>2044.26</v>
      </c>
      <c r="D82" s="120">
        <f t="shared" si="24"/>
        <v>0.14433335945634279</v>
      </c>
      <c r="E82" s="123">
        <v>84.66</v>
      </c>
      <c r="F82" s="120">
        <f t="shared" si="25"/>
        <v>-2.4429592071906023E-2</v>
      </c>
      <c r="G82" s="124">
        <v>902.66</v>
      </c>
      <c r="H82" s="142">
        <f t="shared" si="26"/>
        <v>5.2431531205913456E-2</v>
      </c>
      <c r="I82" s="141">
        <v>223.74</v>
      </c>
      <c r="J82" s="142">
        <f t="shared" si="27"/>
        <v>7.8317027326618147E-2</v>
      </c>
      <c r="K82" s="149">
        <v>185.24</v>
      </c>
      <c r="L82" s="142">
        <f t="shared" si="28"/>
        <v>0.33371733026135808</v>
      </c>
      <c r="M82" s="149">
        <v>158.72</v>
      </c>
      <c r="N82" s="142">
        <f t="shared" si="29"/>
        <v>0.14409284221149002</v>
      </c>
      <c r="O82" s="150">
        <v>157.38</v>
      </c>
      <c r="P82" s="142">
        <f>(O82-O46)/O46</f>
        <v>0.63358937097778689</v>
      </c>
      <c r="Q82" s="150">
        <v>143.88999999999999</v>
      </c>
      <c r="R82" s="101">
        <f>(Q82-Q46)/Q46</f>
        <v>0.38143241167434705</v>
      </c>
    </row>
    <row r="83" spans="1:18" ht="16.2" hidden="1">
      <c r="A83" s="6" t="s">
        <v>69</v>
      </c>
      <c r="B83" s="125" t="s">
        <v>70</v>
      </c>
      <c r="C83" s="126">
        <v>1957.23</v>
      </c>
      <c r="D83" s="127">
        <f t="shared" si="24"/>
        <v>0.21414746715301303</v>
      </c>
      <c r="E83" s="128">
        <v>20.75</v>
      </c>
      <c r="F83" s="127">
        <f t="shared" si="25"/>
        <v>5.436991869918701E-2</v>
      </c>
      <c r="G83" s="95">
        <v>560.94000000000005</v>
      </c>
      <c r="H83" s="147">
        <f t="shared" si="26"/>
        <v>3.9605611876123582E-2</v>
      </c>
      <c r="I83" s="130">
        <v>245.22</v>
      </c>
      <c r="J83" s="147">
        <f t="shared" si="27"/>
        <v>0.21673116999106881</v>
      </c>
      <c r="K83" s="130">
        <v>89.22</v>
      </c>
      <c r="L83" s="147">
        <f t="shared" si="28"/>
        <v>-7.6397515527950266E-2</v>
      </c>
      <c r="M83" s="130">
        <v>48.5</v>
      </c>
      <c r="N83" s="147">
        <f t="shared" si="29"/>
        <v>0.12502899559266992</v>
      </c>
      <c r="O83" s="151">
        <v>539.96</v>
      </c>
      <c r="P83" s="147">
        <f>(O83-O47)/O47</f>
        <v>0.66407790927021693</v>
      </c>
      <c r="Q83" s="151">
        <v>217.83</v>
      </c>
      <c r="R83" s="129">
        <f>(Q83-Q47)/Q47</f>
        <v>0.19792124945006603</v>
      </c>
    </row>
    <row r="84" spans="1:18" ht="16.8" hidden="1" thickBot="1">
      <c r="A84" s="38"/>
      <c r="B84" s="10" t="s">
        <v>8</v>
      </c>
      <c r="C84" s="75">
        <f>C82-C83</f>
        <v>87.029999999999973</v>
      </c>
      <c r="D84" s="118">
        <f t="shared" si="24"/>
        <v>-0.50097477064220231</v>
      </c>
      <c r="E84" s="82">
        <f>E82-E83</f>
        <v>63.91</v>
      </c>
      <c r="F84" s="118">
        <f t="shared" si="25"/>
        <v>-4.7540983606557348E-2</v>
      </c>
      <c r="G84" s="71">
        <f>G82-G83</f>
        <v>341.71999999999991</v>
      </c>
      <c r="H84" s="144">
        <f t="shared" si="26"/>
        <v>7.4185841820696305E-2</v>
      </c>
      <c r="I84" s="82">
        <f>I82-I83</f>
        <v>-21.47999999999999</v>
      </c>
      <c r="J84" s="148">
        <f t="shared" si="27"/>
        <v>-4.6100840336134334</v>
      </c>
      <c r="K84" s="82">
        <f>K82-K83</f>
        <v>96.02000000000001</v>
      </c>
      <c r="L84" s="144">
        <f t="shared" si="28"/>
        <v>1.270513123669899</v>
      </c>
      <c r="M84" s="82">
        <f>M82-M83</f>
        <v>110.22</v>
      </c>
      <c r="N84" s="144">
        <f t="shared" si="29"/>
        <v>0.15268772223384239</v>
      </c>
      <c r="O84" s="134">
        <f>O82-O83</f>
        <v>-382.58000000000004</v>
      </c>
      <c r="P84" s="148">
        <f>(O84-O48)/-O48</f>
        <v>-0.67695274831243979</v>
      </c>
      <c r="Q84" s="134">
        <f>Q82-Q83</f>
        <v>-73.940000000000026</v>
      </c>
      <c r="R84" s="104">
        <f>(Q84-Q48)/-Q48</f>
        <v>4.8146240988671221E-2</v>
      </c>
    </row>
    <row r="85" spans="1:18" ht="16.8" hidden="1" thickTop="1">
      <c r="A85" s="6">
        <v>2008</v>
      </c>
      <c r="B85" s="121" t="s">
        <v>7</v>
      </c>
      <c r="C85" s="122">
        <v>2252.2399999999998</v>
      </c>
      <c r="D85" s="120">
        <f t="shared" si="24"/>
        <v>0.11868632934152547</v>
      </c>
      <c r="E85" s="123">
        <v>94.04</v>
      </c>
      <c r="F85" s="120">
        <f t="shared" si="25"/>
        <v>-2.8311634635255163E-2</v>
      </c>
      <c r="G85" s="124">
        <v>999.5</v>
      </c>
      <c r="H85" s="142">
        <f t="shared" si="26"/>
        <v>3.2605326776453031E-2</v>
      </c>
      <c r="I85" s="141">
        <v>247.29</v>
      </c>
      <c r="J85" s="142">
        <f t="shared" si="27"/>
        <v>7.0195178950101703E-2</v>
      </c>
      <c r="K85" s="149">
        <v>200.21</v>
      </c>
      <c r="L85" s="142">
        <f t="shared" si="28"/>
        <v>0.26211939733972145</v>
      </c>
      <c r="M85" s="149">
        <v>173.9</v>
      </c>
      <c r="N85" s="142">
        <f t="shared" si="29"/>
        <v>0.11610294589564214</v>
      </c>
      <c r="O85" s="150">
        <v>173.36</v>
      </c>
      <c r="P85" s="142">
        <f>(O85-O49)/O49</f>
        <v>0.57614328575325047</v>
      </c>
      <c r="Q85" s="150">
        <v>155.65</v>
      </c>
      <c r="R85" s="101">
        <f>(Q85-Q49)/Q49</f>
        <v>0.31839742503811624</v>
      </c>
    </row>
    <row r="86" spans="1:18" ht="16.2" hidden="1">
      <c r="A86" s="6" t="s">
        <v>72</v>
      </c>
      <c r="B86" s="125" t="s">
        <v>70</v>
      </c>
      <c r="C86" s="126">
        <v>2134.98</v>
      </c>
      <c r="D86" s="127">
        <f t="shared" si="24"/>
        <v>0.18342414651316197</v>
      </c>
      <c r="E86" s="128">
        <v>23.16</v>
      </c>
      <c r="F86" s="127">
        <f t="shared" si="25"/>
        <v>3.7169726824899323E-2</v>
      </c>
      <c r="G86" s="95">
        <v>616.16</v>
      </c>
      <c r="H86" s="147">
        <f t="shared" si="26"/>
        <v>2.5600053264090011E-2</v>
      </c>
      <c r="I86" s="130">
        <v>263.73</v>
      </c>
      <c r="J86" s="147">
        <f t="shared" si="27"/>
        <v>0.1880800072078567</v>
      </c>
      <c r="K86" s="130">
        <v>96.22</v>
      </c>
      <c r="L86" s="147">
        <f t="shared" si="28"/>
        <v>-0.1075867186050825</v>
      </c>
      <c r="M86" s="130">
        <v>53.15</v>
      </c>
      <c r="N86" s="147">
        <f t="shared" si="29"/>
        <v>9.6780850185720135E-2</v>
      </c>
      <c r="O86" s="151">
        <v>587.77</v>
      </c>
      <c r="P86" s="147">
        <f>(O86-O50)/O50</f>
        <v>0.59192351443583757</v>
      </c>
      <c r="Q86" s="151">
        <v>237.81</v>
      </c>
      <c r="R86" s="129">
        <f>(Q86-Q50)/Q50</f>
        <v>0.16607825831126805</v>
      </c>
    </row>
    <row r="87" spans="1:18" ht="16.8" hidden="1" thickBot="1">
      <c r="A87" s="38"/>
      <c r="B87" s="10" t="s">
        <v>8</v>
      </c>
      <c r="C87" s="75">
        <f>C85-C86</f>
        <v>117.25999999999976</v>
      </c>
      <c r="D87" s="118">
        <f t="shared" si="24"/>
        <v>-0.4395373291272357</v>
      </c>
      <c r="E87" s="82">
        <f>E85-E86</f>
        <v>70.88000000000001</v>
      </c>
      <c r="F87" s="118">
        <f t="shared" si="25"/>
        <v>-4.7951645399596954E-2</v>
      </c>
      <c r="G87" s="71">
        <f>G85-G86</f>
        <v>383.34000000000003</v>
      </c>
      <c r="H87" s="144">
        <f t="shared" si="26"/>
        <v>4.4067981261575191E-2</v>
      </c>
      <c r="I87" s="82">
        <f>I85-I86</f>
        <v>-16.440000000000026</v>
      </c>
      <c r="J87" s="148">
        <f t="shared" ref="J87:J96" si="30">(I87-I51)/I51</f>
        <v>-2.8085808580858109</v>
      </c>
      <c r="K87" s="82">
        <f>K85-K86</f>
        <v>103.99000000000001</v>
      </c>
      <c r="L87" s="144">
        <f t="shared" si="28"/>
        <v>1.0466443613461918</v>
      </c>
      <c r="M87" s="82">
        <f>M85-M86</f>
        <v>120.75</v>
      </c>
      <c r="N87" s="144">
        <f t="shared" si="29"/>
        <v>0.12482533768048445</v>
      </c>
      <c r="O87" s="134">
        <f>O85-O86</f>
        <v>-414.40999999999997</v>
      </c>
      <c r="P87" s="148">
        <f>(O87-O51)/-O51</f>
        <v>-0.59861898699996119</v>
      </c>
      <c r="Q87" s="134">
        <f>Q85-Q86</f>
        <v>-82.16</v>
      </c>
      <c r="R87" s="104">
        <f>(Q87-Q51)/-Q51</f>
        <v>4.3316255239869574E-2</v>
      </c>
    </row>
    <row r="88" spans="1:18" ht="16.8" hidden="1" thickTop="1">
      <c r="A88" s="6">
        <v>2008</v>
      </c>
      <c r="B88" s="121" t="s">
        <v>7</v>
      </c>
      <c r="C88" s="122">
        <v>2419.9499999999998</v>
      </c>
      <c r="D88" s="120">
        <f t="shared" ref="D88:D96" si="31">(C88-C52)/C52</f>
        <v>8.420698924731175E-2</v>
      </c>
      <c r="E88" s="123">
        <v>101.94</v>
      </c>
      <c r="F88" s="120">
        <f t="shared" ref="F88:F96" si="32">(E88-E52)/E52</f>
        <v>-4.0835528791870565E-2</v>
      </c>
      <c r="G88" s="124">
        <v>1078.8900000000001</v>
      </c>
      <c r="H88" s="142">
        <f t="shared" ref="H88:H96" si="33">(G88-G52)/G52</f>
        <v>5.1145891559530544E-3</v>
      </c>
      <c r="I88" s="141">
        <v>265.35000000000002</v>
      </c>
      <c r="J88" s="142">
        <f t="shared" si="30"/>
        <v>5.1057593282104151E-2</v>
      </c>
      <c r="K88" s="149">
        <v>210.9</v>
      </c>
      <c r="L88" s="142">
        <f t="shared" ref="L88:L96" si="34">(K88-K52)/K52</f>
        <v>0.1828379136287156</v>
      </c>
      <c r="M88" s="149">
        <v>186.21</v>
      </c>
      <c r="N88" s="142">
        <f t="shared" ref="N88:N96" si="35">(M88-M52)/M52</f>
        <v>8.0605849582172789E-2</v>
      </c>
      <c r="O88" s="150">
        <v>185.08</v>
      </c>
      <c r="P88" s="142">
        <f>(O88-O52)/O52</f>
        <v>0.50288266341859522</v>
      </c>
      <c r="Q88" s="150">
        <v>164.63</v>
      </c>
      <c r="R88" s="101">
        <f>(Q88-Q52)/Q52</f>
        <v>0.24427480916030528</v>
      </c>
    </row>
    <row r="89" spans="1:18" ht="16.2" hidden="1">
      <c r="A89" s="6" t="s">
        <v>74</v>
      </c>
      <c r="B89" s="125" t="s">
        <v>70</v>
      </c>
      <c r="C89" s="126">
        <v>2286.7800000000002</v>
      </c>
      <c r="D89" s="127">
        <f t="shared" si="31"/>
        <v>0.15498606004283008</v>
      </c>
      <c r="E89" s="128">
        <v>25.2</v>
      </c>
      <c r="F89" s="127">
        <f t="shared" si="32"/>
        <v>2.731349368120661E-2</v>
      </c>
      <c r="G89" s="95">
        <v>665.5</v>
      </c>
      <c r="H89" s="147">
        <f t="shared" si="33"/>
        <v>8.3791687500946593E-3</v>
      </c>
      <c r="I89" s="130">
        <v>279.07</v>
      </c>
      <c r="J89" s="147">
        <f t="shared" si="30"/>
        <v>0.15256267294428613</v>
      </c>
      <c r="K89" s="130">
        <v>102.62</v>
      </c>
      <c r="L89" s="147">
        <f t="shared" si="34"/>
        <v>-0.12387945018355666</v>
      </c>
      <c r="M89" s="130">
        <v>56.88</v>
      </c>
      <c r="N89" s="147">
        <f t="shared" si="35"/>
        <v>6.0402684563758427E-2</v>
      </c>
      <c r="O89" s="151">
        <v>625.70000000000005</v>
      </c>
      <c r="P89" s="147">
        <f>(O89-O53)/O53</f>
        <v>0.5399571755556104</v>
      </c>
      <c r="Q89" s="151">
        <v>254.08</v>
      </c>
      <c r="R89" s="129">
        <f>(Q89-Q53)/Q53</f>
        <v>0.13034967523801055</v>
      </c>
    </row>
    <row r="90" spans="1:18" ht="16.8" hidden="1" thickBot="1">
      <c r="A90" s="38"/>
      <c r="B90" s="10" t="s">
        <v>8</v>
      </c>
      <c r="C90" s="75">
        <f>C88-C89</f>
        <v>133.16999999999962</v>
      </c>
      <c r="D90" s="118">
        <f t="shared" si="31"/>
        <v>-0.47171532846715464</v>
      </c>
      <c r="E90" s="82">
        <f>E88-E89</f>
        <v>76.739999999999995</v>
      </c>
      <c r="F90" s="118">
        <f t="shared" si="32"/>
        <v>-6.1284403669724832E-2</v>
      </c>
      <c r="G90" s="71">
        <f>G88-G89</f>
        <v>413.3900000000001</v>
      </c>
      <c r="H90" s="144">
        <f t="shared" si="33"/>
        <v>-9.6751566165889299E-5</v>
      </c>
      <c r="I90" s="82">
        <f>I88-I89</f>
        <v>-13.71999999999997</v>
      </c>
      <c r="J90" s="148">
        <f t="shared" si="30"/>
        <v>-2.328170377541138</v>
      </c>
      <c r="K90" s="82">
        <f>K88-K89</f>
        <v>108.28</v>
      </c>
      <c r="L90" s="144">
        <f t="shared" si="34"/>
        <v>0.77014876573483693</v>
      </c>
      <c r="M90" s="82">
        <f>M88-M89</f>
        <v>129.33000000000001</v>
      </c>
      <c r="N90" s="144">
        <f t="shared" si="35"/>
        <v>8.9737108190091175E-2</v>
      </c>
      <c r="O90" s="134">
        <f>O88-O89</f>
        <v>-440.62</v>
      </c>
      <c r="P90" s="148">
        <f>(O90-O54)/-O54</f>
        <v>-0.55608136742477765</v>
      </c>
      <c r="Q90" s="134">
        <f>Q88-Q89</f>
        <v>-89.450000000000017</v>
      </c>
      <c r="R90" s="104">
        <f>(Q90-Q54)/-Q54</f>
        <v>3.2659240834865162E-2</v>
      </c>
    </row>
    <row r="91" spans="1:18" ht="16.8" thickTop="1">
      <c r="A91" s="6">
        <v>2008</v>
      </c>
      <c r="B91" s="121" t="s">
        <v>7</v>
      </c>
      <c r="C91" s="122">
        <v>2556.29</v>
      </c>
      <c r="D91" s="120">
        <f t="shared" si="31"/>
        <v>3.6290371619567281E-2</v>
      </c>
      <c r="E91" s="123">
        <v>109</v>
      </c>
      <c r="F91" s="120">
        <f t="shared" si="32"/>
        <v>-6.2204250193581723E-2</v>
      </c>
      <c r="G91" s="124">
        <v>1142.47</v>
      </c>
      <c r="H91" s="142">
        <f t="shared" si="33"/>
        <v>-3.2067574894943669E-2</v>
      </c>
      <c r="I91" s="141">
        <v>282.20999999999998</v>
      </c>
      <c r="J91" s="142">
        <f t="shared" si="30"/>
        <v>1.6899682905736516E-2</v>
      </c>
      <c r="K91" s="149">
        <v>218.09</v>
      </c>
      <c r="L91" s="142">
        <f t="shared" si="34"/>
        <v>9.5049206668005662E-2</v>
      </c>
      <c r="M91" s="149">
        <v>196.74</v>
      </c>
      <c r="N91" s="142">
        <f t="shared" si="35"/>
        <v>3.9577278731836245E-2</v>
      </c>
      <c r="O91" s="150">
        <v>192.08</v>
      </c>
      <c r="P91" s="142">
        <f>(O91-O55)/O55</f>
        <v>0.35841584158415846</v>
      </c>
      <c r="Q91" s="150">
        <v>172.41</v>
      </c>
      <c r="R91" s="101">
        <f>(Q91-Q55)/Q55</f>
        <v>0.15976052737790933</v>
      </c>
    </row>
    <row r="92" spans="1:18" ht="16.2">
      <c r="A92" s="6"/>
      <c r="B92" s="125" t="s">
        <v>70</v>
      </c>
      <c r="C92" s="126">
        <v>2404.48</v>
      </c>
      <c r="D92" s="127">
        <f t="shared" si="31"/>
        <v>9.667414664404432E-2</v>
      </c>
      <c r="E92" s="128">
        <v>27.02</v>
      </c>
      <c r="F92" s="127">
        <f t="shared" si="32"/>
        <v>1.0471204188481718E-2</v>
      </c>
      <c r="G92" s="95">
        <v>705.75</v>
      </c>
      <c r="H92" s="147">
        <f t="shared" si="33"/>
        <v>-2.6927531436134973E-2</v>
      </c>
      <c r="I92" s="130">
        <v>289.22000000000003</v>
      </c>
      <c r="J92" s="147">
        <f t="shared" si="30"/>
        <v>8.6353904518649313E-2</v>
      </c>
      <c r="K92" s="130">
        <v>108.19</v>
      </c>
      <c r="L92" s="147">
        <f t="shared" si="34"/>
        <v>-0.1682810578105782</v>
      </c>
      <c r="M92" s="130">
        <v>59.62</v>
      </c>
      <c r="N92" s="147">
        <f t="shared" si="35"/>
        <v>8.1163341224213207E-3</v>
      </c>
      <c r="O92" s="151">
        <v>652.45000000000005</v>
      </c>
      <c r="P92" s="147">
        <f>(O92-O56)/O56</f>
        <v>0.42158358026843312</v>
      </c>
      <c r="Q92" s="151">
        <v>265.92</v>
      </c>
      <c r="R92" s="129">
        <f>(Q92-Q56)/Q56</f>
        <v>7.0746929736259401E-2</v>
      </c>
    </row>
    <row r="93" spans="1:18" ht="16.8" thickBot="1">
      <c r="A93" s="38"/>
      <c r="B93" s="10" t="s">
        <v>8</v>
      </c>
      <c r="C93" s="75">
        <f>C91-C92</f>
        <v>151.80999999999995</v>
      </c>
      <c r="D93" s="118">
        <f t="shared" si="31"/>
        <v>-0.44645396536007315</v>
      </c>
      <c r="E93" s="82">
        <f>E91-E92</f>
        <v>81.98</v>
      </c>
      <c r="F93" s="118">
        <f t="shared" si="32"/>
        <v>-8.3919991060453725E-2</v>
      </c>
      <c r="G93" s="71">
        <f>G91-G92</f>
        <v>436.72</v>
      </c>
      <c r="H93" s="148">
        <f t="shared" si="33"/>
        <v>-4.0260196905766391E-2</v>
      </c>
      <c r="I93" s="82">
        <f>I91-I92</f>
        <v>-7.0100000000000477</v>
      </c>
      <c r="J93" s="148">
        <f t="shared" si="30"/>
        <v>-1.6209034543844172</v>
      </c>
      <c r="K93" s="82">
        <f>K91-K92</f>
        <v>109.9</v>
      </c>
      <c r="L93" s="144">
        <f t="shared" si="34"/>
        <v>0.59090909090909138</v>
      </c>
      <c r="M93" s="82">
        <f>M91-M92</f>
        <v>137.12</v>
      </c>
      <c r="N93" s="144">
        <f t="shared" si="35"/>
        <v>5.3877488279148338E-2</v>
      </c>
      <c r="O93" s="134">
        <f>O91-O92</f>
        <v>-460.37</v>
      </c>
      <c r="P93" s="148">
        <f>(O93-O57)/-O57</f>
        <v>-0.44971029096863613</v>
      </c>
      <c r="Q93" s="134">
        <f>Q91-Q92</f>
        <v>-93.510000000000019</v>
      </c>
      <c r="R93" s="104">
        <f>(Q93-Q57)/-Q57</f>
        <v>6.199217574480869E-2</v>
      </c>
    </row>
    <row r="94" spans="1:18" ht="16.8" hidden="1" thickTop="1">
      <c r="A94" s="6">
        <v>2009</v>
      </c>
      <c r="B94" s="121" t="s">
        <v>7</v>
      </c>
      <c r="C94" s="122">
        <v>123.699</v>
      </c>
      <c r="D94" s="120">
        <f t="shared" si="31"/>
        <v>-0.44111055889395928</v>
      </c>
      <c r="E94" s="123">
        <v>5.71</v>
      </c>
      <c r="F94" s="120">
        <f t="shared" si="32"/>
        <v>-0.34518348623853218</v>
      </c>
      <c r="G94" s="124">
        <v>56.018999999999998</v>
      </c>
      <c r="H94" s="142">
        <f t="shared" si="33"/>
        <v>-0.43271898734177217</v>
      </c>
      <c r="I94" s="141">
        <v>13.702</v>
      </c>
      <c r="J94" s="142">
        <f t="shared" si="30"/>
        <v>-0.43589954713874018</v>
      </c>
      <c r="K94" s="149">
        <v>6.23</v>
      </c>
      <c r="L94" s="142">
        <f t="shared" si="34"/>
        <v>-0.70445920303605314</v>
      </c>
      <c r="M94" s="149">
        <v>9.2850000000000001</v>
      </c>
      <c r="N94" s="142">
        <f t="shared" si="35"/>
        <v>-0.44797859690844233</v>
      </c>
      <c r="O94" s="150">
        <v>8.5850000000000009</v>
      </c>
      <c r="P94" s="142">
        <f>(O94-O58)/O58</f>
        <v>-0.42459785522788196</v>
      </c>
      <c r="Q94" s="150">
        <v>6.8220000000000001</v>
      </c>
      <c r="R94" s="101">
        <f>(Q94-Q58)/Q58</f>
        <v>-0.53081155433287475</v>
      </c>
    </row>
    <row r="95" spans="1:18" ht="16.2" hidden="1">
      <c r="A95" s="6">
        <v>1</v>
      </c>
      <c r="B95" s="125" t="s">
        <v>6</v>
      </c>
      <c r="C95" s="126">
        <v>89.662999999999997</v>
      </c>
      <c r="D95" s="127">
        <f t="shared" si="31"/>
        <v>-0.56514379940831272</v>
      </c>
      <c r="E95" s="128">
        <v>1.5429999999999999</v>
      </c>
      <c r="F95" s="127">
        <f t="shared" si="32"/>
        <v>-0.36762295081967217</v>
      </c>
      <c r="G95" s="95">
        <v>29.7</v>
      </c>
      <c r="H95" s="147">
        <f t="shared" si="33"/>
        <v>-0.55445544554455439</v>
      </c>
      <c r="I95" s="130">
        <v>6.5519999999999996</v>
      </c>
      <c r="J95" s="147">
        <f t="shared" si="30"/>
        <v>-0.71782945736434112</v>
      </c>
      <c r="K95" s="130">
        <v>4.2750000000000004</v>
      </c>
      <c r="L95" s="147">
        <f t="shared" si="34"/>
        <v>-0.58695652173913038</v>
      </c>
      <c r="M95" s="130">
        <v>1.8180000000000001</v>
      </c>
      <c r="N95" s="147">
        <f t="shared" si="35"/>
        <v>-0.67765957446808511</v>
      </c>
      <c r="O95" s="151">
        <v>21.140999999999998</v>
      </c>
      <c r="P95" s="147">
        <f>(O95-O59)/O59</f>
        <v>-0.55057397959183674</v>
      </c>
      <c r="Q95" s="151">
        <v>8.9600000000000009</v>
      </c>
      <c r="R95" s="129">
        <f>(Q95-Q59)/Q59</f>
        <v>-0.60907504363001741</v>
      </c>
    </row>
    <row r="96" spans="1:18" ht="16.8" hidden="1" thickBot="1">
      <c r="A96" s="38"/>
      <c r="B96" s="10" t="s">
        <v>8</v>
      </c>
      <c r="C96" s="75">
        <f>C94-C95</f>
        <v>34.036000000000001</v>
      </c>
      <c r="D96" s="118">
        <f t="shared" si="31"/>
        <v>1.2480845442536306</v>
      </c>
      <c r="E96" s="82">
        <f>E94-E95</f>
        <v>4.1669999999999998</v>
      </c>
      <c r="F96" s="118">
        <f t="shared" si="32"/>
        <v>-0.33646496815286642</v>
      </c>
      <c r="G96" s="71">
        <f>G94-G95</f>
        <v>26.318999999999999</v>
      </c>
      <c r="H96" s="148">
        <f t="shared" si="33"/>
        <v>-0.17983795574945477</v>
      </c>
      <c r="I96" s="82">
        <f>I94-I95</f>
        <v>7.15</v>
      </c>
      <c r="J96" s="148">
        <f t="shared" si="30"/>
        <v>5.6822429906542045</v>
      </c>
      <c r="K96" s="82">
        <f>K94-K95</f>
        <v>1.9550000000000001</v>
      </c>
      <c r="L96" s="148">
        <f t="shared" si="34"/>
        <v>-0.81780055917986949</v>
      </c>
      <c r="M96" s="82">
        <f>M94-M95</f>
        <v>7.4670000000000005</v>
      </c>
      <c r="N96" s="148">
        <f t="shared" si="35"/>
        <v>-0.3321109123434704</v>
      </c>
      <c r="O96" s="134">
        <f>O94-O95</f>
        <v>-12.555999999999997</v>
      </c>
      <c r="P96" s="144">
        <f>(O96-O60)/-O60</f>
        <v>0.60909090909090913</v>
      </c>
      <c r="Q96" s="134">
        <f>Q94-Q95</f>
        <v>-2.1380000000000008</v>
      </c>
      <c r="R96" s="104">
        <f>(Q96-Q60)/-Q60</f>
        <v>0.74486873508353224</v>
      </c>
    </row>
    <row r="97" spans="1:18" ht="16.8" hidden="1" thickTop="1">
      <c r="A97" s="6">
        <v>2009</v>
      </c>
      <c r="B97" s="121" t="s">
        <v>7</v>
      </c>
      <c r="C97" s="122">
        <v>249.54900000000001</v>
      </c>
      <c r="D97" s="120">
        <f t="shared" ref="D97:D102" si="36">(C97-C61)/C61</f>
        <v>-0.37233009708737858</v>
      </c>
      <c r="E97" s="123">
        <v>11.439</v>
      </c>
      <c r="F97" s="120">
        <f t="shared" ref="F97:F102" si="37">(E97-E61)/E61</f>
        <v>-0.27140127388535029</v>
      </c>
      <c r="G97" s="124">
        <v>109.85299999999999</v>
      </c>
      <c r="H97" s="142">
        <f t="shared" ref="H97:H102" si="38">(G97-G61)/G61</f>
        <v>-0.3792563711363508</v>
      </c>
      <c r="I97" s="141">
        <v>26.867999999999999</v>
      </c>
      <c r="J97" s="142">
        <f>(I97-I61)/I61</f>
        <v>-0.37077283372365349</v>
      </c>
      <c r="K97" s="149">
        <v>13.44</v>
      </c>
      <c r="L97" s="142">
        <f t="shared" ref="L97:L102" si="39">(K97-K61)/K61</f>
        <v>-0.63695299837925456</v>
      </c>
      <c r="M97" s="149">
        <v>20.099</v>
      </c>
      <c r="N97" s="142">
        <f t="shared" ref="N97:N102" si="40">(M97-M61)/M61</f>
        <v>-0.34036757466360351</v>
      </c>
      <c r="O97" s="150">
        <v>18.138000000000002</v>
      </c>
      <c r="P97" s="142">
        <f>(O97-O61)/O61</f>
        <v>-0.37238754325259504</v>
      </c>
      <c r="Q97" s="150">
        <v>16.382000000000001</v>
      </c>
      <c r="R97" s="101">
        <f>(Q97-Q61)/Q61</f>
        <v>-0.41990084985835685</v>
      </c>
    </row>
    <row r="98" spans="1:18" ht="16.2" hidden="1">
      <c r="A98" s="6" t="s">
        <v>45</v>
      </c>
      <c r="B98" s="125" t="s">
        <v>6</v>
      </c>
      <c r="C98" s="126">
        <v>197.72900000000001</v>
      </c>
      <c r="D98" s="127">
        <f t="shared" si="36"/>
        <v>-0.45922492068701448</v>
      </c>
      <c r="E98" s="128">
        <v>3.0880000000000001</v>
      </c>
      <c r="F98" s="127">
        <f t="shared" si="37"/>
        <v>-0.25230024213075058</v>
      </c>
      <c r="G98" s="95">
        <v>67.533000000000001</v>
      </c>
      <c r="H98" s="147">
        <f t="shared" si="38"/>
        <v>-0.41666234775848665</v>
      </c>
      <c r="I98" s="130">
        <v>14.676</v>
      </c>
      <c r="J98" s="147">
        <f>(I98-I62)/I62</f>
        <v>-0.63958742632612964</v>
      </c>
      <c r="K98" s="130">
        <v>8.3740000000000006</v>
      </c>
      <c r="L98" s="147">
        <f t="shared" si="39"/>
        <v>-0.55123258306538048</v>
      </c>
      <c r="M98" s="130">
        <v>4.7450000000000001</v>
      </c>
      <c r="N98" s="147">
        <f t="shared" si="40"/>
        <v>-0.51680244399185338</v>
      </c>
      <c r="O98" s="151">
        <v>44.930999999999997</v>
      </c>
      <c r="P98" s="147">
        <f>(O98-O62)/O62</f>
        <v>-0.48982627455433175</v>
      </c>
      <c r="Q98" s="151">
        <v>20.99</v>
      </c>
      <c r="R98" s="129">
        <f>(Q98-Q62)/Q62</f>
        <v>-0.50154357634766089</v>
      </c>
    </row>
    <row r="99" spans="1:18" ht="16.8" hidden="1" thickBot="1">
      <c r="A99" s="38"/>
      <c r="B99" s="10" t="s">
        <v>8</v>
      </c>
      <c r="C99" s="75">
        <f>C97-C98</f>
        <v>51.819999999999993</v>
      </c>
      <c r="D99" s="118">
        <f t="shared" si="36"/>
        <v>0.62241703193487785</v>
      </c>
      <c r="E99" s="82">
        <f>E97-E98</f>
        <v>8.3509999999999991</v>
      </c>
      <c r="F99" s="118">
        <f t="shared" si="37"/>
        <v>-0.27821953327571314</v>
      </c>
      <c r="G99" s="71">
        <f>G97-G98</f>
        <v>42.319999999999993</v>
      </c>
      <c r="H99" s="148">
        <f t="shared" si="38"/>
        <v>-0.30849673202614392</v>
      </c>
      <c r="I99" s="82">
        <f>I97-I98</f>
        <v>12.191999999999998</v>
      </c>
      <c r="J99" s="148">
        <f>(I99-I63)/I63</f>
        <v>5.1575757575757448</v>
      </c>
      <c r="K99" s="82">
        <f>K97-K98</f>
        <v>5.0659999999999989</v>
      </c>
      <c r="L99" s="148">
        <f t="shared" si="39"/>
        <v>-0.7240740740740742</v>
      </c>
      <c r="M99" s="82">
        <f>M97-M98</f>
        <v>15.353999999999999</v>
      </c>
      <c r="N99" s="148">
        <f t="shared" si="40"/>
        <v>-0.25646489104116221</v>
      </c>
      <c r="O99" s="134">
        <f>O97-O98</f>
        <v>-26.792999999999996</v>
      </c>
      <c r="P99" s="144">
        <f>(O99-O63)/-O63</f>
        <v>0.54718607402399866</v>
      </c>
      <c r="Q99" s="134">
        <f>Q97-Q98</f>
        <v>-4.607999999999997</v>
      </c>
      <c r="R99" s="104">
        <f>(Q99-Q63)/-Q63</f>
        <v>0.66777217015140611</v>
      </c>
    </row>
    <row r="100" spans="1:18" ht="16.8" hidden="1" thickTop="1">
      <c r="A100" s="6">
        <v>2009</v>
      </c>
      <c r="B100" s="121" t="s">
        <v>7</v>
      </c>
      <c r="C100" s="122">
        <v>405.17899999999997</v>
      </c>
      <c r="D100" s="120">
        <f t="shared" si="36"/>
        <v>-0.36687813491257409</v>
      </c>
      <c r="E100" s="123">
        <v>19.815999999999999</v>
      </c>
      <c r="F100" s="120">
        <f t="shared" si="37"/>
        <v>-0.25391566265060239</v>
      </c>
      <c r="G100" s="124">
        <v>178.23400000000001</v>
      </c>
      <c r="H100" s="142">
        <f t="shared" si="38"/>
        <v>-0.37316592811422938</v>
      </c>
      <c r="I100" s="141">
        <v>42.826999999999998</v>
      </c>
      <c r="J100" s="142">
        <f>(I100-I64)/I64</f>
        <v>-0.38039641203703711</v>
      </c>
      <c r="K100" s="149">
        <v>23.577000000000002</v>
      </c>
      <c r="L100" s="142">
        <f t="shared" si="39"/>
        <v>-0.60750790744131833</v>
      </c>
      <c r="M100" s="149">
        <v>33.406999999999996</v>
      </c>
      <c r="N100" s="142">
        <f t="shared" si="40"/>
        <v>-0.32823245525839534</v>
      </c>
      <c r="O100" s="150">
        <v>25.088999999999999</v>
      </c>
      <c r="P100" s="142">
        <f>(O100-O64)/O64</f>
        <v>-0.42914675767918098</v>
      </c>
      <c r="Q100" s="150">
        <v>26.065999999999999</v>
      </c>
      <c r="R100" s="101">
        <f>(Q100-Q64)/Q64</f>
        <v>-0.43701943844492441</v>
      </c>
    </row>
    <row r="101" spans="1:18" ht="16.2" hidden="1">
      <c r="A101" s="6" t="s">
        <v>81</v>
      </c>
      <c r="B101" s="125" t="s">
        <v>6</v>
      </c>
      <c r="C101" s="126">
        <v>318.97899999999998</v>
      </c>
      <c r="D101" s="127">
        <f t="shared" si="36"/>
        <v>-0.47426532394969761</v>
      </c>
      <c r="E101" s="128">
        <v>4.9930000000000003</v>
      </c>
      <c r="F101" s="127">
        <f t="shared" si="37"/>
        <v>-0.26573529411764701</v>
      </c>
      <c r="G101" s="95">
        <v>110.205</v>
      </c>
      <c r="H101" s="147">
        <f t="shared" si="38"/>
        <v>-0.41383437051220678</v>
      </c>
      <c r="I101" s="130">
        <v>24.161000000000001</v>
      </c>
      <c r="J101" s="147">
        <f>(I101-I65)/I65</f>
        <v>-0.65454675436088072</v>
      </c>
      <c r="K101" s="130">
        <v>13.369</v>
      </c>
      <c r="L101" s="147">
        <f t="shared" si="39"/>
        <v>-0.57396430847673674</v>
      </c>
      <c r="M101" s="130">
        <v>8.2609999999999992</v>
      </c>
      <c r="N101" s="147">
        <f t="shared" si="40"/>
        <v>-0.48141870684243571</v>
      </c>
      <c r="O101" s="151">
        <v>69.676000000000002</v>
      </c>
      <c r="P101" s="147">
        <f>(O101-O65)/O65</f>
        <v>-0.54253824437003484</v>
      </c>
      <c r="Q101" s="151">
        <v>35.697000000000003</v>
      </c>
      <c r="R101" s="129">
        <f>(Q101-Q65)/Q65</f>
        <v>-0.4695839524517087</v>
      </c>
    </row>
    <row r="102" spans="1:18" ht="16.8" hidden="1" thickBot="1">
      <c r="A102" s="38"/>
      <c r="B102" s="10" t="s">
        <v>8</v>
      </c>
      <c r="C102" s="75">
        <f>C100-C101</f>
        <v>86.199999999999989</v>
      </c>
      <c r="D102" s="117">
        <f t="shared" si="36"/>
        <v>1.5932611311672673</v>
      </c>
      <c r="E102" s="82">
        <f>E100-E101</f>
        <v>14.822999999999999</v>
      </c>
      <c r="F102" s="118">
        <f t="shared" si="37"/>
        <v>-0.24984817813765181</v>
      </c>
      <c r="G102" s="71">
        <f>G100-G101</f>
        <v>68.029000000000011</v>
      </c>
      <c r="H102" s="148">
        <f t="shared" si="38"/>
        <v>-0.29379217273954095</v>
      </c>
      <c r="I102" s="82">
        <f>I100-I101</f>
        <v>18.665999999999997</v>
      </c>
      <c r="J102" s="144">
        <f>(I102-I66)/-I66</f>
        <v>23.763414634146528</v>
      </c>
      <c r="K102" s="82">
        <f>K100-K101</f>
        <v>10.208000000000002</v>
      </c>
      <c r="L102" s="148">
        <f t="shared" si="39"/>
        <v>-0.64419658417567094</v>
      </c>
      <c r="M102" s="82">
        <f>M100-M101</f>
        <v>25.145999999999997</v>
      </c>
      <c r="N102" s="148">
        <f t="shared" si="40"/>
        <v>-0.25603550295857991</v>
      </c>
      <c r="O102" s="134">
        <f>O100-O101</f>
        <v>-44.587000000000003</v>
      </c>
      <c r="P102" s="144">
        <f>(O102-O66)/-O66</f>
        <v>0.5885289774824658</v>
      </c>
      <c r="Q102" s="134">
        <f>Q100-Q101</f>
        <v>-9.6310000000000038</v>
      </c>
      <c r="R102" s="104">
        <f>(Q102-Q66)/-Q66</f>
        <v>0.54138095238095219</v>
      </c>
    </row>
    <row r="103" spans="1:18" ht="16.8" hidden="1" thickTop="1">
      <c r="A103" s="6">
        <v>2009</v>
      </c>
      <c r="B103" s="121" t="s">
        <v>7</v>
      </c>
      <c r="C103" s="122">
        <v>553.61199999999997</v>
      </c>
      <c r="D103" s="120">
        <f t="shared" ref="D103:D108" si="41">(C103-C67)/C67</f>
        <v>-0.36059227091081297</v>
      </c>
      <c r="E103" s="123">
        <v>27.951000000000001</v>
      </c>
      <c r="F103" s="120">
        <f t="shared" ref="F103:F108" si="42">(E103-E67)/E67</f>
        <v>-0.24374999999999999</v>
      </c>
      <c r="G103" s="124">
        <v>248.84100000000001</v>
      </c>
      <c r="H103" s="142">
        <f t="shared" ref="H103:H108" si="43">(G103-G67)/G67</f>
        <v>-0.35174021778773512</v>
      </c>
      <c r="I103" s="141">
        <v>57.323999999999998</v>
      </c>
      <c r="J103" s="142">
        <f>(I103-I67)/I67</f>
        <v>-0.3917877984084881</v>
      </c>
      <c r="K103" s="149">
        <v>33.674999999999997</v>
      </c>
      <c r="L103" s="142">
        <f t="shared" ref="L103:L108" si="44">(K103-K67)/K67</f>
        <v>-0.58487426035502965</v>
      </c>
      <c r="M103" s="149">
        <v>46.438000000000002</v>
      </c>
      <c r="N103" s="142">
        <f t="shared" ref="N103:N108" si="45">(M103-M67)/M67</f>
        <v>-0.31598173515981731</v>
      </c>
      <c r="O103" s="150">
        <v>32.317999999999998</v>
      </c>
      <c r="P103" s="142">
        <f>(O103-O67)/O67</f>
        <v>-0.43989601386481808</v>
      </c>
      <c r="Q103" s="150">
        <v>36.037999999999997</v>
      </c>
      <c r="R103" s="101">
        <f>(Q103-Q67)/Q67</f>
        <v>-0.42642049976126056</v>
      </c>
    </row>
    <row r="104" spans="1:18" ht="16.2" hidden="1">
      <c r="A104" s="6" t="s">
        <v>59</v>
      </c>
      <c r="B104" s="125" t="s">
        <v>6</v>
      </c>
      <c r="C104" s="126">
        <v>445.96699999999998</v>
      </c>
      <c r="D104" s="127">
        <f t="shared" si="41"/>
        <v>-0.45792269356995263</v>
      </c>
      <c r="E104" s="128">
        <v>6.5739999999999998</v>
      </c>
      <c r="F104" s="127">
        <f t="shared" si="42"/>
        <v>-0.3013815090329437</v>
      </c>
      <c r="G104" s="95">
        <v>152.279</v>
      </c>
      <c r="H104" s="147">
        <f t="shared" si="43"/>
        <v>-0.39943603091970342</v>
      </c>
      <c r="I104" s="130">
        <v>32.823</v>
      </c>
      <c r="J104" s="147">
        <f>(I104-I68)/I68</f>
        <v>-0.66821995350247643</v>
      </c>
      <c r="K104" s="130">
        <v>17.899999999999999</v>
      </c>
      <c r="L104" s="147">
        <f t="shared" si="44"/>
        <v>-0.57043436525077995</v>
      </c>
      <c r="M104" s="130">
        <v>12.119</v>
      </c>
      <c r="N104" s="147">
        <f t="shared" si="45"/>
        <v>-0.43316183348924225</v>
      </c>
      <c r="O104" s="151">
        <v>102.04</v>
      </c>
      <c r="P104" s="147">
        <f>(O104-O68)/O68</f>
        <v>-0.49941130298273151</v>
      </c>
      <c r="Q104" s="151">
        <v>50.905000000000001</v>
      </c>
      <c r="R104" s="129">
        <f>(Q104-Q68)/Q68</f>
        <v>-0.44011218653761547</v>
      </c>
    </row>
    <row r="105" spans="1:18" ht="16.8" hidden="1" thickBot="1">
      <c r="A105" s="38"/>
      <c r="B105" s="10" t="s">
        <v>8</v>
      </c>
      <c r="C105" s="75">
        <f>C103-C104</f>
        <v>107.64499999999998</v>
      </c>
      <c r="D105" s="117">
        <f t="shared" si="41"/>
        <v>1.496405380333951</v>
      </c>
      <c r="E105" s="82">
        <f>E103-E104</f>
        <v>21.377000000000002</v>
      </c>
      <c r="F105" s="118">
        <f t="shared" si="42"/>
        <v>-0.22406533575317597</v>
      </c>
      <c r="G105" s="71">
        <f>G103-G104</f>
        <v>96.562000000000012</v>
      </c>
      <c r="H105" s="148">
        <f t="shared" si="43"/>
        <v>-0.25892555640828852</v>
      </c>
      <c r="I105" s="82">
        <f>I103-I104</f>
        <v>24.500999999999998</v>
      </c>
      <c r="J105" s="144">
        <f>(I105-I69)/-I69</f>
        <v>6.2352564102564019</v>
      </c>
      <c r="K105" s="82">
        <f>K103-K104</f>
        <v>15.774999999999999</v>
      </c>
      <c r="L105" s="148">
        <f t="shared" si="44"/>
        <v>-0.60012674271229416</v>
      </c>
      <c r="M105" s="82">
        <f>M103-M104</f>
        <v>34.319000000000003</v>
      </c>
      <c r="N105" s="148">
        <f t="shared" si="45"/>
        <v>-0.26211567404859171</v>
      </c>
      <c r="O105" s="134">
        <f>O103-O104</f>
        <v>-69.722000000000008</v>
      </c>
      <c r="P105" s="144">
        <f>(O105-O69)/-O69</f>
        <v>0.5229095387984124</v>
      </c>
      <c r="Q105" s="134">
        <f>Q103-Q104</f>
        <v>-14.867000000000004</v>
      </c>
      <c r="R105" s="104">
        <f>(Q105-Q69)/-Q69</f>
        <v>0.47073691705233167</v>
      </c>
    </row>
    <row r="106" spans="1:18" ht="16.8" hidden="1" thickTop="1">
      <c r="A106" s="6">
        <v>2009</v>
      </c>
      <c r="B106" s="121" t="s">
        <v>7</v>
      </c>
      <c r="C106" s="122">
        <v>715.33100000000002</v>
      </c>
      <c r="D106" s="120">
        <f t="shared" si="41"/>
        <v>-0.35081450961529742</v>
      </c>
      <c r="E106" s="123">
        <v>36.359000000000002</v>
      </c>
      <c r="F106" s="120">
        <f t="shared" si="42"/>
        <v>-0.23390223345975555</v>
      </c>
      <c r="G106" s="124">
        <v>323.459</v>
      </c>
      <c r="H106" s="142">
        <f t="shared" si="43"/>
        <v>-0.33180672616096513</v>
      </c>
      <c r="I106" s="141">
        <v>72.629000000000005</v>
      </c>
      <c r="J106" s="142">
        <f>(I106-I70)/I70</f>
        <v>-0.39506080293186735</v>
      </c>
      <c r="K106" s="149">
        <v>45.84</v>
      </c>
      <c r="L106" s="142">
        <f t="shared" si="44"/>
        <v>-0.55120422948893677</v>
      </c>
      <c r="M106" s="149">
        <v>60.347000000000001</v>
      </c>
      <c r="N106" s="142">
        <f t="shared" si="45"/>
        <v>-0.30683436710314727</v>
      </c>
      <c r="O106" s="150">
        <v>41.018000000000001</v>
      </c>
      <c r="P106" s="142">
        <f>(O106-O70)/O70</f>
        <v>-0.4795330541809415</v>
      </c>
      <c r="Q106" s="150">
        <v>48.12</v>
      </c>
      <c r="R106" s="101">
        <f>(Q106-Q70)/Q70</f>
        <v>-0.39925093632958802</v>
      </c>
    </row>
    <row r="107" spans="1:18" ht="16.2" hidden="1">
      <c r="A107" s="6" t="s">
        <v>61</v>
      </c>
      <c r="B107" s="125" t="s">
        <v>6</v>
      </c>
      <c r="C107" s="126">
        <v>576.02599999999995</v>
      </c>
      <c r="D107" s="127">
        <f t="shared" si="41"/>
        <v>-0.44438721376622881</v>
      </c>
      <c r="E107" s="128">
        <v>8.0679999999999996</v>
      </c>
      <c r="F107" s="127">
        <f t="shared" si="42"/>
        <v>-0.30627687016337068</v>
      </c>
      <c r="G107" s="95">
        <v>193.98099999999999</v>
      </c>
      <c r="H107" s="147">
        <f t="shared" si="43"/>
        <v>-0.37431538883333865</v>
      </c>
      <c r="I107" s="130">
        <v>43.488999999999997</v>
      </c>
      <c r="J107" s="147">
        <f>(I107-I71)/I71</f>
        <v>-0.66698062638793165</v>
      </c>
      <c r="K107" s="130">
        <v>23.164999999999999</v>
      </c>
      <c r="L107" s="147">
        <f t="shared" si="44"/>
        <v>-0.54246494173414972</v>
      </c>
      <c r="M107" s="130">
        <v>16.11</v>
      </c>
      <c r="N107" s="147">
        <f t="shared" si="45"/>
        <v>-0.39413313275667544</v>
      </c>
      <c r="O107" s="151">
        <v>133.98699999999999</v>
      </c>
      <c r="P107" s="147">
        <f>(O107-O71)/O71</f>
        <v>-0.49166476970938611</v>
      </c>
      <c r="Q107" s="151">
        <v>66.923000000000002</v>
      </c>
      <c r="R107" s="129">
        <f>(Q107-Q71)/Q71</f>
        <v>-0.41259545334854736</v>
      </c>
    </row>
    <row r="108" spans="1:18" ht="16.8" hidden="1" thickBot="1">
      <c r="A108" s="38"/>
      <c r="B108" s="10" t="s">
        <v>8</v>
      </c>
      <c r="C108" s="75">
        <f>C106-C107</f>
        <v>139.30500000000006</v>
      </c>
      <c r="D108" s="117">
        <f t="shared" si="41"/>
        <v>1.1382194934765906</v>
      </c>
      <c r="E108" s="82">
        <f>E106-E107</f>
        <v>28.291000000000004</v>
      </c>
      <c r="F108" s="118">
        <f t="shared" si="42"/>
        <v>-0.21041027072285778</v>
      </c>
      <c r="G108" s="71">
        <f>G106-G107</f>
        <v>129.47800000000001</v>
      </c>
      <c r="H108" s="148">
        <f t="shared" si="43"/>
        <v>-0.256087331226659</v>
      </c>
      <c r="I108" s="82">
        <f>I106-I107</f>
        <v>29.140000000000008</v>
      </c>
      <c r="J108" s="144">
        <f>(I108-I72)/-I72</f>
        <v>3.767331433998101</v>
      </c>
      <c r="K108" s="82">
        <f>K106-K107</f>
        <v>22.675000000000004</v>
      </c>
      <c r="L108" s="148">
        <f t="shared" si="44"/>
        <v>-0.5597942147155891</v>
      </c>
      <c r="M108" s="82">
        <f>M106-M107</f>
        <v>44.237000000000002</v>
      </c>
      <c r="N108" s="148">
        <f t="shared" si="45"/>
        <v>-0.26844716388291712</v>
      </c>
      <c r="O108" s="134">
        <f>O106-O107</f>
        <v>-92.968999999999994</v>
      </c>
      <c r="P108" s="144">
        <f>(O108-O72)/-O72</f>
        <v>0.49683931374140822</v>
      </c>
      <c r="Q108" s="134">
        <f>Q106-Q107</f>
        <v>-18.803000000000004</v>
      </c>
      <c r="R108" s="104">
        <f>(Q108-Q72)/-Q72</f>
        <v>0.44419154596511978</v>
      </c>
    </row>
    <row r="109" spans="1:18" ht="16.8" hidden="1" thickTop="1">
      <c r="A109" s="6">
        <v>2009</v>
      </c>
      <c r="B109" s="121" t="s">
        <v>7</v>
      </c>
      <c r="C109" s="122">
        <v>884.77200000000005</v>
      </c>
      <c r="D109" s="120">
        <f t="shared" ref="D109:D117" si="46">(C109-C73)/C73</f>
        <v>-0.34233831104636031</v>
      </c>
      <c r="E109" s="123">
        <v>44.234000000000002</v>
      </c>
      <c r="F109" s="120">
        <f t="shared" ref="F109:F117" si="47">(E109-E73)/E73</f>
        <v>-0.22545963929259319</v>
      </c>
      <c r="G109" s="124">
        <v>402.036</v>
      </c>
      <c r="H109" s="142">
        <f t="shared" ref="H109:H117" si="48">(G109-G73)/G73</f>
        <v>-0.3135100061471211</v>
      </c>
      <c r="I109" s="141">
        <v>88.278000000000006</v>
      </c>
      <c r="J109" s="142">
        <f>(I109-I73)/I73</f>
        <v>-0.39684339983602079</v>
      </c>
      <c r="K109" s="149">
        <v>58.863</v>
      </c>
      <c r="L109" s="142">
        <f t="shared" ref="L109:L117" si="49">(K109-K73)/K73</f>
        <v>-0.52951003117256812</v>
      </c>
      <c r="M109" s="149">
        <v>74.543000000000006</v>
      </c>
      <c r="N109" s="142">
        <f t="shared" ref="N109:N117" si="50">(M109-M73)/M73</f>
        <v>-0.300394181135617</v>
      </c>
      <c r="O109" s="150">
        <v>52.801000000000002</v>
      </c>
      <c r="P109" s="142">
        <f>(O109-O73)/O73</f>
        <v>-0.48239388295265173</v>
      </c>
      <c r="Q109" s="150">
        <v>59.786999999999999</v>
      </c>
      <c r="R109" s="101">
        <f>(Q109-Q73)/Q73</f>
        <v>-0.3909850259753489</v>
      </c>
    </row>
    <row r="110" spans="1:18" ht="16.2" hidden="1">
      <c r="A110" s="6" t="s">
        <v>63</v>
      </c>
      <c r="B110" s="125" t="s">
        <v>6</v>
      </c>
      <c r="C110" s="126">
        <v>727.904</v>
      </c>
      <c r="D110" s="127">
        <f t="shared" si="46"/>
        <v>-0.42478189404475919</v>
      </c>
      <c r="E110" s="128">
        <v>9.8689999999999998</v>
      </c>
      <c r="F110" s="127">
        <f t="shared" si="47"/>
        <v>-0.28692196531791908</v>
      </c>
      <c r="G110" s="95">
        <v>245.08</v>
      </c>
      <c r="H110" s="147">
        <f t="shared" si="48"/>
        <v>-0.34667981766321004</v>
      </c>
      <c r="I110" s="130">
        <v>57.670999999999999</v>
      </c>
      <c r="J110" s="147">
        <f>(I110-I74)/I74</f>
        <v>-0.63991633366633371</v>
      </c>
      <c r="K110" s="130">
        <v>29.492999999999999</v>
      </c>
      <c r="L110" s="147">
        <f t="shared" si="49"/>
        <v>-0.5160321627830653</v>
      </c>
      <c r="M110" s="130">
        <v>20.928000000000001</v>
      </c>
      <c r="N110" s="147">
        <f t="shared" si="50"/>
        <v>-0.35387465267057733</v>
      </c>
      <c r="O110" s="151">
        <v>166.12</v>
      </c>
      <c r="P110" s="147">
        <f>(O110-O74)/O74</f>
        <v>-0.48821590313934499</v>
      </c>
      <c r="Q110" s="151">
        <v>85.162999999999997</v>
      </c>
      <c r="R110" s="129">
        <f>(Q110-Q74)/Q74</f>
        <v>-0.39160594370624374</v>
      </c>
    </row>
    <row r="111" spans="1:18" ht="16.8" hidden="1" thickBot="1">
      <c r="A111" s="38"/>
      <c r="B111" s="10" t="s">
        <v>8</v>
      </c>
      <c r="C111" s="75">
        <f>C109-C110</f>
        <v>156.86800000000005</v>
      </c>
      <c r="D111" s="117">
        <f t="shared" si="46"/>
        <v>0.96354988108649775</v>
      </c>
      <c r="E111" s="82">
        <f>E109-E110</f>
        <v>34.365000000000002</v>
      </c>
      <c r="F111" s="118">
        <f t="shared" si="47"/>
        <v>-0.20580078576380853</v>
      </c>
      <c r="G111" s="71">
        <f>G109-G110</f>
        <v>156.95599999999999</v>
      </c>
      <c r="H111" s="148">
        <f t="shared" si="48"/>
        <v>-0.25440121609424732</v>
      </c>
      <c r="I111" s="82">
        <f>I109-I110</f>
        <v>30.607000000000006</v>
      </c>
      <c r="J111" s="144">
        <f>(I111-I75)/-I75</f>
        <v>3.2178985507246409</v>
      </c>
      <c r="K111" s="82">
        <f>K109-K110</f>
        <v>29.37</v>
      </c>
      <c r="L111" s="148">
        <f t="shared" si="49"/>
        <v>-0.54230949041608223</v>
      </c>
      <c r="M111" s="82">
        <f>M109-M110</f>
        <v>53.615000000000009</v>
      </c>
      <c r="N111" s="148">
        <f t="shared" si="50"/>
        <v>-0.27703613807982724</v>
      </c>
      <c r="O111" s="134">
        <f>O109-O110</f>
        <v>-113.319</v>
      </c>
      <c r="P111" s="144">
        <f>(O111-O75)/-O75</f>
        <v>0.49088417647587379</v>
      </c>
      <c r="Q111" s="134">
        <f>Q109-Q110</f>
        <v>-25.375999999999998</v>
      </c>
      <c r="R111" s="104">
        <f>(Q111-Q75)/-Q75</f>
        <v>0.39306386032049739</v>
      </c>
    </row>
    <row r="112" spans="1:18" ht="16.8" hidden="1" thickTop="1">
      <c r="A112" s="6">
        <v>2009</v>
      </c>
      <c r="B112" s="121" t="s">
        <v>7</v>
      </c>
      <c r="C112" s="122">
        <v>1057.55</v>
      </c>
      <c r="D112" s="120">
        <f t="shared" si="46"/>
        <v>-0.32798927375437664</v>
      </c>
      <c r="E112" s="123">
        <v>52.08</v>
      </c>
      <c r="F112" s="120">
        <f t="shared" si="47"/>
        <v>-0.21329305135951668</v>
      </c>
      <c r="G112" s="124">
        <v>483.33</v>
      </c>
      <c r="H112" s="142">
        <f t="shared" si="48"/>
        <v>-0.2974854651162791</v>
      </c>
      <c r="I112" s="141">
        <v>103.85</v>
      </c>
      <c r="J112" s="142">
        <f>(I112-I76)/I76</f>
        <v>-0.39541247016359093</v>
      </c>
      <c r="K112" s="149">
        <v>72.760000000000005</v>
      </c>
      <c r="L112" s="142">
        <f t="shared" si="49"/>
        <v>-0.49955292661118361</v>
      </c>
      <c r="M112" s="149">
        <v>89.29</v>
      </c>
      <c r="N112" s="142">
        <f t="shared" si="50"/>
        <v>-0.28476449855815439</v>
      </c>
      <c r="O112" s="150">
        <v>63.36</v>
      </c>
      <c r="P112" s="142">
        <f>(O112-O76)/O76</f>
        <v>-0.46818868557998994</v>
      </c>
      <c r="Q112" s="150">
        <v>72.62</v>
      </c>
      <c r="R112" s="101">
        <f>(Q112-Q76)/Q76</f>
        <v>-0.35944253329805059</v>
      </c>
    </row>
    <row r="113" spans="1:18" ht="16.2" hidden="1">
      <c r="A113" s="6" t="s">
        <v>65</v>
      </c>
      <c r="B113" s="125" t="s">
        <v>6</v>
      </c>
      <c r="C113" s="126">
        <v>882.03</v>
      </c>
      <c r="D113" s="127">
        <f t="shared" si="46"/>
        <v>-0.41045898417918236</v>
      </c>
      <c r="E113" s="128">
        <v>11.46</v>
      </c>
      <c r="F113" s="127">
        <f t="shared" si="47"/>
        <v>-0.28553615960099743</v>
      </c>
      <c r="G113" s="95">
        <v>294.83999999999997</v>
      </c>
      <c r="H113" s="147">
        <f t="shared" si="48"/>
        <v>-0.326941514860978</v>
      </c>
      <c r="I113" s="130">
        <v>71.27</v>
      </c>
      <c r="J113" s="147">
        <f>(I113-I77)/I77</f>
        <v>-0.62611478333857939</v>
      </c>
      <c r="K113" s="130">
        <v>35.979999999999997</v>
      </c>
      <c r="L113" s="147">
        <f t="shared" si="49"/>
        <v>-0.49216654904728302</v>
      </c>
      <c r="M113" s="130">
        <v>25.56</v>
      </c>
      <c r="N113" s="147">
        <f t="shared" si="50"/>
        <v>-0.33001310615989515</v>
      </c>
      <c r="O113" s="151">
        <v>204</v>
      </c>
      <c r="P113" s="147">
        <f>(O113-O77)/O77</f>
        <v>-0.47820748925721301</v>
      </c>
      <c r="Q113" s="151">
        <v>102.25</v>
      </c>
      <c r="R113" s="129">
        <f>(Q113-Q77)/Q77</f>
        <v>-0.38440698374473209</v>
      </c>
    </row>
    <row r="114" spans="1:18" ht="16.8" hidden="1" thickBot="1">
      <c r="A114" s="38"/>
      <c r="B114" s="10" t="s">
        <v>8</v>
      </c>
      <c r="C114" s="75">
        <f>C112-C113</f>
        <v>175.51999999999998</v>
      </c>
      <c r="D114" s="117">
        <f t="shared" si="46"/>
        <v>1.26243877287961</v>
      </c>
      <c r="E114" s="82">
        <f>E112-E113</f>
        <v>40.619999999999997</v>
      </c>
      <c r="F114" s="118">
        <f t="shared" si="47"/>
        <v>-0.19019138755980872</v>
      </c>
      <c r="G114" s="71">
        <f>G112-G113</f>
        <v>188.49</v>
      </c>
      <c r="H114" s="148">
        <f t="shared" si="48"/>
        <v>-0.24585900616147871</v>
      </c>
      <c r="I114" s="82">
        <f>I112-I113</f>
        <v>32.58</v>
      </c>
      <c r="J114" s="144">
        <f>(I114-I78)/-I78</f>
        <v>2.7283819628647219</v>
      </c>
      <c r="K114" s="82">
        <f>K112-K113</f>
        <v>36.780000000000008</v>
      </c>
      <c r="L114" s="148">
        <f t="shared" si="49"/>
        <v>-0.5065736517306143</v>
      </c>
      <c r="M114" s="82">
        <f>M112-M113</f>
        <v>63.730000000000004</v>
      </c>
      <c r="N114" s="148">
        <f t="shared" si="50"/>
        <v>-0.26485177067712534</v>
      </c>
      <c r="O114" s="134">
        <f>O112-O113</f>
        <v>-140.63999999999999</v>
      </c>
      <c r="P114" s="144">
        <f>(O114-O78)/-O78</f>
        <v>0.48259877860348765</v>
      </c>
      <c r="Q114" s="134">
        <f>Q112-Q113</f>
        <v>-29.629999999999995</v>
      </c>
      <c r="R114" s="104">
        <f>(Q114-Q78)/-Q78</f>
        <v>0.43808078892471075</v>
      </c>
    </row>
    <row r="115" spans="1:18" ht="16.8" hidden="1" thickTop="1">
      <c r="A115" s="6">
        <v>2009</v>
      </c>
      <c r="B115" s="121" t="s">
        <v>7</v>
      </c>
      <c r="C115" s="122">
        <v>1247.347</v>
      </c>
      <c r="D115" s="120">
        <f t="shared" si="46"/>
        <v>-0.31682166721437177</v>
      </c>
      <c r="E115" s="123">
        <v>60</v>
      </c>
      <c r="F115" s="120">
        <f t="shared" si="47"/>
        <v>-0.20729290527150215</v>
      </c>
      <c r="G115" s="124">
        <v>571.99599999999998</v>
      </c>
      <c r="H115" s="142">
        <f t="shared" si="48"/>
        <v>-0.28518370407398158</v>
      </c>
      <c r="I115" s="141">
        <v>121.41</v>
      </c>
      <c r="J115" s="142">
        <f>(I115-I79)/I79</f>
        <v>-0.38977683956574188</v>
      </c>
      <c r="K115" s="149">
        <v>90.378</v>
      </c>
      <c r="L115" s="142">
        <f t="shared" si="49"/>
        <v>-0.45718918918918922</v>
      </c>
      <c r="M115" s="149">
        <v>104.871</v>
      </c>
      <c r="N115" s="142">
        <f t="shared" si="50"/>
        <v>-0.26975141006893683</v>
      </c>
      <c r="O115" s="150">
        <v>75.263000000000005</v>
      </c>
      <c r="P115" s="142">
        <f>(O115-O79)/O79</f>
        <v>-0.47320641142297193</v>
      </c>
      <c r="Q115" s="150">
        <v>85.926000000000002</v>
      </c>
      <c r="R115" s="101">
        <f>(Q115-Q79)/Q79</f>
        <v>-0.34045133558489404</v>
      </c>
    </row>
    <row r="116" spans="1:18" ht="16.2" hidden="1">
      <c r="A116" s="6" t="s">
        <v>67</v>
      </c>
      <c r="B116" s="125" t="s">
        <v>6</v>
      </c>
      <c r="C116" s="126">
        <v>1050.6030000000001</v>
      </c>
      <c r="D116" s="127">
        <f t="shared" si="46"/>
        <v>-0.39892039408190583</v>
      </c>
      <c r="E116" s="128">
        <v>13.349</v>
      </c>
      <c r="F116" s="127">
        <f t="shared" si="47"/>
        <v>-0.27174031642116742</v>
      </c>
      <c r="G116" s="95">
        <v>348.36700000000002</v>
      </c>
      <c r="H116" s="147">
        <f t="shared" si="48"/>
        <v>-0.3045456360297053</v>
      </c>
      <c r="I116" s="130">
        <v>85.954999999999998</v>
      </c>
      <c r="J116" s="147">
        <f>(I116-I80)/I80</f>
        <v>-0.60931321303577113</v>
      </c>
      <c r="K116" s="130">
        <v>42.948999999999998</v>
      </c>
      <c r="L116" s="147">
        <f t="shared" si="49"/>
        <v>-0.46125188158554942</v>
      </c>
      <c r="M116" s="130">
        <v>30.704999999999998</v>
      </c>
      <c r="N116" s="147">
        <f t="shared" si="50"/>
        <v>-0.29559532002752936</v>
      </c>
      <c r="O116" s="151">
        <v>250.27199999999999</v>
      </c>
      <c r="P116" s="147">
        <f>(O116-O80)/O80</f>
        <v>-0.47946755407653913</v>
      </c>
      <c r="Q116" s="151">
        <v>120.889</v>
      </c>
      <c r="R116" s="129">
        <f>(Q116-Q80)/Q80</f>
        <v>-0.37437768462454069</v>
      </c>
    </row>
    <row r="117" spans="1:18" ht="16.8" hidden="1" thickBot="1">
      <c r="A117" s="38"/>
      <c r="B117" s="10" t="s">
        <v>8</v>
      </c>
      <c r="C117" s="75">
        <f>C115-C116</f>
        <v>196.74399999999991</v>
      </c>
      <c r="D117" s="117">
        <f t="shared" si="46"/>
        <v>1.5243007441621732</v>
      </c>
      <c r="E117" s="82">
        <f>E115-E116</f>
        <v>46.650999999999996</v>
      </c>
      <c r="F117" s="118">
        <f t="shared" si="47"/>
        <v>-0.18669804741980481</v>
      </c>
      <c r="G117" s="71">
        <f>G115-G116</f>
        <v>223.62899999999996</v>
      </c>
      <c r="H117" s="148">
        <f t="shared" si="48"/>
        <v>-0.25277666399358478</v>
      </c>
      <c r="I117" s="82">
        <f>I115-I116</f>
        <v>35.454999999999998</v>
      </c>
      <c r="J117" s="144">
        <f>(I117-I81)/-I81</f>
        <v>2.6843230403800487</v>
      </c>
      <c r="K117" s="82">
        <f>K115-K116</f>
        <v>47.429000000000002</v>
      </c>
      <c r="L117" s="148">
        <f t="shared" si="49"/>
        <v>-0.45345701774602443</v>
      </c>
      <c r="M117" s="82">
        <f>M115-M116</f>
        <v>74.165999999999997</v>
      </c>
      <c r="N117" s="148">
        <f t="shared" si="50"/>
        <v>-0.25848830233953218</v>
      </c>
      <c r="O117" s="134">
        <f>O115-O116</f>
        <v>-175.00899999999999</v>
      </c>
      <c r="P117" s="144">
        <f>(O117-O81)/-O81</f>
        <v>0.48211463912644636</v>
      </c>
      <c r="Q117" s="134">
        <f>Q115-Q116</f>
        <v>-34.962999999999994</v>
      </c>
      <c r="R117" s="104">
        <f>(Q117-Q81)/-Q81</f>
        <v>0.44459094519459891</v>
      </c>
    </row>
    <row r="118" spans="1:18" ht="16.8" hidden="1" thickTop="1">
      <c r="A118" s="6">
        <v>2009</v>
      </c>
      <c r="B118" s="121" t="s">
        <v>7</v>
      </c>
      <c r="C118" s="122">
        <v>1438.01</v>
      </c>
      <c r="D118" s="120">
        <f t="shared" ref="D118:D126" si="51">(C118-C82)/C82</f>
        <v>-0.29656208114427712</v>
      </c>
      <c r="E118" s="123">
        <v>68.027000000000001</v>
      </c>
      <c r="F118" s="120">
        <f t="shared" ref="F118:F126" si="52">(E118-E82)/E82</f>
        <v>-0.19646822584455464</v>
      </c>
      <c r="G118" s="124">
        <v>662.64099999999996</v>
      </c>
      <c r="H118" s="142">
        <f t="shared" ref="H118:H126" si="53">(G118-G82)/G82</f>
        <v>-0.26590188996964531</v>
      </c>
      <c r="I118" s="141">
        <v>138.761</v>
      </c>
      <c r="J118" s="142">
        <f>(I118-I82)/I82</f>
        <v>-0.37981138821846788</v>
      </c>
      <c r="K118" s="149">
        <v>109.52800000000001</v>
      </c>
      <c r="L118" s="142">
        <f t="shared" ref="L118:L126" si="54">(K118-K82)/K82</f>
        <v>-0.40872381774994604</v>
      </c>
      <c r="M118" s="149">
        <v>119.248</v>
      </c>
      <c r="N118" s="142">
        <f t="shared" ref="N118:N126" si="55">(M118-M82)/M82</f>
        <v>-0.24868951612903223</v>
      </c>
      <c r="O118" s="150">
        <v>86.480999999999995</v>
      </c>
      <c r="P118" s="142">
        <f>(O118-O82)/O82</f>
        <v>-0.45049561570720553</v>
      </c>
      <c r="Q118" s="150">
        <v>98.631</v>
      </c>
      <c r="R118" s="101">
        <f>(Q118-Q82)/Q82</f>
        <v>-0.31453888386962259</v>
      </c>
    </row>
    <row r="119" spans="1:18" ht="16.2" hidden="1">
      <c r="A119" s="6" t="s">
        <v>104</v>
      </c>
      <c r="B119" s="125" t="s">
        <v>6</v>
      </c>
      <c r="C119" s="126">
        <v>1215.6590000000001</v>
      </c>
      <c r="D119" s="127">
        <f t="shared" si="51"/>
        <v>-0.37888802031442392</v>
      </c>
      <c r="E119" s="128">
        <v>15.458</v>
      </c>
      <c r="F119" s="127">
        <f t="shared" si="52"/>
        <v>-0.25503614457831325</v>
      </c>
      <c r="G119" s="95">
        <v>405.42599999999999</v>
      </c>
      <c r="H119" s="147">
        <f t="shared" si="53"/>
        <v>-0.27723820729489795</v>
      </c>
      <c r="I119" s="130">
        <v>102.411</v>
      </c>
      <c r="J119" s="147">
        <f>(I119-I83)/I83</f>
        <v>-0.58237093222412528</v>
      </c>
      <c r="K119" s="130">
        <v>50.408000000000001</v>
      </c>
      <c r="L119" s="147">
        <f t="shared" si="54"/>
        <v>-0.43501457072405286</v>
      </c>
      <c r="M119" s="130">
        <v>35.828000000000003</v>
      </c>
      <c r="N119" s="147">
        <f t="shared" si="55"/>
        <v>-0.26127835051546383</v>
      </c>
      <c r="O119" s="151">
        <v>283.12400000000002</v>
      </c>
      <c r="P119" s="147">
        <f>(O119-O83)/O83</f>
        <v>-0.47565745610785981</v>
      </c>
      <c r="Q119" s="151">
        <v>141.90299999999999</v>
      </c>
      <c r="R119" s="129">
        <f>(Q119-Q83)/Q83</f>
        <v>-0.34856080429692887</v>
      </c>
    </row>
    <row r="120" spans="1:18" ht="16.8" hidden="1" thickBot="1">
      <c r="A120" s="38"/>
      <c r="B120" s="10" t="s">
        <v>8</v>
      </c>
      <c r="C120" s="75">
        <f>C118-C119</f>
        <v>222.35099999999989</v>
      </c>
      <c r="D120" s="117">
        <f t="shared" si="51"/>
        <v>1.554877628403998</v>
      </c>
      <c r="E120" s="82">
        <f>E118-E119</f>
        <v>52.569000000000003</v>
      </c>
      <c r="F120" s="118">
        <f t="shared" si="52"/>
        <v>-0.17745266781411351</v>
      </c>
      <c r="G120" s="71">
        <f>G118-G119</f>
        <v>257.21499999999997</v>
      </c>
      <c r="H120" s="148">
        <f t="shared" si="53"/>
        <v>-0.24729310546646366</v>
      </c>
      <c r="I120" s="82">
        <f>I118-I119</f>
        <v>36.349999999999994</v>
      </c>
      <c r="J120" s="144">
        <f>(I120-I84)/-I84</f>
        <v>2.6922718808193675</v>
      </c>
      <c r="K120" s="82">
        <f>K118-K119</f>
        <v>59.120000000000005</v>
      </c>
      <c r="L120" s="148">
        <f t="shared" si="54"/>
        <v>-0.38429493855446784</v>
      </c>
      <c r="M120" s="82">
        <f>M118-M119</f>
        <v>83.42</v>
      </c>
      <c r="N120" s="148">
        <f t="shared" si="55"/>
        <v>-0.24315006350934493</v>
      </c>
      <c r="O120" s="134">
        <f>O118-O119</f>
        <v>-196.64300000000003</v>
      </c>
      <c r="P120" s="144">
        <f>(O120-O84)/-O84</f>
        <v>0.48600815515709128</v>
      </c>
      <c r="Q120" s="134">
        <f>Q118-Q119</f>
        <v>-43.271999999999991</v>
      </c>
      <c r="R120" s="104">
        <f>(Q120-Q84)/-Q84</f>
        <v>0.4147687314038413</v>
      </c>
    </row>
    <row r="121" spans="1:18" ht="16.8" hidden="1" thickTop="1">
      <c r="A121" s="6">
        <v>2009</v>
      </c>
      <c r="B121" s="121" t="s">
        <v>7</v>
      </c>
      <c r="C121" s="122">
        <v>1636.443</v>
      </c>
      <c r="D121" s="120">
        <f t="shared" si="51"/>
        <v>-0.27341535537953321</v>
      </c>
      <c r="E121" s="123">
        <v>76.659000000000006</v>
      </c>
      <c r="F121" s="120">
        <f t="shared" si="52"/>
        <v>-0.18482560612505317</v>
      </c>
      <c r="G121" s="124">
        <v>758.73599999999999</v>
      </c>
      <c r="H121" s="142">
        <f t="shared" si="53"/>
        <v>-0.24088444222111058</v>
      </c>
      <c r="I121" s="141">
        <v>157.15299999999999</v>
      </c>
      <c r="J121" s="142">
        <f>(I121-I85)/I85</f>
        <v>-0.36449917101378948</v>
      </c>
      <c r="K121" s="149">
        <v>126.91200000000001</v>
      </c>
      <c r="L121" s="142">
        <f t="shared" si="54"/>
        <v>-0.366105589131412</v>
      </c>
      <c r="M121" s="149">
        <v>134.423</v>
      </c>
      <c r="N121" s="142">
        <f t="shared" si="55"/>
        <v>-0.22700977573318001</v>
      </c>
      <c r="O121" s="150">
        <v>95.781000000000006</v>
      </c>
      <c r="P121" s="142">
        <f>(O121-O85)/O85</f>
        <v>-0.44750230733733271</v>
      </c>
      <c r="Q121" s="150">
        <v>110.88</v>
      </c>
      <c r="R121" s="101">
        <f>(Q121-Q85)/Q85</f>
        <v>-0.28763250883392233</v>
      </c>
    </row>
    <row r="122" spans="1:18" ht="16.2" hidden="1">
      <c r="A122" s="6" t="s">
        <v>72</v>
      </c>
      <c r="B122" s="125" t="s">
        <v>6</v>
      </c>
      <c r="C122" s="126">
        <v>1381.471</v>
      </c>
      <c r="D122" s="127">
        <f t="shared" si="51"/>
        <v>-0.35293492210699867</v>
      </c>
      <c r="E122" s="128">
        <v>17.574999999999999</v>
      </c>
      <c r="F122" s="127">
        <f t="shared" si="52"/>
        <v>-0.24114853195164079</v>
      </c>
      <c r="G122" s="95">
        <v>463.77600000000001</v>
      </c>
      <c r="H122" s="147">
        <f t="shared" si="53"/>
        <v>-0.2473123863931446</v>
      </c>
      <c r="I122" s="130">
        <v>117.167</v>
      </c>
      <c r="J122" s="147">
        <f>(I122-I86)/I86</f>
        <v>-0.55573124028362342</v>
      </c>
      <c r="K122" s="130">
        <v>57.887</v>
      </c>
      <c r="L122" s="147">
        <f t="shared" si="54"/>
        <v>-0.39838910829349405</v>
      </c>
      <c r="M122" s="130">
        <v>40.847000000000001</v>
      </c>
      <c r="N122" s="147">
        <f t="shared" si="55"/>
        <v>-0.23147695202257756</v>
      </c>
      <c r="O122" s="151">
        <v>319.39400000000001</v>
      </c>
      <c r="P122" s="147">
        <f>(O122-O86)/O86</f>
        <v>-0.45660037089337663</v>
      </c>
      <c r="Q122" s="151">
        <v>161.19900000000001</v>
      </c>
      <c r="R122" s="129">
        <f>(Q122-Q86)/Q86</f>
        <v>-0.32215213826163741</v>
      </c>
    </row>
    <row r="123" spans="1:18" ht="16.8" hidden="1" thickBot="1">
      <c r="A123" s="38"/>
      <c r="B123" s="10" t="s">
        <v>8</v>
      </c>
      <c r="C123" s="75">
        <f>C121-C122</f>
        <v>254.97199999999998</v>
      </c>
      <c r="D123" s="117">
        <f t="shared" si="51"/>
        <v>1.1744158280743688</v>
      </c>
      <c r="E123" s="82">
        <f>E121-E122</f>
        <v>59.084000000000003</v>
      </c>
      <c r="F123" s="118">
        <f t="shared" si="52"/>
        <v>-0.16642212189616259</v>
      </c>
      <c r="G123" s="71">
        <f>G121-G122</f>
        <v>294.95999999999998</v>
      </c>
      <c r="H123" s="148">
        <f t="shared" si="53"/>
        <v>-0.23055251213022393</v>
      </c>
      <c r="I123" s="82">
        <f>I121-I122</f>
        <v>39.98599999999999</v>
      </c>
      <c r="J123" s="144">
        <f>(I123-I87)/-I87</f>
        <v>3.43223844282238</v>
      </c>
      <c r="K123" s="82">
        <f>K121-K122</f>
        <v>69.025000000000006</v>
      </c>
      <c r="L123" s="148">
        <f t="shared" si="54"/>
        <v>-0.33623425329358592</v>
      </c>
      <c r="M123" s="82">
        <f>M121-M122</f>
        <v>93.575999999999993</v>
      </c>
      <c r="N123" s="148">
        <f t="shared" si="55"/>
        <v>-0.22504347826086962</v>
      </c>
      <c r="O123" s="134">
        <f>O121-O122</f>
        <v>-223.613</v>
      </c>
      <c r="P123" s="144">
        <f>(O123-O87)/-O87</f>
        <v>0.46040636085036551</v>
      </c>
      <c r="Q123" s="134">
        <f>Q121-Q122</f>
        <v>-50.319000000000017</v>
      </c>
      <c r="R123" s="104">
        <f>(Q123-Q87)/-Q87</f>
        <v>0.38754868549172322</v>
      </c>
    </row>
    <row r="124" spans="1:18" ht="16.8" hidden="1" thickTop="1">
      <c r="A124" s="6">
        <v>2009</v>
      </c>
      <c r="B124" s="121" t="s">
        <v>7</v>
      </c>
      <c r="C124" s="122">
        <v>1836.57</v>
      </c>
      <c r="D124" s="120">
        <f t="shared" si="51"/>
        <v>-0.24107109651025846</v>
      </c>
      <c r="E124" s="123">
        <v>85.001000000000005</v>
      </c>
      <c r="F124" s="120">
        <f t="shared" si="52"/>
        <v>-0.16616637237590734</v>
      </c>
      <c r="G124" s="124">
        <v>856.35799999999995</v>
      </c>
      <c r="H124" s="142">
        <f t="shared" si="53"/>
        <v>-0.2062601377341528</v>
      </c>
      <c r="I124" s="141">
        <v>175.21899999999999</v>
      </c>
      <c r="J124" s="142">
        <f>(I124-I88)/I88</f>
        <v>-0.33966836254004151</v>
      </c>
      <c r="K124" s="149">
        <v>145.37200000000001</v>
      </c>
      <c r="L124" s="142">
        <f t="shared" si="54"/>
        <v>-0.31070649596965383</v>
      </c>
      <c r="M124" s="149">
        <v>149.55099999999999</v>
      </c>
      <c r="N124" s="142">
        <f t="shared" si="55"/>
        <v>-0.19686912625530326</v>
      </c>
      <c r="O124" s="150">
        <v>105.63</v>
      </c>
      <c r="P124" s="142">
        <f>(O124-O88)/O88</f>
        <v>-0.42927382753403942</v>
      </c>
      <c r="Q124" s="150">
        <v>124.764</v>
      </c>
      <c r="R124" s="101">
        <f>(Q124-Q88)/Q88</f>
        <v>-0.24215513575897468</v>
      </c>
    </row>
    <row r="125" spans="1:18" ht="16.2" hidden="1">
      <c r="A125" s="6" t="s">
        <v>111</v>
      </c>
      <c r="B125" s="125" t="s">
        <v>6</v>
      </c>
      <c r="C125" s="126">
        <v>1560.5709999999999</v>
      </c>
      <c r="D125" s="127">
        <f t="shared" si="51"/>
        <v>-0.31756837124690623</v>
      </c>
      <c r="E125" s="128">
        <v>19.818000000000001</v>
      </c>
      <c r="F125" s="127">
        <f t="shared" si="52"/>
        <v>-0.2135714285714285</v>
      </c>
      <c r="G125" s="95">
        <v>528.74199999999996</v>
      </c>
      <c r="H125" s="147">
        <f t="shared" si="53"/>
        <v>-0.205496619083396</v>
      </c>
      <c r="I125" s="130">
        <v>135.267</v>
      </c>
      <c r="J125" s="147">
        <f>(I125-I89)/I89</f>
        <v>-0.51529365392195503</v>
      </c>
      <c r="K125" s="130">
        <v>66.066000000000003</v>
      </c>
      <c r="L125" s="147">
        <f t="shared" si="54"/>
        <v>-0.35620736698499317</v>
      </c>
      <c r="M125" s="130">
        <v>46.204000000000001</v>
      </c>
      <c r="N125" s="147">
        <f t="shared" si="55"/>
        <v>-0.18769338959212378</v>
      </c>
      <c r="O125" s="151">
        <v>352.14299999999997</v>
      </c>
      <c r="P125" s="147">
        <f>(O125-O89)/O89</f>
        <v>-0.43720153428160469</v>
      </c>
      <c r="Q125" s="151">
        <v>182.792</v>
      </c>
      <c r="R125" s="129">
        <f>(Q125-Q89)/Q89</f>
        <v>-0.2805730478589421</v>
      </c>
    </row>
    <row r="126" spans="1:18" ht="16.8" hidden="1" thickBot="1">
      <c r="A126" s="38"/>
      <c r="B126" s="10" t="s">
        <v>8</v>
      </c>
      <c r="C126" s="75">
        <f>C124-C125</f>
        <v>275.99900000000002</v>
      </c>
      <c r="D126" s="117">
        <f t="shared" si="51"/>
        <v>1.0725313509048646</v>
      </c>
      <c r="E126" s="82">
        <f>E124-E125</f>
        <v>65.183000000000007</v>
      </c>
      <c r="F126" s="118">
        <f t="shared" si="52"/>
        <v>-0.15059942663539208</v>
      </c>
      <c r="G126" s="71">
        <f>G124-G125</f>
        <v>327.61599999999999</v>
      </c>
      <c r="H126" s="148">
        <f t="shared" si="53"/>
        <v>-0.20748929582234715</v>
      </c>
      <c r="I126" s="82">
        <f>I124-I125</f>
        <v>39.951999999999998</v>
      </c>
      <c r="J126" s="144">
        <f>(I126-I90)/-I90</f>
        <v>3.9119533527696855</v>
      </c>
      <c r="K126" s="82">
        <f>K124-K125</f>
        <v>79.306000000000012</v>
      </c>
      <c r="L126" s="148">
        <f t="shared" si="54"/>
        <v>-0.26758404137421488</v>
      </c>
      <c r="M126" s="82">
        <f>M124-M125</f>
        <v>103.34699999999998</v>
      </c>
      <c r="N126" s="148">
        <f t="shared" si="55"/>
        <v>-0.20090466249130157</v>
      </c>
      <c r="O126" s="134">
        <f>O124-O125</f>
        <v>-246.51299999999998</v>
      </c>
      <c r="P126" s="144">
        <f>(O126-O90)/-O90</f>
        <v>0.4405315237619718</v>
      </c>
      <c r="Q126" s="134">
        <f>Q124-Q125</f>
        <v>-58.028000000000006</v>
      </c>
      <c r="R126" s="104">
        <f>(Q126-Q90)/-Q90</f>
        <v>0.35128004471771945</v>
      </c>
    </row>
    <row r="127" spans="1:18" ht="16.8" thickTop="1">
      <c r="A127" s="6">
        <v>2009</v>
      </c>
      <c r="B127" s="121" t="s">
        <v>7</v>
      </c>
      <c r="C127" s="122">
        <v>2036.749</v>
      </c>
      <c r="D127" s="120">
        <f t="shared" ref="D127:D132" si="56">(C127-C91)/C91</f>
        <v>-0.20324024269546881</v>
      </c>
      <c r="E127" s="123">
        <v>93.444000000000003</v>
      </c>
      <c r="F127" s="120">
        <f t="shared" ref="F127:F132" si="57">(E127-E91)/E91</f>
        <v>-0.1427155963302752</v>
      </c>
      <c r="G127" s="124">
        <v>952.14700000000005</v>
      </c>
      <c r="H127" s="142">
        <f t="shared" ref="H127:H132" si="58">(G127-G91)/G91</f>
        <v>-0.16658905704307331</v>
      </c>
      <c r="I127" s="141">
        <v>193.59399999999999</v>
      </c>
      <c r="J127" s="142">
        <f>(I127-I91)/I91</f>
        <v>-0.3140072995287197</v>
      </c>
      <c r="K127" s="149">
        <v>160.874</v>
      </c>
      <c r="L127" s="142">
        <f t="shared" ref="L127:L132" si="59">(K127-K91)/K91</f>
        <v>-0.2623504057957724</v>
      </c>
      <c r="M127" s="149">
        <v>165.23400000000001</v>
      </c>
      <c r="N127" s="142">
        <f t="shared" ref="N127:N132" si="60">(M127-M91)/M91</f>
        <v>-0.16014028667276609</v>
      </c>
      <c r="O127" s="150">
        <v>116.974</v>
      </c>
      <c r="P127" s="142">
        <f>(O127-O91)/O91</f>
        <v>-0.39101416076634737</v>
      </c>
      <c r="Q127" s="150">
        <v>139.30199999999999</v>
      </c>
      <c r="R127" s="101">
        <f>(Q127-Q91)/Q91</f>
        <v>-0.19203062467374285</v>
      </c>
    </row>
    <row r="128" spans="1:18" ht="16.2">
      <c r="A128" s="6"/>
      <c r="B128" s="125" t="s">
        <v>6</v>
      </c>
      <c r="C128" s="126">
        <v>1743.7049999999999</v>
      </c>
      <c r="D128" s="127">
        <f t="shared" si="56"/>
        <v>-0.27480993811551774</v>
      </c>
      <c r="E128" s="128">
        <v>21.9</v>
      </c>
      <c r="F128" s="127">
        <f t="shared" si="57"/>
        <v>-0.18948926720947451</v>
      </c>
      <c r="G128" s="95">
        <v>590.04499999999996</v>
      </c>
      <c r="H128" s="147">
        <f t="shared" si="58"/>
        <v>-0.16394615657102379</v>
      </c>
      <c r="I128" s="130">
        <v>151.953</v>
      </c>
      <c r="J128" s="147">
        <f>(I128-I92)/I92</f>
        <v>-0.47461102275084716</v>
      </c>
      <c r="K128" s="130">
        <v>74.647999999999996</v>
      </c>
      <c r="L128" s="147">
        <f t="shared" si="59"/>
        <v>-0.31002865329512896</v>
      </c>
      <c r="M128" s="130">
        <v>51.143000000000001</v>
      </c>
      <c r="N128" s="147">
        <f t="shared" si="60"/>
        <v>-0.14218383092921832</v>
      </c>
      <c r="O128" s="151">
        <v>393.35500000000002</v>
      </c>
      <c r="P128" s="147">
        <f>(O128-O92)/O92</f>
        <v>-0.39711088972335046</v>
      </c>
      <c r="Q128" s="151">
        <v>204.249</v>
      </c>
      <c r="R128" s="129">
        <f>(Q128-Q92)/Q92</f>
        <v>-0.23191561371841163</v>
      </c>
    </row>
    <row r="129" spans="1:18" ht="16.8" thickBot="1">
      <c r="A129" s="38"/>
      <c r="B129" s="10" t="s">
        <v>8</v>
      </c>
      <c r="C129" s="75">
        <f>C127-C128</f>
        <v>293.0440000000001</v>
      </c>
      <c r="D129" s="117">
        <f t="shared" si="56"/>
        <v>0.93033397009419805</v>
      </c>
      <c r="E129" s="82">
        <f>E127-E128</f>
        <v>71.544000000000011</v>
      </c>
      <c r="F129" s="118">
        <f t="shared" si="57"/>
        <v>-0.12729934130275666</v>
      </c>
      <c r="G129" s="71">
        <f>G127-G128</f>
        <v>362.10200000000009</v>
      </c>
      <c r="H129" s="148">
        <f t="shared" si="58"/>
        <v>-0.17086004762777049</v>
      </c>
      <c r="I129" s="82">
        <f>I127-I128</f>
        <v>41.640999999999991</v>
      </c>
      <c r="J129" s="144">
        <f>(I129-I93)/-I93</f>
        <v>6.9402282453637243</v>
      </c>
      <c r="K129" s="82">
        <f>K127-K128</f>
        <v>86.225999999999999</v>
      </c>
      <c r="L129" s="148">
        <f t="shared" si="59"/>
        <v>-0.21541401273885355</v>
      </c>
      <c r="M129" s="82">
        <f>M127-M128</f>
        <v>114.09100000000001</v>
      </c>
      <c r="N129" s="148">
        <f t="shared" si="60"/>
        <v>-0.16794778296382729</v>
      </c>
      <c r="O129" s="134">
        <f>O127-O128</f>
        <v>-276.38100000000003</v>
      </c>
      <c r="P129" s="144">
        <f>(O129-O93)/-O93</f>
        <v>0.39965462562721282</v>
      </c>
      <c r="Q129" s="134">
        <f>Q127-Q128</f>
        <v>-64.947000000000003</v>
      </c>
      <c r="R129" s="104">
        <f>(Q129-Q93)/-Q93</f>
        <v>0.3054539621430864</v>
      </c>
    </row>
    <row r="130" spans="1:18" ht="16.8" hidden="1" thickTop="1">
      <c r="A130" s="6">
        <v>2010</v>
      </c>
      <c r="B130" s="121" t="s">
        <v>7</v>
      </c>
      <c r="C130" s="122">
        <v>217.38</v>
      </c>
      <c r="D130" s="120">
        <f t="shared" si="56"/>
        <v>0.75733029369679628</v>
      </c>
      <c r="E130" s="123">
        <v>8.2889999999999997</v>
      </c>
      <c r="F130" s="120">
        <f t="shared" si="57"/>
        <v>0.45166374781085811</v>
      </c>
      <c r="G130" s="124">
        <v>100.926</v>
      </c>
      <c r="H130" s="142">
        <f t="shared" si="58"/>
        <v>0.80163872971670336</v>
      </c>
      <c r="I130" s="141">
        <v>20.285</v>
      </c>
      <c r="J130" s="142">
        <f t="shared" ref="J130:J135" si="61">(I130-I94)/I94</f>
        <v>0.48044081156035617</v>
      </c>
      <c r="K130" s="149">
        <v>18.481999999999999</v>
      </c>
      <c r="L130" s="142">
        <f t="shared" si="59"/>
        <v>1.9666131621187797</v>
      </c>
      <c r="M130" s="149">
        <v>17.48</v>
      </c>
      <c r="N130" s="142">
        <f t="shared" si="60"/>
        <v>0.88260635433494883</v>
      </c>
      <c r="O130" s="150">
        <v>14.999000000000001</v>
      </c>
      <c r="P130" s="142">
        <f>(O130-O94)/O94</f>
        <v>0.74711706464764116</v>
      </c>
      <c r="Q130" s="150">
        <v>15.565</v>
      </c>
      <c r="R130" s="101">
        <f>(Q130-Q94)/Q94</f>
        <v>1.2815889768396362</v>
      </c>
    </row>
    <row r="131" spans="1:18" ht="16.2" hidden="1">
      <c r="A131" s="6" t="s">
        <v>118</v>
      </c>
      <c r="B131" s="125" t="s">
        <v>6</v>
      </c>
      <c r="C131" s="126">
        <v>192.501</v>
      </c>
      <c r="D131" s="127">
        <f t="shared" si="56"/>
        <v>1.1469390941637021</v>
      </c>
      <c r="E131" s="128">
        <v>2.3029999999999999</v>
      </c>
      <c r="F131" s="127">
        <f t="shared" si="57"/>
        <v>0.4925469863901491</v>
      </c>
      <c r="G131" s="95">
        <v>62.692</v>
      </c>
      <c r="H131" s="147">
        <f t="shared" si="58"/>
        <v>1.110841750841751</v>
      </c>
      <c r="I131" s="130">
        <v>17.091000000000001</v>
      </c>
      <c r="J131" s="147">
        <f t="shared" si="61"/>
        <v>1.6085164835164838</v>
      </c>
      <c r="K131" s="130">
        <v>7.5190000000000001</v>
      </c>
      <c r="L131" s="147">
        <f t="shared" si="59"/>
        <v>0.75883040935672508</v>
      </c>
      <c r="M131" s="130">
        <v>5.5549999999999997</v>
      </c>
      <c r="N131" s="147">
        <f t="shared" si="60"/>
        <v>2.0555555555555554</v>
      </c>
      <c r="O131" s="151">
        <v>45.784999999999997</v>
      </c>
      <c r="P131" s="147">
        <f>(O131-O95)/O95</f>
        <v>1.1656969868974978</v>
      </c>
      <c r="Q131" s="151">
        <v>22.486000000000001</v>
      </c>
      <c r="R131" s="129">
        <f>(Q131-Q95)/Q95</f>
        <v>1.5095982142857141</v>
      </c>
    </row>
    <row r="132" spans="1:18" ht="16.8" hidden="1" thickBot="1">
      <c r="A132" s="38"/>
      <c r="B132" s="10" t="s">
        <v>8</v>
      </c>
      <c r="C132" s="75">
        <f>C130-C131</f>
        <v>24.878999999999991</v>
      </c>
      <c r="D132" s="118">
        <f t="shared" si="56"/>
        <v>-0.26903866494300183</v>
      </c>
      <c r="E132" s="82">
        <f>E130-E131</f>
        <v>5.9859999999999998</v>
      </c>
      <c r="F132" s="117">
        <f t="shared" si="57"/>
        <v>0.4365250779937605</v>
      </c>
      <c r="G132" s="71">
        <f>G130-G131</f>
        <v>38.234000000000002</v>
      </c>
      <c r="H132" s="144">
        <f t="shared" si="58"/>
        <v>0.45271476879820671</v>
      </c>
      <c r="I132" s="82">
        <f>I130-I131</f>
        <v>3.1939999999999991</v>
      </c>
      <c r="J132" s="148">
        <f t="shared" si="61"/>
        <v>-0.55328671328671342</v>
      </c>
      <c r="K132" s="82">
        <f>K130-K131</f>
        <v>10.962999999999999</v>
      </c>
      <c r="L132" s="144">
        <f t="shared" si="59"/>
        <v>4.6076726342710987</v>
      </c>
      <c r="M132" s="82">
        <f>M130-M131</f>
        <v>11.925000000000001</v>
      </c>
      <c r="N132" s="144">
        <f t="shared" si="60"/>
        <v>0.59702691844114097</v>
      </c>
      <c r="O132" s="134">
        <f>O130-O131</f>
        <v>-30.785999999999994</v>
      </c>
      <c r="P132" s="148">
        <f>(O132-O96)/-O96</f>
        <v>-1.4518955081236062</v>
      </c>
      <c r="Q132" s="134">
        <f>Q130-Q131</f>
        <v>-6.9210000000000012</v>
      </c>
      <c r="R132" s="103">
        <f>(Q132-Q96)/-Q96</f>
        <v>-2.2371375116931707</v>
      </c>
    </row>
    <row r="133" spans="1:18" ht="16.8" hidden="1" thickTop="1">
      <c r="A133" s="6">
        <v>2010</v>
      </c>
      <c r="B133" s="121" t="s">
        <v>7</v>
      </c>
      <c r="C133" s="122">
        <v>384.25900000000001</v>
      </c>
      <c r="D133" s="120">
        <f t="shared" ref="D133:D138" si="62">(C133-C97)/C97</f>
        <v>0.53981382413874635</v>
      </c>
      <c r="E133" s="123">
        <v>14.249000000000001</v>
      </c>
      <c r="F133" s="120">
        <f t="shared" ref="F133:F138" si="63">(E133-E97)/E97</f>
        <v>0.24565084360521028</v>
      </c>
      <c r="G133" s="124">
        <v>180.30799999999999</v>
      </c>
      <c r="H133" s="142">
        <f t="shared" ref="H133:H138" si="64">(G133-G97)/G97</f>
        <v>0.64135708628803945</v>
      </c>
      <c r="I133" s="141">
        <v>35.841999999999999</v>
      </c>
      <c r="J133" s="142">
        <f t="shared" si="61"/>
        <v>0.33400327527169871</v>
      </c>
      <c r="K133" s="149">
        <v>34.802</v>
      </c>
      <c r="L133" s="142">
        <f t="shared" ref="L133:L138" si="65">(K133-K97)/K97</f>
        <v>1.589434523809524</v>
      </c>
      <c r="M133" s="149">
        <v>30.135999999999999</v>
      </c>
      <c r="N133" s="142">
        <f t="shared" ref="N133:N138" si="66">(M133-M97)/M97</f>
        <v>0.49937807851136867</v>
      </c>
      <c r="O133" s="150">
        <v>24.844000000000001</v>
      </c>
      <c r="P133" s="142">
        <f>(O133-O97)/O97</f>
        <v>0.36972102767670079</v>
      </c>
      <c r="Q133" s="150">
        <v>27.591000000000001</v>
      </c>
      <c r="R133" s="101">
        <f>(Q133-Q97)/Q97</f>
        <v>0.68422659015993159</v>
      </c>
    </row>
    <row r="134" spans="1:18" ht="16.2" hidden="1">
      <c r="A134" s="6" t="s">
        <v>121</v>
      </c>
      <c r="B134" s="125" t="s">
        <v>6</v>
      </c>
      <c r="C134" s="126">
        <v>350.30799999999999</v>
      </c>
      <c r="D134" s="127">
        <f t="shared" si="62"/>
        <v>0.77165716713279275</v>
      </c>
      <c r="E134" s="128">
        <v>4.0049999999999999</v>
      </c>
      <c r="F134" s="127">
        <f t="shared" si="63"/>
        <v>0.29695595854922274</v>
      </c>
      <c r="G134" s="95">
        <v>116.65600000000001</v>
      </c>
      <c r="H134" s="147">
        <f t="shared" si="64"/>
        <v>0.72739253402040494</v>
      </c>
      <c r="I134" s="130">
        <v>32.414999999999999</v>
      </c>
      <c r="J134" s="147">
        <f t="shared" si="61"/>
        <v>1.2087080948487323</v>
      </c>
      <c r="K134" s="130">
        <v>15.013</v>
      </c>
      <c r="L134" s="147">
        <f t="shared" si="65"/>
        <v>0.7928110819202292</v>
      </c>
      <c r="M134" s="130">
        <v>10.254</v>
      </c>
      <c r="N134" s="147">
        <f t="shared" si="66"/>
        <v>1.1610115911485772</v>
      </c>
      <c r="O134" s="151">
        <v>78.563999999999993</v>
      </c>
      <c r="P134" s="147">
        <f>(O134-O98)/O98</f>
        <v>0.74854777325232014</v>
      </c>
      <c r="Q134" s="151">
        <v>43.024000000000001</v>
      </c>
      <c r="R134" s="129">
        <f>(Q134-Q98)/Q98</f>
        <v>1.049737970462125</v>
      </c>
    </row>
    <row r="135" spans="1:18" ht="16.8" hidden="1" thickBot="1">
      <c r="A135" s="38"/>
      <c r="B135" s="10" t="s">
        <v>8</v>
      </c>
      <c r="C135" s="75">
        <f>C133-C134</f>
        <v>33.951000000000022</v>
      </c>
      <c r="D135" s="118">
        <f t="shared" si="62"/>
        <v>-0.34482825164029279</v>
      </c>
      <c r="E135" s="82">
        <f>E133-E134</f>
        <v>10.244</v>
      </c>
      <c r="F135" s="117">
        <f t="shared" si="63"/>
        <v>0.22667943958807338</v>
      </c>
      <c r="G135" s="71">
        <f>G133-G134</f>
        <v>63.651999999999987</v>
      </c>
      <c r="H135" s="144">
        <f t="shared" si="64"/>
        <v>0.50406427221172012</v>
      </c>
      <c r="I135" s="82">
        <f>I133-I134</f>
        <v>3.4269999999999996</v>
      </c>
      <c r="J135" s="148">
        <f t="shared" si="61"/>
        <v>-0.71891404199475062</v>
      </c>
      <c r="K135" s="82">
        <f>K133-K134</f>
        <v>19.789000000000001</v>
      </c>
      <c r="L135" s="144">
        <f t="shared" si="65"/>
        <v>2.9062376628503763</v>
      </c>
      <c r="M135" s="82">
        <f>M133-M134</f>
        <v>19.881999999999998</v>
      </c>
      <c r="N135" s="144">
        <f t="shared" si="66"/>
        <v>0.29490686466067467</v>
      </c>
      <c r="O135" s="134">
        <f>O133-O134</f>
        <v>-53.719999999999992</v>
      </c>
      <c r="P135" s="148">
        <f>(O135-O99)/-O99</f>
        <v>-1.0050013063113501</v>
      </c>
      <c r="Q135" s="134">
        <f>Q133-Q134</f>
        <v>-15.433</v>
      </c>
      <c r="R135" s="103">
        <f>(Q135-Q99)/-Q99</f>
        <v>-2.3491753472222245</v>
      </c>
    </row>
    <row r="136" spans="1:18" ht="16.8" hidden="1" thickTop="1">
      <c r="A136" s="6">
        <v>2010</v>
      </c>
      <c r="B136" s="121" t="s">
        <v>7</v>
      </c>
      <c r="C136" s="122">
        <v>617.822</v>
      </c>
      <c r="D136" s="120">
        <f t="shared" si="62"/>
        <v>0.524812490282073</v>
      </c>
      <c r="E136" s="123">
        <v>24.474</v>
      </c>
      <c r="F136" s="120">
        <f t="shared" si="63"/>
        <v>0.23506257569640701</v>
      </c>
      <c r="G136" s="124">
        <v>287.09399999999999</v>
      </c>
      <c r="H136" s="142">
        <f t="shared" si="64"/>
        <v>0.61077011120212743</v>
      </c>
      <c r="I136" s="141">
        <v>58.444000000000003</v>
      </c>
      <c r="J136" s="142">
        <f t="shared" ref="J136:J144" si="67">(I136-I100)/I100</f>
        <v>0.36465313937469368</v>
      </c>
      <c r="K136" s="149">
        <v>56.292999999999999</v>
      </c>
      <c r="L136" s="142">
        <f t="shared" si="65"/>
        <v>1.3876235314077274</v>
      </c>
      <c r="M136" s="149">
        <v>50.107999999999997</v>
      </c>
      <c r="N136" s="142">
        <f t="shared" si="66"/>
        <v>0.49992516538450033</v>
      </c>
      <c r="O136" s="150">
        <v>36.619999999999997</v>
      </c>
      <c r="P136" s="142">
        <f>(O136-O100)/O100</f>
        <v>0.45960381043485188</v>
      </c>
      <c r="Q136" s="150">
        <v>47.095999999999997</v>
      </c>
      <c r="R136" s="101">
        <f>(Q136-Q100)/Q100</f>
        <v>0.80679812782935623</v>
      </c>
    </row>
    <row r="137" spans="1:18" ht="16.2" hidden="1">
      <c r="A137" s="6" t="s">
        <v>125</v>
      </c>
      <c r="B137" s="125" t="s">
        <v>6</v>
      </c>
      <c r="C137" s="126">
        <v>568.58000000000004</v>
      </c>
      <c r="D137" s="127">
        <f t="shared" si="62"/>
        <v>0.78249978838732348</v>
      </c>
      <c r="E137" s="128">
        <v>6.327</v>
      </c>
      <c r="F137" s="127">
        <f t="shared" si="63"/>
        <v>0.26717404366112546</v>
      </c>
      <c r="G137" s="95">
        <v>192.148</v>
      </c>
      <c r="H137" s="147">
        <f t="shared" si="64"/>
        <v>0.74355065559638855</v>
      </c>
      <c r="I137" s="130">
        <v>52.936999999999998</v>
      </c>
      <c r="J137" s="147">
        <f t="shared" si="67"/>
        <v>1.1910103058648231</v>
      </c>
      <c r="K137" s="130">
        <v>24.95</v>
      </c>
      <c r="L137" s="147">
        <f t="shared" si="65"/>
        <v>0.86625776049068737</v>
      </c>
      <c r="M137" s="130">
        <v>16.978999999999999</v>
      </c>
      <c r="N137" s="147">
        <f t="shared" si="66"/>
        <v>1.0553201791550662</v>
      </c>
      <c r="O137" s="151">
        <v>128.976</v>
      </c>
      <c r="P137" s="147">
        <f>(O137-O101)/O101</f>
        <v>0.85108215167345991</v>
      </c>
      <c r="Q137" s="151">
        <v>67.326999999999998</v>
      </c>
      <c r="R137" s="129">
        <f>(Q137-Q101)/Q101</f>
        <v>0.88606885732694607</v>
      </c>
    </row>
    <row r="138" spans="1:18" ht="16.8" hidden="1" thickBot="1">
      <c r="A138" s="38"/>
      <c r="B138" s="10" t="s">
        <v>8</v>
      </c>
      <c r="C138" s="75">
        <f>C136-C137</f>
        <v>49.241999999999962</v>
      </c>
      <c r="D138" s="118">
        <f t="shared" si="62"/>
        <v>-0.42874709976798181</v>
      </c>
      <c r="E138" s="82">
        <f>E136-E137</f>
        <v>18.146999999999998</v>
      </c>
      <c r="F138" s="117">
        <f t="shared" si="63"/>
        <v>0.22424610402752479</v>
      </c>
      <c r="G138" s="71">
        <f>G136-G137</f>
        <v>94.945999999999998</v>
      </c>
      <c r="H138" s="144">
        <f t="shared" si="64"/>
        <v>0.39566949389231038</v>
      </c>
      <c r="I138" s="82">
        <f>I136-I137</f>
        <v>5.507000000000005</v>
      </c>
      <c r="J138" s="148">
        <f t="shared" si="67"/>
        <v>-0.70497160612878995</v>
      </c>
      <c r="K138" s="82">
        <f>K136-K137</f>
        <v>31.343</v>
      </c>
      <c r="L138" s="144">
        <f t="shared" si="65"/>
        <v>2.0704349529780557</v>
      </c>
      <c r="M138" s="82">
        <f>M136-M137</f>
        <v>33.128999999999998</v>
      </c>
      <c r="N138" s="144">
        <f t="shared" si="66"/>
        <v>0.31746599856836083</v>
      </c>
      <c r="O138" s="134">
        <f>O136-O137</f>
        <v>-92.355999999999995</v>
      </c>
      <c r="P138" s="148">
        <f>(O138-O102)/-O102</f>
        <v>-1.0713660932558815</v>
      </c>
      <c r="Q138" s="134">
        <f>Q136-Q137</f>
        <v>-20.231000000000002</v>
      </c>
      <c r="R138" s="103">
        <f>(Q138-Q102)/-Q102</f>
        <v>-1.1006126051292695</v>
      </c>
    </row>
    <row r="139" spans="1:18" ht="16.8" hidden="1" thickTop="1">
      <c r="A139" s="6">
        <v>2010</v>
      </c>
      <c r="B139" s="121" t="s">
        <v>7</v>
      </c>
      <c r="C139" s="122">
        <v>837.04</v>
      </c>
      <c r="D139" s="120">
        <f t="shared" ref="D139:D147" si="68">(C139-C103)/C103</f>
        <v>0.51196144592241499</v>
      </c>
      <c r="E139" s="123">
        <v>34.311</v>
      </c>
      <c r="F139" s="120">
        <f t="shared" ref="F139:F147" si="69">(E139-E103)/E103</f>
        <v>0.22754105398733496</v>
      </c>
      <c r="G139" s="124">
        <v>390.43700000000001</v>
      </c>
      <c r="H139" s="142">
        <f t="shared" ref="H139:H147" si="70">(G139-G103)/G103</f>
        <v>0.56902198592675646</v>
      </c>
      <c r="I139" s="141">
        <v>79.076999999999998</v>
      </c>
      <c r="J139" s="142">
        <f t="shared" si="67"/>
        <v>0.37947456562696252</v>
      </c>
      <c r="K139" s="149">
        <v>76.906999999999996</v>
      </c>
      <c r="L139" s="142">
        <f t="shared" ref="L139:L147" si="71">(K139-K103)/K103</f>
        <v>1.2838010393466965</v>
      </c>
      <c r="M139" s="149">
        <v>68.826999999999998</v>
      </c>
      <c r="N139" s="142">
        <f t="shared" ref="N139:N147" si="72">(M139-M103)/M103</f>
        <v>0.48212670657651052</v>
      </c>
      <c r="O139" s="150">
        <v>46.58</v>
      </c>
      <c r="P139" s="142">
        <f>(O139-O103)/O103</f>
        <v>0.44130206077108736</v>
      </c>
      <c r="Q139" s="150">
        <v>62.936</v>
      </c>
      <c r="R139" s="101">
        <f>(Q139-Q103)/Q103</f>
        <v>0.74637882235418185</v>
      </c>
    </row>
    <row r="140" spans="1:18" ht="16.2" hidden="1">
      <c r="A140" s="6" t="s">
        <v>129</v>
      </c>
      <c r="B140" s="125" t="s">
        <v>6</v>
      </c>
      <c r="C140" s="126">
        <v>762.37900000000002</v>
      </c>
      <c r="D140" s="127">
        <f t="shared" si="68"/>
        <v>0.7094964425618937</v>
      </c>
      <c r="E140" s="128">
        <v>8.5090000000000003</v>
      </c>
      <c r="F140" s="127">
        <f t="shared" si="69"/>
        <v>0.29434134469120787</v>
      </c>
      <c r="G140" s="95">
        <v>259.738</v>
      </c>
      <c r="H140" s="147">
        <f t="shared" si="70"/>
        <v>0.70567182605612067</v>
      </c>
      <c r="I140" s="130">
        <v>71.921000000000006</v>
      </c>
      <c r="J140" s="147">
        <f t="shared" si="67"/>
        <v>1.1911769186241357</v>
      </c>
      <c r="K140" s="130">
        <v>33.628</v>
      </c>
      <c r="L140" s="147">
        <f t="shared" si="71"/>
        <v>0.87865921787709511</v>
      </c>
      <c r="M140" s="130">
        <v>22.716000000000001</v>
      </c>
      <c r="N140" s="147">
        <f t="shared" si="72"/>
        <v>0.87441208020463745</v>
      </c>
      <c r="O140" s="151">
        <v>172.964</v>
      </c>
      <c r="P140" s="147">
        <f>(O140-O104)/O104</f>
        <v>0.69506076048608378</v>
      </c>
      <c r="Q140" s="151">
        <v>89.238</v>
      </c>
      <c r="R140" s="129">
        <f>(Q140-Q104)/Q104</f>
        <v>0.75303015420882036</v>
      </c>
    </row>
    <row r="141" spans="1:18" ht="16.8" hidden="1" thickBot="1">
      <c r="A141" s="38"/>
      <c r="B141" s="10" t="s">
        <v>8</v>
      </c>
      <c r="C141" s="75">
        <f>C139-C140</f>
        <v>74.660999999999945</v>
      </c>
      <c r="D141" s="118">
        <f t="shared" si="68"/>
        <v>-0.30641460355799194</v>
      </c>
      <c r="E141" s="82">
        <f>E139-E140</f>
        <v>25.802</v>
      </c>
      <c r="F141" s="117">
        <f t="shared" si="69"/>
        <v>0.20699817560929956</v>
      </c>
      <c r="G141" s="71">
        <f>G139-G140</f>
        <v>130.69900000000001</v>
      </c>
      <c r="H141" s="144">
        <f t="shared" si="70"/>
        <v>0.35352416064290298</v>
      </c>
      <c r="I141" s="82">
        <f>I139-I140</f>
        <v>7.1559999999999917</v>
      </c>
      <c r="J141" s="148">
        <f t="shared" si="67"/>
        <v>-0.7079302885596509</v>
      </c>
      <c r="K141" s="82">
        <f>K139-K140</f>
        <v>43.278999999999996</v>
      </c>
      <c r="L141" s="144">
        <f t="shared" si="71"/>
        <v>1.7435182250396197</v>
      </c>
      <c r="M141" s="82">
        <f>M139-M140</f>
        <v>46.110999999999997</v>
      </c>
      <c r="N141" s="144">
        <f t="shared" si="72"/>
        <v>0.34359975523762326</v>
      </c>
      <c r="O141" s="134">
        <f>O139-O140</f>
        <v>-126.384</v>
      </c>
      <c r="P141" s="148">
        <f>(O141-O105)/-O105</f>
        <v>-0.81268466194314537</v>
      </c>
      <c r="Q141" s="134">
        <f>Q139-Q140</f>
        <v>-26.302</v>
      </c>
      <c r="R141" s="103">
        <f>(Q141-Q105)/-Q105</f>
        <v>-0.76915315800094108</v>
      </c>
    </row>
    <row r="142" spans="1:18" ht="16.8" hidden="1" thickTop="1">
      <c r="A142" s="6">
        <v>2010</v>
      </c>
      <c r="B142" s="121" t="s">
        <v>7</v>
      </c>
      <c r="C142" s="122">
        <v>1091.6849999999999</v>
      </c>
      <c r="D142" s="120">
        <f t="shared" si="68"/>
        <v>0.52612566769789082</v>
      </c>
      <c r="E142" s="123">
        <v>45.491</v>
      </c>
      <c r="F142" s="120">
        <f t="shared" si="69"/>
        <v>0.25116202315795255</v>
      </c>
      <c r="G142" s="124">
        <v>504.38499999999999</v>
      </c>
      <c r="H142" s="142">
        <f t="shared" si="70"/>
        <v>0.5593475525491638</v>
      </c>
      <c r="I142" s="141">
        <v>103.898</v>
      </c>
      <c r="J142" s="142">
        <f t="shared" si="67"/>
        <v>0.43053050434399465</v>
      </c>
      <c r="K142" s="149">
        <v>100.84099999999999</v>
      </c>
      <c r="L142" s="142">
        <f t="shared" si="71"/>
        <v>1.1998472949389176</v>
      </c>
      <c r="M142" s="149">
        <v>89.564999999999998</v>
      </c>
      <c r="N142" s="142">
        <f t="shared" si="72"/>
        <v>0.48416657000347979</v>
      </c>
      <c r="O142" s="150">
        <v>62.429000000000002</v>
      </c>
      <c r="P142" s="142">
        <f>(O142-O106)/O106</f>
        <v>0.52199034570188696</v>
      </c>
      <c r="Q142" s="150">
        <v>81.47</v>
      </c>
      <c r="R142" s="101">
        <f>(Q142-Q106)/Q106</f>
        <v>0.69305901911886958</v>
      </c>
    </row>
    <row r="143" spans="1:18" ht="16.2" hidden="1">
      <c r="A143" s="6" t="s">
        <v>133</v>
      </c>
      <c r="B143" s="125" t="s">
        <v>6</v>
      </c>
      <c r="C143" s="126">
        <v>985.74099999999999</v>
      </c>
      <c r="D143" s="127">
        <f t="shared" si="68"/>
        <v>0.71127865756059638</v>
      </c>
      <c r="E143" s="128">
        <v>10.878</v>
      </c>
      <c r="F143" s="127">
        <f t="shared" si="69"/>
        <v>0.34828953891918701</v>
      </c>
      <c r="G143" s="95">
        <v>332.68099999999998</v>
      </c>
      <c r="H143" s="147">
        <f t="shared" si="70"/>
        <v>0.71501848119145683</v>
      </c>
      <c r="I143" s="130">
        <v>95.92</v>
      </c>
      <c r="J143" s="147">
        <f t="shared" si="67"/>
        <v>1.2056152130423787</v>
      </c>
      <c r="K143" s="130">
        <v>43.783999999999999</v>
      </c>
      <c r="L143" s="147">
        <f t="shared" si="71"/>
        <v>0.89009281243254912</v>
      </c>
      <c r="M143" s="130">
        <v>29.41</v>
      </c>
      <c r="N143" s="147">
        <f t="shared" si="72"/>
        <v>0.82557417752948492</v>
      </c>
      <c r="O143" s="151">
        <v>226.06700000000001</v>
      </c>
      <c r="P143" s="147">
        <f>(O143-O107)/O107</f>
        <v>0.68723085075417778</v>
      </c>
      <c r="Q143" s="151">
        <v>113.819</v>
      </c>
      <c r="R143" s="129">
        <f>(Q143-Q107)/Q107</f>
        <v>0.70074563304095749</v>
      </c>
    </row>
    <row r="144" spans="1:18" ht="16.8" hidden="1" thickBot="1">
      <c r="A144" s="38"/>
      <c r="B144" s="10" t="s">
        <v>8</v>
      </c>
      <c r="C144" s="75">
        <f>C142-C143</f>
        <v>105.94399999999996</v>
      </c>
      <c r="D144" s="118">
        <f t="shared" si="68"/>
        <v>-0.23948171278848635</v>
      </c>
      <c r="E144" s="82">
        <f>E142-E143</f>
        <v>34.613</v>
      </c>
      <c r="F144" s="117">
        <f t="shared" si="69"/>
        <v>0.2234632922130711</v>
      </c>
      <c r="G144" s="71">
        <f>G142-G143</f>
        <v>171.70400000000001</v>
      </c>
      <c r="H144" s="144">
        <f t="shared" si="70"/>
        <v>0.32612490152767265</v>
      </c>
      <c r="I144" s="82">
        <f>I142-I143</f>
        <v>7.9779999999999944</v>
      </c>
      <c r="J144" s="148">
        <f t="shared" si="67"/>
        <v>-0.72621825669183282</v>
      </c>
      <c r="K144" s="82">
        <f>K142-K143</f>
        <v>57.056999999999995</v>
      </c>
      <c r="L144" s="144">
        <f t="shared" si="71"/>
        <v>1.5162954796030863</v>
      </c>
      <c r="M144" s="82">
        <f>M142-M143</f>
        <v>60.155000000000001</v>
      </c>
      <c r="N144" s="144">
        <f t="shared" si="72"/>
        <v>0.35983452765784296</v>
      </c>
      <c r="O144" s="134">
        <f>O142-O143</f>
        <v>-163.63800000000001</v>
      </c>
      <c r="P144" s="148">
        <f>(O144-O108)/-O108</f>
        <v>-0.7601350987963732</v>
      </c>
      <c r="Q144" s="134">
        <f>Q142-Q143</f>
        <v>-32.349000000000004</v>
      </c>
      <c r="R144" s="103">
        <f>(Q144-Q108)/-Q108</f>
        <v>-0.72041695474126444</v>
      </c>
    </row>
    <row r="145" spans="1:18" ht="16.8" hidden="1" thickTop="1">
      <c r="A145" s="6">
        <v>2010</v>
      </c>
      <c r="B145" s="121" t="s">
        <v>7</v>
      </c>
      <c r="C145" s="122">
        <v>1318.8340000000001</v>
      </c>
      <c r="D145" s="120">
        <f t="shared" si="68"/>
        <v>0.49059192650762001</v>
      </c>
      <c r="E145" s="123">
        <v>55.017000000000003</v>
      </c>
      <c r="F145" s="120">
        <f t="shared" si="69"/>
        <v>0.24377175928019174</v>
      </c>
      <c r="G145" s="124">
        <v>611.15</v>
      </c>
      <c r="H145" s="142">
        <f t="shared" si="70"/>
        <v>0.52013750012436688</v>
      </c>
      <c r="I145" s="141">
        <v>125.655</v>
      </c>
      <c r="J145" s="142">
        <f t="shared" ref="J145:J150" si="73">(I145-I109)/I109</f>
        <v>0.4234010738802419</v>
      </c>
      <c r="K145" s="149">
        <v>121.645</v>
      </c>
      <c r="L145" s="142">
        <f t="shared" si="71"/>
        <v>1.0665783259432919</v>
      </c>
      <c r="M145" s="149">
        <v>107.09399999999999</v>
      </c>
      <c r="N145" s="142">
        <f t="shared" si="72"/>
        <v>0.4366741343922298</v>
      </c>
      <c r="O145" s="150">
        <v>74.849999999999994</v>
      </c>
      <c r="P145" s="142">
        <f>(O145-O109)/O109</f>
        <v>0.41758678812901256</v>
      </c>
      <c r="Q145" s="150">
        <v>97.247</v>
      </c>
      <c r="R145" s="101">
        <f>(Q145-Q109)/Q109</f>
        <v>0.6265576128589827</v>
      </c>
    </row>
    <row r="146" spans="1:18" ht="16.2" hidden="1">
      <c r="A146" s="6" t="s">
        <v>63</v>
      </c>
      <c r="B146" s="125" t="s">
        <v>6</v>
      </c>
      <c r="C146" s="126">
        <v>1197.2070000000001</v>
      </c>
      <c r="D146" s="127">
        <f t="shared" si="68"/>
        <v>0.6447319976260607</v>
      </c>
      <c r="E146" s="128">
        <v>13.06</v>
      </c>
      <c r="F146" s="127">
        <f t="shared" si="69"/>
        <v>0.32333569763907194</v>
      </c>
      <c r="G146" s="95">
        <v>402.6</v>
      </c>
      <c r="H146" s="147">
        <f t="shared" si="70"/>
        <v>0.64272890484739675</v>
      </c>
      <c r="I146" s="130">
        <v>118.38200000000001</v>
      </c>
      <c r="J146" s="147">
        <f t="shared" si="73"/>
        <v>1.0527128019281788</v>
      </c>
      <c r="K146" s="130">
        <v>53.345999999999997</v>
      </c>
      <c r="L146" s="147">
        <f t="shared" si="71"/>
        <v>0.80876818228054115</v>
      </c>
      <c r="M146" s="130">
        <v>35.720999999999997</v>
      </c>
      <c r="N146" s="147">
        <f t="shared" si="72"/>
        <v>0.70685206422018321</v>
      </c>
      <c r="O146" s="151">
        <v>273.64699999999999</v>
      </c>
      <c r="P146" s="147">
        <f>(O146-O110)/O110</f>
        <v>0.64728509511196719</v>
      </c>
      <c r="Q146" s="151">
        <v>138.685</v>
      </c>
      <c r="R146" s="129">
        <f>(Q146-Q110)/Q110</f>
        <v>0.62846541338374651</v>
      </c>
    </row>
    <row r="147" spans="1:18" ht="16.8" hidden="1" thickBot="1">
      <c r="A147" s="38"/>
      <c r="B147" s="10" t="s">
        <v>8</v>
      </c>
      <c r="C147" s="75">
        <f>C145-C146</f>
        <v>121.62699999999995</v>
      </c>
      <c r="D147" s="118">
        <f t="shared" si="68"/>
        <v>-0.22465384909605585</v>
      </c>
      <c r="E147" s="82">
        <f>E145-E146</f>
        <v>41.957000000000001</v>
      </c>
      <c r="F147" s="117">
        <f t="shared" si="69"/>
        <v>0.22092245016732134</v>
      </c>
      <c r="G147" s="71">
        <f>G145-G146</f>
        <v>208.54999999999995</v>
      </c>
      <c r="H147" s="144">
        <f t="shared" si="70"/>
        <v>0.32871632814291885</v>
      </c>
      <c r="I147" s="82">
        <f>I145-I146</f>
        <v>7.2729999999999961</v>
      </c>
      <c r="J147" s="148">
        <f t="shared" si="73"/>
        <v>-0.76237462018492519</v>
      </c>
      <c r="K147" s="82">
        <f>K145-K146</f>
        <v>68.299000000000007</v>
      </c>
      <c r="L147" s="144">
        <f t="shared" si="71"/>
        <v>1.3254681647940074</v>
      </c>
      <c r="M147" s="82">
        <f>M145-M146</f>
        <v>71.37299999999999</v>
      </c>
      <c r="N147" s="144">
        <f t="shared" si="72"/>
        <v>0.33121327986570881</v>
      </c>
      <c r="O147" s="134">
        <f>O145-O146</f>
        <v>-198.797</v>
      </c>
      <c r="P147" s="148">
        <f>(O147-O111)/-O111</f>
        <v>-0.75431304547339806</v>
      </c>
      <c r="Q147" s="134">
        <f>Q145-Q146</f>
        <v>-41.438000000000002</v>
      </c>
      <c r="R147" s="103">
        <f>(Q147-Q111)/-Q111</f>
        <v>-0.63296027742749084</v>
      </c>
    </row>
    <row r="148" spans="1:18" ht="16.8" hidden="1" thickTop="1">
      <c r="A148" s="6">
        <v>2010</v>
      </c>
      <c r="B148" s="121" t="s">
        <v>7</v>
      </c>
      <c r="C148" s="122">
        <v>1557.8309999999999</v>
      </c>
      <c r="D148" s="120">
        <f t="shared" ref="D148:D156" si="74">(C148-C112)/C112</f>
        <v>0.47305659306888559</v>
      </c>
      <c r="E148" s="123">
        <v>64.454999999999998</v>
      </c>
      <c r="F148" s="120">
        <f t="shared" ref="F148:F156" si="75">(E148-E112)/E112</f>
        <v>0.23761520737327191</v>
      </c>
      <c r="G148" s="124">
        <v>724.84299999999996</v>
      </c>
      <c r="H148" s="142">
        <f t="shared" ref="H148:H156" si="76">(G148-G112)/G112</f>
        <v>0.49968551507251768</v>
      </c>
      <c r="I148" s="141">
        <v>147.35900000000001</v>
      </c>
      <c r="J148" s="142">
        <f t="shared" si="73"/>
        <v>0.41896003851709213</v>
      </c>
      <c r="K148" s="149">
        <v>144.16300000000001</v>
      </c>
      <c r="L148" s="142">
        <f t="shared" ref="L148:L156" si="77">(K148-K112)/K112</f>
        <v>0.9813496426608026</v>
      </c>
      <c r="M148" s="149">
        <v>125.699</v>
      </c>
      <c r="N148" s="142">
        <f t="shared" ref="N148:N156" si="78">(M148-M112)/M112</f>
        <v>0.40776122746108173</v>
      </c>
      <c r="O148" s="150">
        <v>90.972999999999999</v>
      </c>
      <c r="P148" s="142">
        <f>(O148-O112)/O112</f>
        <v>0.43581123737373739</v>
      </c>
      <c r="Q148" s="150">
        <v>113.861</v>
      </c>
      <c r="R148" s="101">
        <f>(Q148-Q112)/Q112</f>
        <v>0.56790140457174332</v>
      </c>
    </row>
    <row r="149" spans="1:18" ht="16.2" hidden="1">
      <c r="A149" s="6" t="s">
        <v>65</v>
      </c>
      <c r="B149" s="125" t="s">
        <v>6</v>
      </c>
      <c r="C149" s="126">
        <v>1414.568</v>
      </c>
      <c r="D149" s="127">
        <f t="shared" si="74"/>
        <v>0.60376404430688302</v>
      </c>
      <c r="E149" s="128">
        <v>15.393000000000001</v>
      </c>
      <c r="F149" s="127">
        <f t="shared" si="75"/>
        <v>0.34319371727748688</v>
      </c>
      <c r="G149" s="95">
        <v>475.11799999999999</v>
      </c>
      <c r="H149" s="147">
        <f t="shared" si="76"/>
        <v>0.61144349477682824</v>
      </c>
      <c r="I149" s="130">
        <v>138.43199999999999</v>
      </c>
      <c r="J149" s="147">
        <f t="shared" si="73"/>
        <v>0.94236003928721757</v>
      </c>
      <c r="K149" s="130">
        <v>62.597999999999999</v>
      </c>
      <c r="L149" s="147">
        <f t="shared" si="77"/>
        <v>0.73979988882712633</v>
      </c>
      <c r="M149" s="130">
        <v>41.953000000000003</v>
      </c>
      <c r="N149" s="147">
        <f t="shared" si="78"/>
        <v>0.64135367762128348</v>
      </c>
      <c r="O149" s="151">
        <v>327.81200000000001</v>
      </c>
      <c r="P149" s="147">
        <f>(O149-O113)/O113</f>
        <v>0.60692156862745106</v>
      </c>
      <c r="Q149" s="151">
        <v>163.38300000000001</v>
      </c>
      <c r="R149" s="129">
        <f>(Q149-Q113)/Q113</f>
        <v>0.59787775061124704</v>
      </c>
    </row>
    <row r="150" spans="1:18" ht="16.8" hidden="1" thickBot="1">
      <c r="A150" s="38"/>
      <c r="B150" s="10" t="s">
        <v>8</v>
      </c>
      <c r="C150" s="75">
        <f>C148-C149</f>
        <v>143.26299999999992</v>
      </c>
      <c r="D150" s="118">
        <f t="shared" si="74"/>
        <v>-0.18377962625341879</v>
      </c>
      <c r="E150" s="82">
        <f>E148-E149</f>
        <v>49.061999999999998</v>
      </c>
      <c r="F150" s="117">
        <f t="shared" si="75"/>
        <v>0.20782865583456428</v>
      </c>
      <c r="G150" s="71">
        <f>G148-G149</f>
        <v>249.72499999999997</v>
      </c>
      <c r="H150" s="144">
        <f t="shared" si="76"/>
        <v>0.32487134595999761</v>
      </c>
      <c r="I150" s="82">
        <f>I148-I149</f>
        <v>8.9270000000000209</v>
      </c>
      <c r="J150" s="148">
        <f t="shared" si="73"/>
        <v>-0.72599754450583109</v>
      </c>
      <c r="K150" s="82">
        <f>K148-K149</f>
        <v>81.565000000000012</v>
      </c>
      <c r="L150" s="144">
        <f t="shared" si="77"/>
        <v>1.2176454594888524</v>
      </c>
      <c r="M150" s="82">
        <f>M148-M149</f>
        <v>83.745999999999995</v>
      </c>
      <c r="N150" s="144">
        <f t="shared" si="78"/>
        <v>0.31407500392279913</v>
      </c>
      <c r="O150" s="134">
        <f>O148-O149</f>
        <v>-236.839</v>
      </c>
      <c r="P150" s="148">
        <f>(O150-O114)/-O114</f>
        <v>-0.68400881683731529</v>
      </c>
      <c r="Q150" s="134">
        <f>Q148-Q149</f>
        <v>-49.522000000000006</v>
      </c>
      <c r="R150" s="103">
        <f>(Q150-Q114)/-Q114</f>
        <v>-0.67134660816739833</v>
      </c>
    </row>
    <row r="151" spans="1:18" ht="16.8" hidden="1" thickTop="1">
      <c r="A151" s="6">
        <v>2010</v>
      </c>
      <c r="B151" s="121" t="s">
        <v>7</v>
      </c>
      <c r="C151" s="122">
        <v>1798.3119999999999</v>
      </c>
      <c r="D151" s="120">
        <f t="shared" si="74"/>
        <v>0.44170948420928574</v>
      </c>
      <c r="E151" s="123">
        <v>73.811999999999998</v>
      </c>
      <c r="F151" s="120">
        <f t="shared" si="75"/>
        <v>0.23019999999999996</v>
      </c>
      <c r="G151" s="124">
        <v>841.49699999999996</v>
      </c>
      <c r="H151" s="142">
        <f t="shared" si="76"/>
        <v>0.47115888922300153</v>
      </c>
      <c r="I151" s="141">
        <v>170.04599999999999</v>
      </c>
      <c r="J151" s="142">
        <f t="shared" ref="J151:J159" si="79">(I151-I115)/I115</f>
        <v>0.4005930318754633</v>
      </c>
      <c r="K151" s="149">
        <v>165.27</v>
      </c>
      <c r="L151" s="142">
        <f t="shared" si="77"/>
        <v>0.82865299077209065</v>
      </c>
      <c r="M151" s="149">
        <v>145.82</v>
      </c>
      <c r="N151" s="142">
        <f t="shared" si="78"/>
        <v>0.39047019671787242</v>
      </c>
      <c r="O151" s="150">
        <v>102.9</v>
      </c>
      <c r="P151" s="142">
        <f>(O151-O115)/O115</f>
        <v>0.36720566546643102</v>
      </c>
      <c r="Q151" s="150">
        <v>129.76900000000001</v>
      </c>
      <c r="R151" s="101">
        <f>(Q151-Q115)/Q115</f>
        <v>0.51024137048157725</v>
      </c>
    </row>
    <row r="152" spans="1:18" ht="16.2" hidden="1">
      <c r="A152" s="6" t="s">
        <v>141</v>
      </c>
      <c r="B152" s="125" t="s">
        <v>6</v>
      </c>
      <c r="C152" s="126">
        <v>1632.32</v>
      </c>
      <c r="D152" s="127">
        <f t="shared" si="74"/>
        <v>0.55369820950444637</v>
      </c>
      <c r="E152" s="128">
        <v>18.11</v>
      </c>
      <c r="F152" s="127">
        <f t="shared" si="75"/>
        <v>0.35665592928309231</v>
      </c>
      <c r="G152" s="95">
        <v>555.23099999999999</v>
      </c>
      <c r="H152" s="147">
        <f t="shared" si="76"/>
        <v>0.59381055036785912</v>
      </c>
      <c r="I152" s="130">
        <v>161.05199999999999</v>
      </c>
      <c r="J152" s="147">
        <f t="shared" si="79"/>
        <v>0.87367808737129893</v>
      </c>
      <c r="K152" s="130">
        <v>72.852000000000004</v>
      </c>
      <c r="L152" s="147">
        <f t="shared" si="77"/>
        <v>0.69624438287270962</v>
      </c>
      <c r="M152" s="130">
        <v>48.406999999999996</v>
      </c>
      <c r="N152" s="147">
        <f t="shared" si="78"/>
        <v>0.57651848233186775</v>
      </c>
      <c r="O152" s="151">
        <v>368.91199999999998</v>
      </c>
      <c r="P152" s="147">
        <f>(O152-O116)/O116</f>
        <v>0.47404423986702465</v>
      </c>
      <c r="Q152" s="151">
        <v>189.11099999999999</v>
      </c>
      <c r="R152" s="129">
        <f>(Q152-Q116)/Q116</f>
        <v>0.56433587836775878</v>
      </c>
    </row>
    <row r="153" spans="1:18" ht="16.8" hidden="1" thickBot="1">
      <c r="A153" s="38"/>
      <c r="B153" s="10" t="s">
        <v>8</v>
      </c>
      <c r="C153" s="75">
        <f>C151-C152</f>
        <v>165.99199999999996</v>
      </c>
      <c r="D153" s="118">
        <f t="shared" si="74"/>
        <v>-0.15630463953157386</v>
      </c>
      <c r="E153" s="82">
        <f>E151-E152</f>
        <v>55.701999999999998</v>
      </c>
      <c r="F153" s="117">
        <f t="shared" si="75"/>
        <v>0.19401513365201181</v>
      </c>
      <c r="G153" s="71">
        <f>G151-G152</f>
        <v>286.26599999999996</v>
      </c>
      <c r="H153" s="144">
        <f t="shared" si="76"/>
        <v>0.28009336892800135</v>
      </c>
      <c r="I153" s="82">
        <f>I151-I152</f>
        <v>8.9939999999999998</v>
      </c>
      <c r="J153" s="148">
        <f t="shared" si="79"/>
        <v>-0.74632632914962627</v>
      </c>
      <c r="K153" s="82">
        <f>K151-K152</f>
        <v>92.418000000000006</v>
      </c>
      <c r="L153" s="144">
        <f t="shared" si="77"/>
        <v>0.94855468173480362</v>
      </c>
      <c r="M153" s="82">
        <f>M151-M152</f>
        <v>97.412999999999997</v>
      </c>
      <c r="N153" s="144">
        <f t="shared" si="78"/>
        <v>0.31344551411698085</v>
      </c>
      <c r="O153" s="134">
        <f>O151-O152</f>
        <v>-266.01199999999994</v>
      </c>
      <c r="P153" s="148">
        <f>(O153-O117)/-O117</f>
        <v>-0.51999040049368872</v>
      </c>
      <c r="Q153" s="134">
        <f>Q151-Q152</f>
        <v>-59.341999999999985</v>
      </c>
      <c r="R153" s="103">
        <f>(Q153-Q117)/-Q117</f>
        <v>-0.69727998169493455</v>
      </c>
    </row>
    <row r="154" spans="1:18" ht="16.8" hidden="1" thickTop="1">
      <c r="A154" s="6">
        <v>2010</v>
      </c>
      <c r="B154" s="121" t="s">
        <v>7</v>
      </c>
      <c r="C154" s="122">
        <v>2022.27</v>
      </c>
      <c r="D154" s="120">
        <f t="shared" si="74"/>
        <v>0.40629759181090536</v>
      </c>
      <c r="E154" s="123">
        <v>82.873999999999995</v>
      </c>
      <c r="F154" s="120">
        <f t="shared" si="75"/>
        <v>0.21825157657988731</v>
      </c>
      <c r="G154" s="124">
        <v>954.47299999999996</v>
      </c>
      <c r="H154" s="142">
        <f t="shared" si="76"/>
        <v>0.44040740008541579</v>
      </c>
      <c r="I154" s="141">
        <v>191.11799999999999</v>
      </c>
      <c r="J154" s="142">
        <f t="shared" si="79"/>
        <v>0.37731783426178828</v>
      </c>
      <c r="K154" s="149">
        <v>183.36199999999999</v>
      </c>
      <c r="L154" s="142">
        <f t="shared" si="77"/>
        <v>0.6741107296764296</v>
      </c>
      <c r="M154" s="149">
        <v>163.28800000000001</v>
      </c>
      <c r="N154" s="142">
        <f t="shared" si="78"/>
        <v>0.36931437005232798</v>
      </c>
      <c r="O154" s="150">
        <v>111.86499999999999</v>
      </c>
      <c r="P154" s="142">
        <f>(O154-O118)/O118</f>
        <v>0.29352112024606564</v>
      </c>
      <c r="Q154" s="150">
        <v>144.52099999999999</v>
      </c>
      <c r="R154" s="101">
        <f>(Q154-Q118)/Q118</f>
        <v>0.46526954000263593</v>
      </c>
    </row>
    <row r="155" spans="1:18" ht="16.2" hidden="1">
      <c r="A155" s="6" t="s">
        <v>69</v>
      </c>
      <c r="B155" s="125" t="s">
        <v>6</v>
      </c>
      <c r="C155" s="126">
        <v>1838.5050000000001</v>
      </c>
      <c r="D155" s="127">
        <f t="shared" si="74"/>
        <v>0.51235255939371149</v>
      </c>
      <c r="E155" s="128">
        <v>20.503</v>
      </c>
      <c r="F155" s="127">
        <f t="shared" si="75"/>
        <v>0.32636822357355416</v>
      </c>
      <c r="G155" s="95">
        <v>633.14700000000005</v>
      </c>
      <c r="H155" s="147">
        <f t="shared" si="76"/>
        <v>0.5616832664900625</v>
      </c>
      <c r="I155" s="130">
        <v>180.31100000000001</v>
      </c>
      <c r="J155" s="147">
        <f t="shared" si="79"/>
        <v>0.76066047592543773</v>
      </c>
      <c r="K155" s="130">
        <v>81.92</v>
      </c>
      <c r="L155" s="147">
        <f t="shared" si="77"/>
        <v>0.6251388668465323</v>
      </c>
      <c r="M155" s="130">
        <v>54.198999999999998</v>
      </c>
      <c r="N155" s="147">
        <f t="shared" si="78"/>
        <v>0.51275538684827493</v>
      </c>
      <c r="O155" s="151">
        <v>410.89699999999999</v>
      </c>
      <c r="P155" s="147">
        <f>(O155-O119)/O119</f>
        <v>0.45129695822325183</v>
      </c>
      <c r="Q155" s="151">
        <v>213.458</v>
      </c>
      <c r="R155" s="129">
        <f>(Q155-Q119)/Q119</f>
        <v>0.50425290515352039</v>
      </c>
    </row>
    <row r="156" spans="1:18" ht="16.8" hidden="1" thickBot="1">
      <c r="A156" s="38"/>
      <c r="B156" s="10" t="s">
        <v>8</v>
      </c>
      <c r="C156" s="75">
        <f>C154-C155</f>
        <v>183.76499999999987</v>
      </c>
      <c r="D156" s="118">
        <f t="shared" si="74"/>
        <v>-0.17353643563554935</v>
      </c>
      <c r="E156" s="82">
        <f>E154-E155</f>
        <v>62.370999999999995</v>
      </c>
      <c r="F156" s="117">
        <f t="shared" si="75"/>
        <v>0.18645970058399422</v>
      </c>
      <c r="G156" s="71">
        <f>G154-G155</f>
        <v>321.32599999999991</v>
      </c>
      <c r="H156" s="144">
        <f t="shared" si="76"/>
        <v>0.24925062690745073</v>
      </c>
      <c r="I156" s="82">
        <f>I154-I155</f>
        <v>10.806999999999988</v>
      </c>
      <c r="J156" s="148">
        <f t="shared" si="79"/>
        <v>-0.70269601100412682</v>
      </c>
      <c r="K156" s="82">
        <f>K154-K155</f>
        <v>101.44199999999999</v>
      </c>
      <c r="L156" s="144">
        <f t="shared" si="77"/>
        <v>0.71586603518267899</v>
      </c>
      <c r="M156" s="82">
        <f>M154-M155</f>
        <v>109.08900000000001</v>
      </c>
      <c r="N156" s="144">
        <f t="shared" si="78"/>
        <v>0.30770798369695529</v>
      </c>
      <c r="O156" s="134">
        <f>O154-O155</f>
        <v>-299.03199999999998</v>
      </c>
      <c r="P156" s="148">
        <f>(O156-O120)/-O120</f>
        <v>-0.52068469256469818</v>
      </c>
      <c r="Q156" s="134">
        <f>Q154-Q155</f>
        <v>-68.937000000000012</v>
      </c>
      <c r="R156" s="103">
        <f>(Q156-Q120)/-Q120</f>
        <v>-0.59310870770937385</v>
      </c>
    </row>
    <row r="157" spans="1:18" ht="16.8" hidden="1" thickTop="1">
      <c r="A157" s="6">
        <v>2010</v>
      </c>
      <c r="B157" s="121" t="s">
        <v>7</v>
      </c>
      <c r="C157" s="122">
        <v>2264.17</v>
      </c>
      <c r="D157" s="120">
        <f t="shared" ref="D157:D168" si="80">(C157-C121)/C121</f>
        <v>0.38359234021594402</v>
      </c>
      <c r="E157" s="123">
        <v>93.028999999999996</v>
      </c>
      <c r="F157" s="120">
        <f t="shared" ref="F157:F168" si="81">(E157-E121)/E121</f>
        <v>0.21354309343977862</v>
      </c>
      <c r="G157" s="124">
        <v>1077.0150000000001</v>
      </c>
      <c r="H157" s="142">
        <f t="shared" ref="H157:H168" si="82">(G157-G121)/G121</f>
        <v>0.41948582906307347</v>
      </c>
      <c r="I157" s="141">
        <v>213.58799999999999</v>
      </c>
      <c r="J157" s="142">
        <f t="shared" si="79"/>
        <v>0.35910863935146009</v>
      </c>
      <c r="K157" s="149">
        <v>199.892</v>
      </c>
      <c r="L157" s="142">
        <f t="shared" ref="L157:L168" si="83">(K157-K121)/K121</f>
        <v>0.5750441250630357</v>
      </c>
      <c r="M157" s="149">
        <v>182.85900000000001</v>
      </c>
      <c r="N157" s="142">
        <f t="shared" ref="N157:N168" si="84">(M157-M121)/M121</f>
        <v>0.36032524196008131</v>
      </c>
      <c r="O157" s="150">
        <v>122.46</v>
      </c>
      <c r="P157" s="142">
        <f>(O157-O121)/O121</f>
        <v>0.27854167319196904</v>
      </c>
      <c r="Q157" s="150">
        <v>159.50399999999999</v>
      </c>
      <c r="R157" s="101">
        <f>(Q157-Q121)/Q121</f>
        <v>0.43852813852813849</v>
      </c>
    </row>
    <row r="158" spans="1:18" ht="16.2" hidden="1">
      <c r="A158" s="6" t="s">
        <v>147</v>
      </c>
      <c r="B158" s="125" t="s">
        <v>6</v>
      </c>
      <c r="C158" s="126">
        <v>2050.5059999999999</v>
      </c>
      <c r="D158" s="127">
        <f t="shared" si="80"/>
        <v>0.48429174409017622</v>
      </c>
      <c r="E158" s="128">
        <v>23.187999999999999</v>
      </c>
      <c r="F158" s="127">
        <f t="shared" si="81"/>
        <v>0.31937411095305829</v>
      </c>
      <c r="G158" s="95">
        <v>709.93399999999997</v>
      </c>
      <c r="H158" s="147">
        <f t="shared" si="82"/>
        <v>0.53076916442420474</v>
      </c>
      <c r="I158" s="130">
        <v>200.733</v>
      </c>
      <c r="J158" s="147">
        <f t="shared" si="79"/>
        <v>0.71322129951266144</v>
      </c>
      <c r="K158" s="130">
        <v>90.866</v>
      </c>
      <c r="L158" s="147">
        <f t="shared" si="83"/>
        <v>0.56971340715531982</v>
      </c>
      <c r="M158" s="130">
        <v>60.030999999999999</v>
      </c>
      <c r="N158" s="147">
        <f t="shared" si="84"/>
        <v>0.46965505422674853</v>
      </c>
      <c r="O158" s="151">
        <v>452.6</v>
      </c>
      <c r="P158" s="147">
        <f>(O158-O122)/O122</f>
        <v>0.41705855463784547</v>
      </c>
      <c r="Q158" s="151">
        <v>238.709</v>
      </c>
      <c r="R158" s="129">
        <f>(Q158-Q122)/Q122</f>
        <v>0.48083424835141647</v>
      </c>
    </row>
    <row r="159" spans="1:18" ht="16.8" hidden="1" thickBot="1">
      <c r="A159" s="38"/>
      <c r="B159" s="10" t="s">
        <v>8</v>
      </c>
      <c r="C159" s="75">
        <f>C157-C158</f>
        <v>213.66400000000021</v>
      </c>
      <c r="D159" s="118">
        <f t="shared" si="80"/>
        <v>-0.16200994619016898</v>
      </c>
      <c r="E159" s="82">
        <f>E157-E158</f>
        <v>69.840999999999994</v>
      </c>
      <c r="F159" s="117">
        <f t="shared" si="81"/>
        <v>0.182062825807325</v>
      </c>
      <c r="G159" s="71">
        <f>G157-G158</f>
        <v>367.08100000000013</v>
      </c>
      <c r="H159" s="144">
        <f t="shared" si="82"/>
        <v>0.24451112015188553</v>
      </c>
      <c r="I159" s="82">
        <f>I157-I158</f>
        <v>12.85499999999999</v>
      </c>
      <c r="J159" s="148">
        <f t="shared" si="79"/>
        <v>-0.67851247936777892</v>
      </c>
      <c r="K159" s="82">
        <f>K157-K158</f>
        <v>109.026</v>
      </c>
      <c r="L159" s="144">
        <f t="shared" si="83"/>
        <v>0.57951466859833378</v>
      </c>
      <c r="M159" s="82">
        <f>M157-M158</f>
        <v>122.828</v>
      </c>
      <c r="N159" s="144">
        <f t="shared" si="84"/>
        <v>0.31260152175771577</v>
      </c>
      <c r="O159" s="134">
        <f>O157-O158</f>
        <v>-330.14000000000004</v>
      </c>
      <c r="P159" s="148">
        <f>(O159-O123)/-O123</f>
        <v>-0.47639001310299511</v>
      </c>
      <c r="Q159" s="134">
        <f>Q157-Q158</f>
        <v>-79.205000000000013</v>
      </c>
      <c r="R159" s="103">
        <f>(Q159-Q123)/-Q123</f>
        <v>-0.57405751306663455</v>
      </c>
    </row>
    <row r="160" spans="1:18" ht="16.8" hidden="1" thickTop="1">
      <c r="A160" s="6">
        <v>2010</v>
      </c>
      <c r="B160" s="121" t="s">
        <v>7</v>
      </c>
      <c r="C160" s="122">
        <v>2507.8820000000001</v>
      </c>
      <c r="D160" s="120">
        <f t="shared" si="80"/>
        <v>0.36552486428505321</v>
      </c>
      <c r="E160" s="123">
        <v>103.29900000000001</v>
      </c>
      <c r="F160" s="120">
        <f t="shared" si="81"/>
        <v>0.21526805566993332</v>
      </c>
      <c r="G160" s="124">
        <v>1196.202</v>
      </c>
      <c r="H160" s="142">
        <f t="shared" si="82"/>
        <v>0.39684804719521516</v>
      </c>
      <c r="I160" s="141">
        <v>236.334</v>
      </c>
      <c r="J160" s="142">
        <f t="shared" ref="J160:J168" si="85">(I160-I124)/I124</f>
        <v>0.3487920830503542</v>
      </c>
      <c r="K160" s="149">
        <v>218.51900000000001</v>
      </c>
      <c r="L160" s="142">
        <f t="shared" si="83"/>
        <v>0.50317117464160899</v>
      </c>
      <c r="M160" s="149">
        <v>202.83500000000001</v>
      </c>
      <c r="N160" s="142">
        <f t="shared" si="84"/>
        <v>0.3562931708915355</v>
      </c>
      <c r="O160" s="150">
        <v>135.97200000000001</v>
      </c>
      <c r="P160" s="142">
        <f>(O160-O124)/O124</f>
        <v>0.28724794092587347</v>
      </c>
      <c r="Q160" s="150">
        <v>176.38</v>
      </c>
      <c r="R160" s="101">
        <f>(Q160-Q124)/Q124</f>
        <v>0.41370908274822865</v>
      </c>
    </row>
    <row r="161" spans="1:18" ht="16.2" hidden="1">
      <c r="A161" s="6" t="s">
        <v>111</v>
      </c>
      <c r="B161" s="125" t="s">
        <v>6</v>
      </c>
      <c r="C161" s="126">
        <v>2290.1089999999999</v>
      </c>
      <c r="D161" s="127">
        <f t="shared" si="80"/>
        <v>0.46748145390373141</v>
      </c>
      <c r="E161" s="128">
        <v>26.129000000000001</v>
      </c>
      <c r="F161" s="127">
        <f t="shared" si="81"/>
        <v>0.31844787566858407</v>
      </c>
      <c r="G161" s="95">
        <v>789.47799999999995</v>
      </c>
      <c r="H161" s="147">
        <f t="shared" si="82"/>
        <v>0.49312519149225897</v>
      </c>
      <c r="I161" s="130">
        <v>222.55799999999999</v>
      </c>
      <c r="J161" s="147">
        <f t="shared" si="85"/>
        <v>0.64532369314023375</v>
      </c>
      <c r="K161" s="130">
        <v>99.581999999999994</v>
      </c>
      <c r="L161" s="147">
        <f t="shared" si="83"/>
        <v>0.50731087094723448</v>
      </c>
      <c r="M161" s="130">
        <v>66.564999999999998</v>
      </c>
      <c r="N161" s="147">
        <f t="shared" si="84"/>
        <v>0.4406761319366288</v>
      </c>
      <c r="O161" s="151">
        <v>507.31200000000001</v>
      </c>
      <c r="P161" s="147">
        <f>(O161-O125)/O125</f>
        <v>0.44064201190993446</v>
      </c>
      <c r="Q161" s="151">
        <v>266.28899999999999</v>
      </c>
      <c r="R161" s="129">
        <f>(Q161-Q125)/Q125</f>
        <v>0.45678694910061701</v>
      </c>
    </row>
    <row r="162" spans="1:18" ht="16.8" hidden="1" thickBot="1">
      <c r="A162" s="38"/>
      <c r="B162" s="10" t="s">
        <v>8</v>
      </c>
      <c r="C162" s="75">
        <f>C160-C161</f>
        <v>217.77300000000014</v>
      </c>
      <c r="D162" s="118">
        <f t="shared" si="80"/>
        <v>-0.2109645324801897</v>
      </c>
      <c r="E162" s="82">
        <f>E160-E161</f>
        <v>77.17</v>
      </c>
      <c r="F162" s="117">
        <f t="shared" si="81"/>
        <v>0.18389764202322681</v>
      </c>
      <c r="G162" s="71">
        <f>G160-G161</f>
        <v>406.72400000000005</v>
      </c>
      <c r="H162" s="144">
        <f t="shared" si="82"/>
        <v>0.24146561828482144</v>
      </c>
      <c r="I162" s="82">
        <f>I160-I161</f>
        <v>13.77600000000001</v>
      </c>
      <c r="J162" s="148">
        <f t="shared" si="85"/>
        <v>-0.65518622346816147</v>
      </c>
      <c r="K162" s="82">
        <f>K160-K161</f>
        <v>118.93700000000001</v>
      </c>
      <c r="L162" s="144">
        <f t="shared" si="83"/>
        <v>0.49972259349860026</v>
      </c>
      <c r="M162" s="82">
        <f>M160-M161</f>
        <v>136.27000000000001</v>
      </c>
      <c r="N162" s="144">
        <f t="shared" si="84"/>
        <v>0.31856754429252943</v>
      </c>
      <c r="O162" s="134">
        <f>O160-O161</f>
        <v>-371.34000000000003</v>
      </c>
      <c r="P162" s="148">
        <f>(O162-O126)/-O126</f>
        <v>-0.50637086076596394</v>
      </c>
      <c r="Q162" s="134">
        <f>Q160-Q161</f>
        <v>-89.908999999999992</v>
      </c>
      <c r="R162" s="103">
        <f>(Q162-Q126)/-Q126</f>
        <v>-0.54940718273936695</v>
      </c>
    </row>
    <row r="163" spans="1:18" ht="16.8" thickTop="1">
      <c r="A163" s="6">
        <v>2010</v>
      </c>
      <c r="B163" s="121" t="s">
        <v>7</v>
      </c>
      <c r="C163" s="122">
        <v>2746.009</v>
      </c>
      <c r="D163" s="120">
        <f t="shared" si="80"/>
        <v>0.34823142174121602</v>
      </c>
      <c r="E163" s="123">
        <v>113.01300000000001</v>
      </c>
      <c r="F163" s="120">
        <f t="shared" si="81"/>
        <v>0.20941954539617313</v>
      </c>
      <c r="G163" s="124">
        <v>1312.769</v>
      </c>
      <c r="H163" s="142">
        <f t="shared" si="82"/>
        <v>0.37874613898904258</v>
      </c>
      <c r="I163" s="141">
        <v>258.84300000000002</v>
      </c>
      <c r="J163" s="142">
        <f t="shared" si="85"/>
        <v>0.33704040414475667</v>
      </c>
      <c r="K163" s="149">
        <v>236.23699999999999</v>
      </c>
      <c r="L163" s="142">
        <f t="shared" si="83"/>
        <v>0.46845978840583313</v>
      </c>
      <c r="M163" s="149">
        <v>222.54599999999999</v>
      </c>
      <c r="N163" s="142">
        <f t="shared" si="84"/>
        <v>0.34685355314281552</v>
      </c>
      <c r="O163" s="150">
        <v>148.465</v>
      </c>
      <c r="P163" s="142">
        <f>(O163-O127)/O127</f>
        <v>0.26921367141416042</v>
      </c>
      <c r="Q163" s="150">
        <v>192.27199999999999</v>
      </c>
      <c r="R163" s="101">
        <f>(Q163-Q127)/Q127</f>
        <v>0.38025297554952553</v>
      </c>
    </row>
    <row r="164" spans="1:18" ht="16.2">
      <c r="A164" s="6"/>
      <c r="B164" s="125" t="s">
        <v>6</v>
      </c>
      <c r="C164" s="126">
        <v>2512.3629999999998</v>
      </c>
      <c r="D164" s="127">
        <f t="shared" si="80"/>
        <v>0.44081883116696913</v>
      </c>
      <c r="E164" s="128">
        <v>29.021999999999998</v>
      </c>
      <c r="F164" s="127">
        <f t="shared" si="81"/>
        <v>0.3252054794520548</v>
      </c>
      <c r="G164" s="95">
        <v>865.22799999999995</v>
      </c>
      <c r="H164" s="147">
        <f t="shared" si="82"/>
        <v>0.46637629333355934</v>
      </c>
      <c r="I164" s="130">
        <v>243.52500000000001</v>
      </c>
      <c r="J164" s="147">
        <f t="shared" si="85"/>
        <v>0.60263370910742142</v>
      </c>
      <c r="K164" s="130">
        <v>108.58</v>
      </c>
      <c r="L164" s="147">
        <f t="shared" si="83"/>
        <v>0.45456006858857578</v>
      </c>
      <c r="M164" s="130">
        <v>73.150999999999996</v>
      </c>
      <c r="N164" s="147">
        <f t="shared" si="84"/>
        <v>0.43032282032731745</v>
      </c>
      <c r="O164" s="151">
        <v>553.26099999999997</v>
      </c>
      <c r="P164" s="147">
        <f>(O164-O128)/O128</f>
        <v>0.40651828500972387</v>
      </c>
      <c r="Q164" s="151">
        <v>293.39100000000002</v>
      </c>
      <c r="R164" s="129">
        <f>(Q164-Q128)/Q128</f>
        <v>0.43643787729682898</v>
      </c>
    </row>
    <row r="165" spans="1:18" ht="16.8" thickBot="1">
      <c r="A165" s="38"/>
      <c r="B165" s="10" t="s">
        <v>8</v>
      </c>
      <c r="C165" s="75">
        <f>C163-C164</f>
        <v>233.64600000000019</v>
      </c>
      <c r="D165" s="118">
        <f t="shared" si="80"/>
        <v>-0.20269311093214634</v>
      </c>
      <c r="E165" s="82">
        <f>E163-E164</f>
        <v>83.991000000000014</v>
      </c>
      <c r="F165" s="117">
        <f t="shared" si="81"/>
        <v>0.17397685340489769</v>
      </c>
      <c r="G165" s="71">
        <f>G163-G164</f>
        <v>447.54100000000005</v>
      </c>
      <c r="H165" s="144">
        <f t="shared" si="82"/>
        <v>0.23595285306350128</v>
      </c>
      <c r="I165" s="82">
        <f>I163-I164</f>
        <v>15.318000000000012</v>
      </c>
      <c r="J165" s="148">
        <f t="shared" si="85"/>
        <v>-0.63214139910184641</v>
      </c>
      <c r="K165" s="82">
        <f>K163-K164</f>
        <v>127.657</v>
      </c>
      <c r="L165" s="144">
        <f t="shared" si="83"/>
        <v>0.48049312272400435</v>
      </c>
      <c r="M165" s="82">
        <f>M163-M164</f>
        <v>149.39499999999998</v>
      </c>
      <c r="N165" s="144">
        <f t="shared" si="84"/>
        <v>0.30943720363569405</v>
      </c>
      <c r="O165" s="134">
        <f>O163-O164</f>
        <v>-404.79599999999994</v>
      </c>
      <c r="P165" s="148">
        <f>(O165-O129)/-O129</f>
        <v>-0.46463034723805141</v>
      </c>
      <c r="Q165" s="134">
        <f>Q163-Q164</f>
        <v>-101.11900000000003</v>
      </c>
      <c r="R165" s="103">
        <f>(Q165-Q129)/-Q129</f>
        <v>-0.55694643324556981</v>
      </c>
    </row>
    <row r="166" spans="1:18" ht="16.8" hidden="1" thickTop="1">
      <c r="A166" s="6">
        <v>2011</v>
      </c>
      <c r="B166" s="121" t="s">
        <v>7</v>
      </c>
      <c r="C166" s="122">
        <v>253.32900000000001</v>
      </c>
      <c r="D166" s="120">
        <f t="shared" si="80"/>
        <v>0.16537399944797135</v>
      </c>
      <c r="E166" s="123">
        <v>10.27</v>
      </c>
      <c r="F166" s="120">
        <f t="shared" si="81"/>
        <v>0.23899143443117385</v>
      </c>
      <c r="G166" s="124">
        <v>120.04900000000001</v>
      </c>
      <c r="H166" s="142">
        <f t="shared" si="82"/>
        <v>0.18947545726571949</v>
      </c>
      <c r="I166" s="141">
        <v>25.015999999999998</v>
      </c>
      <c r="J166" s="142">
        <f t="shared" si="85"/>
        <v>0.23322652206063585</v>
      </c>
      <c r="K166" s="149">
        <v>19.786999999999999</v>
      </c>
      <c r="L166" s="142">
        <f t="shared" si="83"/>
        <v>7.0609241424088295E-2</v>
      </c>
      <c r="M166" s="149">
        <v>20.481000000000002</v>
      </c>
      <c r="N166" s="142">
        <f t="shared" si="84"/>
        <v>0.1716819221967964</v>
      </c>
      <c r="O166" s="150">
        <v>14.766999999999999</v>
      </c>
      <c r="P166" s="142">
        <f>(O166-O130)/O130</f>
        <v>-1.5467697846523173E-2</v>
      </c>
      <c r="Q166" s="150">
        <v>18.896000000000001</v>
      </c>
      <c r="R166" s="101">
        <f>(Q166-Q130)/Q130</f>
        <v>0.21400578220366215</v>
      </c>
    </row>
    <row r="167" spans="1:18" ht="16.2" hidden="1">
      <c r="A167" s="6" t="s">
        <v>118</v>
      </c>
      <c r="B167" s="125" t="s">
        <v>6</v>
      </c>
      <c r="C167" s="126">
        <v>234.56700000000001</v>
      </c>
      <c r="D167" s="127">
        <f t="shared" si="80"/>
        <v>0.21852354013745384</v>
      </c>
      <c r="E167" s="128">
        <v>3.2490000000000001</v>
      </c>
      <c r="F167" s="127">
        <f t="shared" si="81"/>
        <v>0.41076856274424672</v>
      </c>
      <c r="G167" s="95">
        <v>79.036000000000001</v>
      </c>
      <c r="H167" s="147">
        <f t="shared" si="82"/>
        <v>0.26070312001531298</v>
      </c>
      <c r="I167" s="130">
        <v>23.524000000000001</v>
      </c>
      <c r="J167" s="147">
        <f t="shared" si="85"/>
        <v>0.37639693405886138</v>
      </c>
      <c r="K167" s="130">
        <v>8.4420000000000002</v>
      </c>
      <c r="L167" s="147">
        <f t="shared" si="83"/>
        <v>0.1227556855964889</v>
      </c>
      <c r="M167" s="130">
        <v>7.2409999999999997</v>
      </c>
      <c r="N167" s="147">
        <f t="shared" si="84"/>
        <v>0.30351035103510354</v>
      </c>
      <c r="O167" s="151">
        <v>50.570999999999998</v>
      </c>
      <c r="P167" s="147">
        <f>(O167-O131)/O131</f>
        <v>0.10453205198209024</v>
      </c>
      <c r="Q167" s="151">
        <v>28.475000000000001</v>
      </c>
      <c r="R167" s="129">
        <f>(Q167-Q131)/Q131</f>
        <v>0.26634350262385487</v>
      </c>
    </row>
    <row r="168" spans="1:18" ht="16.8" hidden="1" thickBot="1">
      <c r="A168" s="38"/>
      <c r="B168" s="10" t="s">
        <v>8</v>
      </c>
      <c r="C168" s="75">
        <f>C166-C167</f>
        <v>18.762</v>
      </c>
      <c r="D168" s="118">
        <f t="shared" si="80"/>
        <v>-0.24587001085252594</v>
      </c>
      <c r="E168" s="82">
        <f>E166-E167</f>
        <v>7.020999999999999</v>
      </c>
      <c r="F168" s="117">
        <f t="shared" si="81"/>
        <v>0.17290344136318064</v>
      </c>
      <c r="G168" s="71">
        <f>G166-G167</f>
        <v>41.013000000000005</v>
      </c>
      <c r="H168" s="144">
        <f t="shared" si="82"/>
        <v>7.2683998535335123E-2</v>
      </c>
      <c r="I168" s="82">
        <f>I166-I167</f>
        <v>1.4919999999999973</v>
      </c>
      <c r="J168" s="148">
        <f t="shared" si="85"/>
        <v>-0.53287413901064562</v>
      </c>
      <c r="K168" s="82">
        <f>K166-K167</f>
        <v>11.344999999999999</v>
      </c>
      <c r="L168" s="144">
        <f t="shared" si="83"/>
        <v>3.4844476876767283E-2</v>
      </c>
      <c r="M168" s="82">
        <f>M166-M167</f>
        <v>13.240000000000002</v>
      </c>
      <c r="N168" s="144">
        <f t="shared" si="84"/>
        <v>0.11027253668763112</v>
      </c>
      <c r="O168" s="134">
        <f>O166-O167</f>
        <v>-35.804000000000002</v>
      </c>
      <c r="P168" s="148">
        <f>(O168-O132)/-O132</f>
        <v>-0.1629961670889368</v>
      </c>
      <c r="Q168" s="134">
        <f>Q166-Q167</f>
        <v>-9.5790000000000006</v>
      </c>
      <c r="R168" s="103">
        <f>(Q168-Q132)/-Q132</f>
        <v>-0.38404854789770249</v>
      </c>
    </row>
    <row r="169" spans="1:18" ht="16.8" hidden="1" thickTop="1">
      <c r="A169" s="6">
        <v>2011</v>
      </c>
      <c r="B169" s="121" t="s">
        <v>7</v>
      </c>
      <c r="C169" s="122">
        <v>465.57400000000001</v>
      </c>
      <c r="D169" s="120">
        <f t="shared" ref="D169:D177" si="86">(C169-C133)/C133</f>
        <v>0.21161508253547737</v>
      </c>
      <c r="E169" s="123">
        <v>18.975000000000001</v>
      </c>
      <c r="F169" s="120">
        <f t="shared" ref="F169:F177" si="87">(E169-E133)/E133</f>
        <v>0.33167239806302201</v>
      </c>
      <c r="G169" s="124">
        <v>217.42699999999999</v>
      </c>
      <c r="H169" s="142">
        <f t="shared" ref="H169:H177" si="88">(G169-G133)/G133</f>
        <v>0.20586440978769663</v>
      </c>
      <c r="I169" s="141">
        <v>44.548000000000002</v>
      </c>
      <c r="J169" s="142">
        <f t="shared" ref="J169:J177" si="89">(I169-I133)/I133</f>
        <v>0.24289939177501266</v>
      </c>
      <c r="K169" s="149">
        <v>37.095999999999997</v>
      </c>
      <c r="L169" s="142">
        <f t="shared" ref="L169:L177" si="90">(K169-K133)/K133</f>
        <v>6.5915751968277592E-2</v>
      </c>
      <c r="M169" s="149">
        <v>38.950000000000003</v>
      </c>
      <c r="N169" s="142">
        <f t="shared" ref="N169:N177" si="91">(M169-M133)/M133</f>
        <v>0.29247411733474926</v>
      </c>
      <c r="O169" s="150">
        <v>27.956</v>
      </c>
      <c r="P169" s="142">
        <f>(O169-O133)/O133</f>
        <v>0.12526163258734496</v>
      </c>
      <c r="Q169" s="150">
        <v>38.186</v>
      </c>
      <c r="R169" s="101">
        <f>(Q169-Q133)/Q133</f>
        <v>0.3840020296473487</v>
      </c>
    </row>
    <row r="170" spans="1:18" ht="16.2" hidden="1">
      <c r="A170" s="6" t="s">
        <v>183</v>
      </c>
      <c r="B170" s="125" t="s">
        <v>6</v>
      </c>
      <c r="C170" s="126">
        <v>437.63</v>
      </c>
      <c r="D170" s="127">
        <f t="shared" si="86"/>
        <v>0.24927206915057606</v>
      </c>
      <c r="E170" s="128">
        <v>5.32</v>
      </c>
      <c r="F170" s="127">
        <f t="shared" si="87"/>
        <v>0.32833957553058685</v>
      </c>
      <c r="G170" s="95">
        <v>144.738</v>
      </c>
      <c r="H170" s="147">
        <f t="shared" si="88"/>
        <v>0.2407248662734878</v>
      </c>
      <c r="I170" s="130">
        <v>43.38</v>
      </c>
      <c r="J170" s="147">
        <f t="shared" si="89"/>
        <v>0.3382693197593708</v>
      </c>
      <c r="K170" s="130">
        <v>16.175999999999998</v>
      </c>
      <c r="L170" s="147">
        <f t="shared" si="90"/>
        <v>7.7466195963498199E-2</v>
      </c>
      <c r="M170" s="130">
        <v>13.112</v>
      </c>
      <c r="N170" s="147">
        <f t="shared" si="91"/>
        <v>0.27872049931733966</v>
      </c>
      <c r="O170" s="151">
        <v>100.666</v>
      </c>
      <c r="P170" s="147">
        <f>(O170-O134)/O134</f>
        <v>0.28132477979736276</v>
      </c>
      <c r="Q170" s="151">
        <v>54.473999999999997</v>
      </c>
      <c r="R170" s="129">
        <f>(Q170-Q134)/Q134</f>
        <v>0.26613053179620666</v>
      </c>
    </row>
    <row r="171" spans="1:18" ht="16.8" hidden="1" thickBot="1">
      <c r="A171" s="38"/>
      <c r="B171" s="10" t="s">
        <v>8</v>
      </c>
      <c r="C171" s="75">
        <f>C169-C170</f>
        <v>27.944000000000017</v>
      </c>
      <c r="D171" s="118">
        <f t="shared" si="86"/>
        <v>-0.17693146004535953</v>
      </c>
      <c r="E171" s="82">
        <f>E169-E170</f>
        <v>13.655000000000001</v>
      </c>
      <c r="F171" s="117">
        <f t="shared" si="87"/>
        <v>0.33297540023428362</v>
      </c>
      <c r="G171" s="71">
        <f>G169-G170</f>
        <v>72.688999999999993</v>
      </c>
      <c r="H171" s="144">
        <f t="shared" si="88"/>
        <v>0.14197511468610582</v>
      </c>
      <c r="I171" s="82">
        <f>I169-I170</f>
        <v>1.1679999999999993</v>
      </c>
      <c r="J171" s="148">
        <f t="shared" si="89"/>
        <v>-0.65917712284797214</v>
      </c>
      <c r="K171" s="82">
        <f>K169-K170</f>
        <v>20.919999999999998</v>
      </c>
      <c r="L171" s="144">
        <f t="shared" si="90"/>
        <v>5.7152963767749587E-2</v>
      </c>
      <c r="M171" s="82">
        <f>M169-M170</f>
        <v>25.838000000000001</v>
      </c>
      <c r="N171" s="144">
        <f t="shared" si="91"/>
        <v>0.29956744794286305</v>
      </c>
      <c r="O171" s="134">
        <f>O169-O170</f>
        <v>-72.709999999999994</v>
      </c>
      <c r="P171" s="148">
        <f>(O171-O135)/-O135</f>
        <v>-0.35349962769918103</v>
      </c>
      <c r="Q171" s="134">
        <f>Q169-Q170</f>
        <v>-16.287999999999997</v>
      </c>
      <c r="R171" s="103">
        <f>(Q171-Q135)/-Q135</f>
        <v>-5.5400764595347429E-2</v>
      </c>
    </row>
    <row r="172" spans="1:18" ht="16.8" hidden="1" thickTop="1">
      <c r="A172" s="6">
        <v>2011</v>
      </c>
      <c r="B172" s="121" t="s">
        <v>7</v>
      </c>
      <c r="C172" s="122">
        <v>737.76900000000001</v>
      </c>
      <c r="D172" s="120">
        <f t="shared" si="86"/>
        <v>0.19414491552583107</v>
      </c>
      <c r="E172" s="123">
        <v>31.344999999999999</v>
      </c>
      <c r="F172" s="120">
        <f t="shared" si="87"/>
        <v>0.28074691509356864</v>
      </c>
      <c r="G172" s="124">
        <v>338.41</v>
      </c>
      <c r="H172" s="142">
        <f t="shared" si="88"/>
        <v>0.17874285077361432</v>
      </c>
      <c r="I172" s="141">
        <v>71.715000000000003</v>
      </c>
      <c r="J172" s="142">
        <f t="shared" si="89"/>
        <v>0.2270720689891178</v>
      </c>
      <c r="K172" s="149">
        <v>59.051000000000002</v>
      </c>
      <c r="L172" s="142">
        <f t="shared" si="90"/>
        <v>4.8993658181301455E-2</v>
      </c>
      <c r="M172" s="149">
        <v>62.264000000000003</v>
      </c>
      <c r="N172" s="142">
        <f t="shared" si="91"/>
        <v>0.24259599265586346</v>
      </c>
      <c r="O172" s="150">
        <v>44.436999999999998</v>
      </c>
      <c r="P172" s="142">
        <f>(O172-O136)/O136</f>
        <v>0.21346258874931734</v>
      </c>
      <c r="Q172" s="150">
        <v>60.536999999999999</v>
      </c>
      <c r="R172" s="101">
        <f>(Q172-Q136)/Q136</f>
        <v>0.28539578732801096</v>
      </c>
    </row>
    <row r="173" spans="1:18" ht="16.2" hidden="1">
      <c r="A173" s="6" t="s">
        <v>186</v>
      </c>
      <c r="B173" s="125" t="s">
        <v>6</v>
      </c>
      <c r="C173" s="126">
        <v>692.24199999999996</v>
      </c>
      <c r="D173" s="127">
        <f t="shared" si="86"/>
        <v>0.21749270111505842</v>
      </c>
      <c r="E173" s="128">
        <v>8.5299999999999994</v>
      </c>
      <c r="F173" s="127">
        <f t="shared" si="87"/>
        <v>0.3481902955587165</v>
      </c>
      <c r="G173" s="95">
        <v>227.267</v>
      </c>
      <c r="H173" s="147">
        <f t="shared" si="88"/>
        <v>0.18277057268355643</v>
      </c>
      <c r="I173" s="130">
        <v>69.021000000000001</v>
      </c>
      <c r="J173" s="147">
        <f t="shared" si="89"/>
        <v>0.30383285792545861</v>
      </c>
      <c r="K173" s="130">
        <v>27.373999999999999</v>
      </c>
      <c r="L173" s="147">
        <f t="shared" si="90"/>
        <v>9.7154308617234453E-2</v>
      </c>
      <c r="M173" s="130">
        <v>20.582000000000001</v>
      </c>
      <c r="N173" s="147">
        <f t="shared" si="91"/>
        <v>0.21220330997114092</v>
      </c>
      <c r="O173" s="151">
        <v>157.44200000000001</v>
      </c>
      <c r="P173" s="147">
        <f>(O173-O137)/O137</f>
        <v>0.22070772856965643</v>
      </c>
      <c r="Q173" s="151">
        <v>87.667000000000002</v>
      </c>
      <c r="R173" s="129">
        <f>(Q173-Q137)/Q137</f>
        <v>0.30210762398443425</v>
      </c>
    </row>
    <row r="174" spans="1:18" ht="16.8" hidden="1" thickBot="1">
      <c r="A174" s="38"/>
      <c r="B174" s="10" t="s">
        <v>8</v>
      </c>
      <c r="C174" s="75">
        <f>C172-C173</f>
        <v>45.527000000000044</v>
      </c>
      <c r="D174" s="118">
        <f t="shared" si="86"/>
        <v>-7.5443726899799377E-2</v>
      </c>
      <c r="E174" s="82">
        <f>E172-E173</f>
        <v>22.814999999999998</v>
      </c>
      <c r="F174" s="117">
        <f t="shared" si="87"/>
        <v>0.2572326004298231</v>
      </c>
      <c r="G174" s="71">
        <f>G172-G173</f>
        <v>111.14300000000003</v>
      </c>
      <c r="H174" s="144">
        <f t="shared" si="88"/>
        <v>0.17059170475849464</v>
      </c>
      <c r="I174" s="82">
        <f>I172-I173</f>
        <v>2.6940000000000026</v>
      </c>
      <c r="J174" s="148">
        <f t="shared" si="89"/>
        <v>-0.51080443072453241</v>
      </c>
      <c r="K174" s="82">
        <f>K172-K173</f>
        <v>31.677000000000003</v>
      </c>
      <c r="L174" s="144">
        <f t="shared" si="90"/>
        <v>1.0656286890214823E-2</v>
      </c>
      <c r="M174" s="82">
        <f>M172-M173</f>
        <v>41.682000000000002</v>
      </c>
      <c r="N174" s="144">
        <f t="shared" si="91"/>
        <v>0.25817259802589893</v>
      </c>
      <c r="O174" s="134">
        <f>O172-O173</f>
        <v>-113.00500000000001</v>
      </c>
      <c r="P174" s="148">
        <f>(O174-O138)/-O138</f>
        <v>-0.22358049287539539</v>
      </c>
      <c r="Q174" s="134">
        <f>Q172-Q173</f>
        <v>-27.130000000000003</v>
      </c>
      <c r="R174" s="103">
        <f>(Q174-Q138)/-Q138</f>
        <v>-0.34101131926251793</v>
      </c>
    </row>
    <row r="175" spans="1:18" ht="16.8" hidden="1" thickTop="1">
      <c r="A175" s="6">
        <v>2011</v>
      </c>
      <c r="B175" s="121" t="s">
        <v>7</v>
      </c>
      <c r="C175" s="122">
        <v>1010.8150000000001</v>
      </c>
      <c r="D175" s="120">
        <f t="shared" si="86"/>
        <v>0.20760656599445679</v>
      </c>
      <c r="E175" s="123">
        <v>43.317999999999998</v>
      </c>
      <c r="F175" s="120">
        <f t="shared" si="87"/>
        <v>0.26251056512488702</v>
      </c>
      <c r="G175" s="124">
        <v>464.73500000000001</v>
      </c>
      <c r="H175" s="142">
        <f t="shared" si="88"/>
        <v>0.19029446492007673</v>
      </c>
      <c r="I175" s="141">
        <v>98.28</v>
      </c>
      <c r="J175" s="142">
        <f t="shared" si="89"/>
        <v>0.24283925793846509</v>
      </c>
      <c r="K175" s="149">
        <v>79.197999999999993</v>
      </c>
      <c r="L175" s="142">
        <f t="shared" si="90"/>
        <v>2.9789225948223138E-2</v>
      </c>
      <c r="M175" s="149">
        <v>85.045000000000002</v>
      </c>
      <c r="N175" s="142">
        <f t="shared" si="91"/>
        <v>0.23563427143417559</v>
      </c>
      <c r="O175" s="150">
        <v>61.155999999999999</v>
      </c>
      <c r="P175" s="142">
        <f>(O175-O139)/O139</f>
        <v>0.31292400171747531</v>
      </c>
      <c r="Q175" s="150">
        <v>82.41</v>
      </c>
      <c r="R175" s="101">
        <f>(Q175-Q139)/Q139</f>
        <v>0.30942544807423411</v>
      </c>
    </row>
    <row r="176" spans="1:18" ht="16.2" hidden="1">
      <c r="A176" s="6" t="s">
        <v>129</v>
      </c>
      <c r="B176" s="125" t="s">
        <v>6</v>
      </c>
      <c r="C176" s="126">
        <v>935.79499999999996</v>
      </c>
      <c r="D176" s="127">
        <f t="shared" si="86"/>
        <v>0.22746691606143393</v>
      </c>
      <c r="E176" s="128">
        <v>11.526</v>
      </c>
      <c r="F176" s="127">
        <f t="shared" si="87"/>
        <v>0.35456575390762712</v>
      </c>
      <c r="G176" s="95">
        <v>299.61099999999999</v>
      </c>
      <c r="H176" s="147">
        <f t="shared" si="88"/>
        <v>0.15351238555775432</v>
      </c>
      <c r="I176" s="130">
        <v>93.944000000000003</v>
      </c>
      <c r="J176" s="147">
        <f t="shared" si="89"/>
        <v>0.30621098149358317</v>
      </c>
      <c r="K176" s="130">
        <v>37.295000000000002</v>
      </c>
      <c r="L176" s="147">
        <f t="shared" si="90"/>
        <v>0.10904603306768174</v>
      </c>
      <c r="M176" s="130">
        <v>27.927</v>
      </c>
      <c r="N176" s="147">
        <f t="shared" si="91"/>
        <v>0.22939778129952448</v>
      </c>
      <c r="O176" s="151">
        <v>220.90100000000001</v>
      </c>
      <c r="P176" s="147">
        <f>(O176-O140)/O140</f>
        <v>0.27715015841446783</v>
      </c>
      <c r="Q176" s="151">
        <v>117.60599999999999</v>
      </c>
      <c r="R176" s="129">
        <f>(Q176-Q140)/Q140</f>
        <v>0.31789148120755728</v>
      </c>
    </row>
    <row r="177" spans="1:18" ht="16.8" hidden="1" thickBot="1">
      <c r="A177" s="38"/>
      <c r="B177" s="10" t="s">
        <v>8</v>
      </c>
      <c r="C177" s="75">
        <f>C175-C176</f>
        <v>75.020000000000095</v>
      </c>
      <c r="D177" s="281">
        <f t="shared" si="86"/>
        <v>4.8084006375504109E-3</v>
      </c>
      <c r="E177" s="82">
        <f>E175-E176</f>
        <v>31.791999999999998</v>
      </c>
      <c r="F177" s="117">
        <f t="shared" si="87"/>
        <v>0.23215254631423915</v>
      </c>
      <c r="G177" s="71">
        <f>G175-G176</f>
        <v>165.12400000000002</v>
      </c>
      <c r="H177" s="144">
        <f t="shared" si="88"/>
        <v>0.26339145670586622</v>
      </c>
      <c r="I177" s="82">
        <f>I175-I176</f>
        <v>4.3359999999999985</v>
      </c>
      <c r="J177" s="148">
        <f t="shared" si="89"/>
        <v>-0.39407490217998831</v>
      </c>
      <c r="K177" s="82">
        <f>K175-K176</f>
        <v>41.902999999999992</v>
      </c>
      <c r="L177" s="148">
        <f t="shared" si="90"/>
        <v>-3.1793710575567943E-2</v>
      </c>
      <c r="M177" s="82">
        <f>M175-M176</f>
        <v>57.118000000000002</v>
      </c>
      <c r="N177" s="144">
        <f t="shared" si="91"/>
        <v>0.23870659929301047</v>
      </c>
      <c r="O177" s="134">
        <f>O175-O176</f>
        <v>-159.745</v>
      </c>
      <c r="P177" s="148">
        <f>(O177-O141)/-O141</f>
        <v>-0.26396537536397013</v>
      </c>
      <c r="Q177" s="134">
        <f>Q175-Q176</f>
        <v>-35.195999999999998</v>
      </c>
      <c r="R177" s="103">
        <f>(Q177-Q141)/-Q141</f>
        <v>-0.33814919017565198</v>
      </c>
    </row>
    <row r="178" spans="1:18" ht="16.8" hidden="1" thickTop="1">
      <c r="A178" s="6">
        <v>2011</v>
      </c>
      <c r="B178" s="121" t="s">
        <v>7</v>
      </c>
      <c r="C178" s="122">
        <v>1289.375</v>
      </c>
      <c r="D178" s="120">
        <f t="shared" ref="D178:D186" si="92">(C178-C142)/C142</f>
        <v>0.18108703517956193</v>
      </c>
      <c r="E178" s="123">
        <v>54.905999999999999</v>
      </c>
      <c r="F178" s="120">
        <f t="shared" ref="F178:F186" si="93">(E178-E142)/E142</f>
        <v>0.2069640148600822</v>
      </c>
      <c r="G178" s="124">
        <v>593.42100000000005</v>
      </c>
      <c r="H178" s="142">
        <f t="shared" ref="H178:H186" si="94">(G178-G142)/G142</f>
        <v>0.17652388552395504</v>
      </c>
      <c r="I178" s="141">
        <v>125.69199999999999</v>
      </c>
      <c r="J178" s="142">
        <f t="shared" ref="J178:J186" si="95">(I178-I142)/I142</f>
        <v>0.20976342181755181</v>
      </c>
      <c r="K178" s="149">
        <v>100.815</v>
      </c>
      <c r="L178" s="142">
        <f t="shared" ref="L178:L186" si="96">(K178-K142)/K142</f>
        <v>-2.5783163594169284E-4</v>
      </c>
      <c r="M178" s="149">
        <v>107.803</v>
      </c>
      <c r="N178" s="142">
        <f t="shared" ref="N178:N186" si="97">(M178-M142)/M142</f>
        <v>0.20362864958410093</v>
      </c>
      <c r="O178" s="150">
        <v>77.14</v>
      </c>
      <c r="P178" s="142">
        <f>(O178-O142)/O142</f>
        <v>0.23564369123324094</v>
      </c>
      <c r="Q178" s="150">
        <v>103.625</v>
      </c>
      <c r="R178" s="101">
        <f>(Q178-Q142)/Q142</f>
        <v>0.27194059162882045</v>
      </c>
    </row>
    <row r="179" spans="1:18" ht="16.2" hidden="1">
      <c r="A179" s="6" t="s">
        <v>133</v>
      </c>
      <c r="B179" s="125" t="s">
        <v>6</v>
      </c>
      <c r="C179" s="126">
        <v>1202.0440000000001</v>
      </c>
      <c r="D179" s="127">
        <f t="shared" si="92"/>
        <v>0.21943187916501405</v>
      </c>
      <c r="E179" s="128">
        <v>14.523999999999999</v>
      </c>
      <c r="F179" s="127">
        <f t="shared" si="93"/>
        <v>0.33517190660047791</v>
      </c>
      <c r="G179" s="95">
        <v>386.95600000000002</v>
      </c>
      <c r="H179" s="147">
        <f t="shared" si="94"/>
        <v>0.16314427334293222</v>
      </c>
      <c r="I179" s="130">
        <v>120.179</v>
      </c>
      <c r="J179" s="147">
        <f t="shared" si="95"/>
        <v>0.25290867389491245</v>
      </c>
      <c r="K179" s="130">
        <v>48.912999999999997</v>
      </c>
      <c r="L179" s="147">
        <f t="shared" si="96"/>
        <v>0.11714324867531514</v>
      </c>
      <c r="M179" s="130">
        <v>35.715000000000003</v>
      </c>
      <c r="N179" s="147">
        <f t="shared" si="97"/>
        <v>0.21438286297177842</v>
      </c>
      <c r="O179" s="151">
        <v>283.64499999999998</v>
      </c>
      <c r="P179" s="147">
        <f>(O179-O143)/O143</f>
        <v>0.25469440475611199</v>
      </c>
      <c r="Q179" s="151">
        <v>149.416</v>
      </c>
      <c r="R179" s="129">
        <f>(Q179-Q143)/Q143</f>
        <v>0.31275094667849823</v>
      </c>
    </row>
    <row r="180" spans="1:18" ht="16.8" hidden="1" thickBot="1">
      <c r="A180" s="38"/>
      <c r="B180" s="10" t="s">
        <v>8</v>
      </c>
      <c r="C180" s="75">
        <f>C178-C179</f>
        <v>87.330999999999904</v>
      </c>
      <c r="D180" s="118">
        <f t="shared" si="92"/>
        <v>-0.17568715547836652</v>
      </c>
      <c r="E180" s="82">
        <f>E178-E179</f>
        <v>40.381999999999998</v>
      </c>
      <c r="F180" s="117">
        <f t="shared" si="93"/>
        <v>0.16667148181319152</v>
      </c>
      <c r="G180" s="71">
        <f>G178-G179</f>
        <v>206.46500000000003</v>
      </c>
      <c r="H180" s="144">
        <f t="shared" si="94"/>
        <v>0.2024472347761265</v>
      </c>
      <c r="I180" s="82">
        <f>I178-I179</f>
        <v>5.512999999999991</v>
      </c>
      <c r="J180" s="148">
        <f t="shared" si="95"/>
        <v>-0.30897468037102094</v>
      </c>
      <c r="K180" s="82">
        <f>K178-K179</f>
        <v>51.902000000000001</v>
      </c>
      <c r="L180" s="148">
        <f t="shared" si="96"/>
        <v>-9.0348248242984985E-2</v>
      </c>
      <c r="M180" s="82">
        <f>M178-M179</f>
        <v>72.087999999999994</v>
      </c>
      <c r="N180" s="144">
        <f t="shared" si="97"/>
        <v>0.19837087523896588</v>
      </c>
      <c r="O180" s="134">
        <f>O178-O179</f>
        <v>-206.505</v>
      </c>
      <c r="P180" s="148">
        <f>(O180-O144)/-O144</f>
        <v>-0.26196238037619618</v>
      </c>
      <c r="Q180" s="134">
        <f>Q178-Q179</f>
        <v>-45.790999999999997</v>
      </c>
      <c r="R180" s="103">
        <f>(Q180-Q144)/-Q144</f>
        <v>-0.41553061918451856</v>
      </c>
    </row>
    <row r="181" spans="1:18" ht="16.8" hidden="1" thickTop="1">
      <c r="A181" s="6">
        <v>2011</v>
      </c>
      <c r="B181" s="121" t="s">
        <v>7</v>
      </c>
      <c r="C181" s="122">
        <v>1540.9780000000001</v>
      </c>
      <c r="D181" s="120">
        <f t="shared" si="92"/>
        <v>0.16843969749035889</v>
      </c>
      <c r="E181" s="123">
        <v>65.087000000000003</v>
      </c>
      <c r="F181" s="120">
        <f t="shared" si="93"/>
        <v>0.18303433484195794</v>
      </c>
      <c r="G181" s="124">
        <v>713.30799999999999</v>
      </c>
      <c r="H181" s="142">
        <f t="shared" si="94"/>
        <v>0.1671569991000573</v>
      </c>
      <c r="I181" s="141">
        <v>150.10300000000001</v>
      </c>
      <c r="J181" s="142">
        <f t="shared" si="95"/>
        <v>0.19456448211372415</v>
      </c>
      <c r="K181" s="149">
        <v>120.791</v>
      </c>
      <c r="L181" s="142">
        <f t="shared" si="96"/>
        <v>-7.0204282954498681E-3</v>
      </c>
      <c r="M181" s="149">
        <v>127.837</v>
      </c>
      <c r="N181" s="142">
        <f t="shared" si="97"/>
        <v>0.1936896558163857</v>
      </c>
      <c r="O181" s="150">
        <v>92.753</v>
      </c>
      <c r="P181" s="142">
        <f>(O181-O145)/O145</f>
        <v>0.23918503674014704</v>
      </c>
      <c r="Q181" s="150">
        <v>120.489</v>
      </c>
      <c r="R181" s="101">
        <f>(Q181-Q145)/Q145</f>
        <v>0.23899966065791237</v>
      </c>
    </row>
    <row r="182" spans="1:18" ht="16.2" hidden="1">
      <c r="A182" s="6" t="s">
        <v>201</v>
      </c>
      <c r="B182" s="125" t="s">
        <v>6</v>
      </c>
      <c r="C182" s="126">
        <v>1439.8710000000001</v>
      </c>
      <c r="D182" s="127">
        <f t="shared" si="92"/>
        <v>0.2026917650832312</v>
      </c>
      <c r="E182" s="128">
        <v>17.064</v>
      </c>
      <c r="F182" s="127">
        <f t="shared" si="93"/>
        <v>0.3065849923430321</v>
      </c>
      <c r="G182" s="95">
        <v>465.24400000000003</v>
      </c>
      <c r="H182" s="147">
        <f t="shared" si="94"/>
        <v>0.15559860904123199</v>
      </c>
      <c r="I182" s="130">
        <v>142.71899999999999</v>
      </c>
      <c r="J182" s="147">
        <f t="shared" si="95"/>
        <v>0.20558024023922547</v>
      </c>
      <c r="K182" s="130">
        <v>58.383000000000003</v>
      </c>
      <c r="L182" s="147">
        <f t="shared" si="96"/>
        <v>9.4421324935327983E-2</v>
      </c>
      <c r="M182" s="130">
        <v>42.936</v>
      </c>
      <c r="N182" s="147">
        <f t="shared" si="97"/>
        <v>0.2019820273788529</v>
      </c>
      <c r="O182" s="151">
        <v>340.34399999999999</v>
      </c>
      <c r="P182" s="147">
        <f>(O182-O146)/O146</f>
        <v>0.24373371533398869</v>
      </c>
      <c r="Q182" s="151">
        <v>177.71100000000001</v>
      </c>
      <c r="R182" s="129">
        <f>(Q182-Q146)/Q146</f>
        <v>0.28140029563399077</v>
      </c>
    </row>
    <row r="183" spans="1:18" ht="16.8" hidden="1" thickBot="1">
      <c r="A183" s="38"/>
      <c r="B183" s="10" t="s">
        <v>8</v>
      </c>
      <c r="C183" s="75">
        <f>C181-C182</f>
        <v>101.10699999999997</v>
      </c>
      <c r="D183" s="118">
        <f t="shared" si="92"/>
        <v>-0.16871253915660167</v>
      </c>
      <c r="E183" s="82">
        <f>E181-E182</f>
        <v>48.023000000000003</v>
      </c>
      <c r="F183" s="117">
        <f t="shared" si="93"/>
        <v>0.14457659031865963</v>
      </c>
      <c r="G183" s="71">
        <f>G181-G182</f>
        <v>248.06399999999996</v>
      </c>
      <c r="H183" s="144">
        <f t="shared" si="94"/>
        <v>0.18947015104291545</v>
      </c>
      <c r="I183" s="82">
        <f>I181-I182</f>
        <v>7.3840000000000146</v>
      </c>
      <c r="J183" s="144">
        <f t="shared" si="95"/>
        <v>1.5261927677714626E-2</v>
      </c>
      <c r="K183" s="82">
        <f>K181-K182</f>
        <v>62.407999999999994</v>
      </c>
      <c r="L183" s="148">
        <f t="shared" si="96"/>
        <v>-8.6253093017467489E-2</v>
      </c>
      <c r="M183" s="82">
        <f>M181-M182</f>
        <v>84.90100000000001</v>
      </c>
      <c r="N183" s="144">
        <f t="shared" si="97"/>
        <v>0.18953946170120384</v>
      </c>
      <c r="O183" s="134">
        <f>O181-O182</f>
        <v>-247.59100000000001</v>
      </c>
      <c r="P183" s="148">
        <f>(O183-O147)/-O147</f>
        <v>-0.24544635985452504</v>
      </c>
      <c r="Q183" s="134">
        <f>Q181-Q182</f>
        <v>-57.222000000000008</v>
      </c>
      <c r="R183" s="103">
        <f>(Q183-Q147)/-Q147</f>
        <v>-0.3809064144022396</v>
      </c>
    </row>
    <row r="184" spans="1:18" ht="16.8" hidden="1" thickTop="1">
      <c r="A184" s="6">
        <v>2011</v>
      </c>
      <c r="B184" s="121" t="s">
        <v>7</v>
      </c>
      <c r="C184" s="122">
        <v>1822.2080000000001</v>
      </c>
      <c r="D184" s="120">
        <f t="shared" si="92"/>
        <v>0.16970839584011371</v>
      </c>
      <c r="E184" s="123">
        <v>75.930000000000007</v>
      </c>
      <c r="F184" s="120">
        <f t="shared" si="93"/>
        <v>0.17803118454735875</v>
      </c>
      <c r="G184" s="124">
        <v>846.98699999999997</v>
      </c>
      <c r="H184" s="142">
        <f t="shared" si="94"/>
        <v>0.16851097410059834</v>
      </c>
      <c r="I184" s="141">
        <v>177.73</v>
      </c>
      <c r="J184" s="142">
        <f t="shared" si="95"/>
        <v>0.20610210438453017</v>
      </c>
      <c r="K184" s="149">
        <v>143.38999999999999</v>
      </c>
      <c r="L184" s="142">
        <f t="shared" si="96"/>
        <v>-5.3619860851954002E-3</v>
      </c>
      <c r="M184" s="149">
        <v>151.88800000000001</v>
      </c>
      <c r="N184" s="142">
        <f t="shared" si="97"/>
        <v>0.20834692400098653</v>
      </c>
      <c r="O184" s="150">
        <v>110.672</v>
      </c>
      <c r="P184" s="142">
        <f>(O184-O148)/O148</f>
        <v>0.21653677464742285</v>
      </c>
      <c r="Q184" s="150">
        <v>138.48400000000001</v>
      </c>
      <c r="R184" s="101">
        <f>(Q184-Q148)/Q148</f>
        <v>0.21625490729925087</v>
      </c>
    </row>
    <row r="185" spans="1:18" ht="16.2" hidden="1">
      <c r="A185" s="6" t="s">
        <v>210</v>
      </c>
      <c r="B185" s="125" t="s">
        <v>6</v>
      </c>
      <c r="C185" s="126">
        <v>1687.241</v>
      </c>
      <c r="D185" s="127">
        <f t="shared" si="92"/>
        <v>0.19276061666883459</v>
      </c>
      <c r="E185" s="128">
        <v>19.78</v>
      </c>
      <c r="F185" s="127">
        <f t="shared" si="93"/>
        <v>0.28499967517702851</v>
      </c>
      <c r="G185" s="95">
        <v>541.67899999999997</v>
      </c>
      <c r="H185" s="147">
        <f t="shared" si="94"/>
        <v>0.14009361884837027</v>
      </c>
      <c r="I185" s="130">
        <v>164.55600000000001</v>
      </c>
      <c r="J185" s="147">
        <f t="shared" si="95"/>
        <v>0.1887135922330099</v>
      </c>
      <c r="K185" s="130">
        <v>68.747</v>
      </c>
      <c r="L185" s="147">
        <f t="shared" si="96"/>
        <v>9.8229975398575045E-2</v>
      </c>
      <c r="M185" s="130">
        <v>49.921999999999997</v>
      </c>
      <c r="N185" s="147">
        <f t="shared" si="97"/>
        <v>0.18995065907086486</v>
      </c>
      <c r="O185" s="151">
        <v>406.36599999999999</v>
      </c>
      <c r="P185" s="147">
        <f>(O185-O149)/O149</f>
        <v>0.23963125205910696</v>
      </c>
      <c r="Q185" s="151">
        <v>206.952</v>
      </c>
      <c r="R185" s="129">
        <f>(Q185-Q149)/Q149</f>
        <v>0.26666789078423081</v>
      </c>
    </row>
    <row r="186" spans="1:18" ht="16.8" hidden="1" thickBot="1">
      <c r="A186" s="38"/>
      <c r="B186" s="10" t="s">
        <v>8</v>
      </c>
      <c r="C186" s="75">
        <f>C184-C185</f>
        <v>134.9670000000001</v>
      </c>
      <c r="D186" s="118">
        <f t="shared" si="92"/>
        <v>-5.7907484835580898E-2</v>
      </c>
      <c r="E186" s="82">
        <f>E184-E185</f>
        <v>56.150000000000006</v>
      </c>
      <c r="F186" s="117">
        <f t="shared" si="93"/>
        <v>0.14447026211732111</v>
      </c>
      <c r="G186" s="71">
        <f>G184-G185</f>
        <v>305.30799999999999</v>
      </c>
      <c r="H186" s="144">
        <f t="shared" si="94"/>
        <v>0.22257683451796992</v>
      </c>
      <c r="I186" s="82">
        <f>I184-I185</f>
        <v>13.173999999999978</v>
      </c>
      <c r="J186" s="144">
        <f t="shared" si="95"/>
        <v>0.47574773160075584</v>
      </c>
      <c r="K186" s="82">
        <f>K184-K185</f>
        <v>74.642999999999986</v>
      </c>
      <c r="L186" s="148">
        <f t="shared" si="96"/>
        <v>-8.4864831729295959E-2</v>
      </c>
      <c r="M186" s="82">
        <f>M184-M185</f>
        <v>101.96600000000001</v>
      </c>
      <c r="N186" s="144">
        <f t="shared" si="97"/>
        <v>0.21756262985694855</v>
      </c>
      <c r="O186" s="134">
        <f>O184-O185</f>
        <v>-295.69399999999996</v>
      </c>
      <c r="P186" s="148">
        <f>(O186-O150)/-O150</f>
        <v>-0.24850214702814977</v>
      </c>
      <c r="Q186" s="134">
        <f>Q184-Q185</f>
        <v>-68.467999999999989</v>
      </c>
      <c r="R186" s="103">
        <f>(Q186-Q150)/-Q150</f>
        <v>-0.38257744032955016</v>
      </c>
    </row>
    <row r="187" spans="1:18" ht="16.8" hidden="1" thickTop="1">
      <c r="A187" s="6">
        <v>2011</v>
      </c>
      <c r="B187" s="121" t="s">
        <v>7</v>
      </c>
      <c r="C187" s="122">
        <v>2080.0100000000002</v>
      </c>
      <c r="D187" s="120">
        <f t="shared" ref="D187:D195" si="98">(C187-C151)/C151</f>
        <v>0.15664578782769639</v>
      </c>
      <c r="E187" s="123">
        <v>86.305000000000007</v>
      </c>
      <c r="F187" s="120">
        <f t="shared" ref="F187:F195" si="99">(E187-E151)/E151</f>
        <v>0.1692543217904949</v>
      </c>
      <c r="G187" s="124">
        <v>969.68200000000002</v>
      </c>
      <c r="H187" s="142">
        <f t="shared" ref="H187:H195" si="100">(G187-G151)/G151</f>
        <v>0.15232971715882537</v>
      </c>
      <c r="I187" s="141">
        <v>204.48599999999999</v>
      </c>
      <c r="J187" s="142">
        <f t="shared" ref="J187:J195" si="101">(I187-I151)/I151</f>
        <v>0.2025334321301295</v>
      </c>
      <c r="K187" s="149">
        <v>164.38300000000001</v>
      </c>
      <c r="L187" s="142">
        <f t="shared" ref="L187:L195" si="102">(K187-K151)/K151</f>
        <v>-5.3669752526169321E-3</v>
      </c>
      <c r="M187" s="149">
        <v>173.28100000000001</v>
      </c>
      <c r="N187" s="142">
        <f t="shared" ref="N187:N195" si="103">(M187-M151)/M151</f>
        <v>0.18832121793992604</v>
      </c>
      <c r="O187" s="150">
        <v>118.916</v>
      </c>
      <c r="P187" s="142">
        <f>(O187-O151)/O151</f>
        <v>0.15564625850340127</v>
      </c>
      <c r="Q187" s="150">
        <v>157.09299999999999</v>
      </c>
      <c r="R187" s="101">
        <f>(Q187-Q151)/Q151</f>
        <v>0.21055876210805341</v>
      </c>
    </row>
    <row r="188" spans="1:18" ht="16.2" hidden="1">
      <c r="A188" s="6" t="s">
        <v>211</v>
      </c>
      <c r="B188" s="125" t="s">
        <v>6</v>
      </c>
      <c r="C188" s="126">
        <v>1918.59</v>
      </c>
      <c r="D188" s="127">
        <f t="shared" si="98"/>
        <v>0.17537615173495394</v>
      </c>
      <c r="E188" s="128">
        <v>22.904</v>
      </c>
      <c r="F188" s="127">
        <f t="shared" si="99"/>
        <v>0.26471562672556603</v>
      </c>
      <c r="G188" s="95">
        <v>614.85199999999998</v>
      </c>
      <c r="H188" s="147">
        <f t="shared" si="100"/>
        <v>0.10738053170662297</v>
      </c>
      <c r="I188" s="130">
        <v>188.93700000000001</v>
      </c>
      <c r="J188" s="147">
        <f t="shared" si="101"/>
        <v>0.17314283585425838</v>
      </c>
      <c r="K188" s="130">
        <v>78.102000000000004</v>
      </c>
      <c r="L188" s="147">
        <f t="shared" si="102"/>
        <v>7.2063910393674838E-2</v>
      </c>
      <c r="M188" s="130">
        <v>56.49</v>
      </c>
      <c r="N188" s="147">
        <f t="shared" si="103"/>
        <v>0.16697998223397456</v>
      </c>
      <c r="O188" s="151">
        <v>456.47</v>
      </c>
      <c r="P188" s="147">
        <f>(O188-O152)/O152</f>
        <v>0.23734115453007779</v>
      </c>
      <c r="Q188" s="151">
        <v>237.20500000000001</v>
      </c>
      <c r="R188" s="129">
        <f>(Q188-Q152)/Q152</f>
        <v>0.25431624812940562</v>
      </c>
    </row>
    <row r="189" spans="1:18" ht="16.8" hidden="1" thickBot="1">
      <c r="A189" s="38"/>
      <c r="B189" s="10" t="s">
        <v>8</v>
      </c>
      <c r="C189" s="75">
        <f>C187-C188</f>
        <v>161.4200000000003</v>
      </c>
      <c r="D189" s="118">
        <f t="shared" si="98"/>
        <v>-2.7543496072097828E-2</v>
      </c>
      <c r="E189" s="82">
        <f>E187-E188</f>
        <v>63.40100000000001</v>
      </c>
      <c r="F189" s="117">
        <f t="shared" si="99"/>
        <v>0.13821765825284574</v>
      </c>
      <c r="G189" s="71">
        <f>G187-G188</f>
        <v>354.83000000000004</v>
      </c>
      <c r="H189" s="144">
        <f t="shared" si="100"/>
        <v>0.23951150328715282</v>
      </c>
      <c r="I189" s="82">
        <f>I187-I188</f>
        <v>15.548999999999978</v>
      </c>
      <c r="J189" s="144">
        <f t="shared" si="101"/>
        <v>0.72881921280853668</v>
      </c>
      <c r="K189" s="82">
        <f>K187-K188</f>
        <v>86.281000000000006</v>
      </c>
      <c r="L189" s="148">
        <f t="shared" si="102"/>
        <v>-6.6404812915232966E-2</v>
      </c>
      <c r="M189" s="82">
        <f>M187-M188</f>
        <v>116.791</v>
      </c>
      <c r="N189" s="144">
        <f t="shared" si="103"/>
        <v>0.19892622134622689</v>
      </c>
      <c r="O189" s="134">
        <f>O187-O188</f>
        <v>-337.55400000000003</v>
      </c>
      <c r="P189" s="148">
        <f>(O189-O153)/-O153</f>
        <v>-0.26894275446220511</v>
      </c>
      <c r="Q189" s="134">
        <f>Q187-Q188</f>
        <v>-80.112000000000023</v>
      </c>
      <c r="R189" s="103">
        <f>(Q189-Q153)/-Q153</f>
        <v>-0.35000505544134075</v>
      </c>
    </row>
    <row r="190" spans="1:18" ht="16.8" hidden="1" thickTop="1">
      <c r="A190" s="6">
        <v>2011</v>
      </c>
      <c r="B190" s="121" t="s">
        <v>7</v>
      </c>
      <c r="C190" s="122">
        <v>2326.116</v>
      </c>
      <c r="D190" s="120">
        <f t="shared" si="98"/>
        <v>0.15024996662166773</v>
      </c>
      <c r="E190" s="123">
        <v>96.61</v>
      </c>
      <c r="F190" s="120">
        <f t="shared" si="99"/>
        <v>0.1657455896903734</v>
      </c>
      <c r="G190" s="124">
        <v>1086.9670000000001</v>
      </c>
      <c r="H190" s="142">
        <f t="shared" si="100"/>
        <v>0.1388137747217576</v>
      </c>
      <c r="I190" s="141">
        <v>228.86600000000001</v>
      </c>
      <c r="J190" s="142">
        <f t="shared" si="101"/>
        <v>0.19751148505112034</v>
      </c>
      <c r="K190" s="149">
        <v>182.75299999999999</v>
      </c>
      <c r="L190" s="142">
        <f t="shared" si="102"/>
        <v>-3.3212988514523668E-3</v>
      </c>
      <c r="M190" s="149">
        <v>192.54400000000001</v>
      </c>
      <c r="N190" s="142">
        <f t="shared" si="103"/>
        <v>0.17916809563470676</v>
      </c>
      <c r="O190" s="150">
        <v>128.90199999999999</v>
      </c>
      <c r="P190" s="142">
        <f>(O190-O154)/O154</f>
        <v>0.15229964689581185</v>
      </c>
      <c r="Q190" s="150">
        <v>173.76499999999999</v>
      </c>
      <c r="R190" s="101">
        <f>(Q190-Q154)/Q154</f>
        <v>0.20235121539430256</v>
      </c>
    </row>
    <row r="191" spans="1:18" ht="16.2" hidden="1">
      <c r="A191" s="6" t="s">
        <v>217</v>
      </c>
      <c r="B191" s="125" t="s">
        <v>6</v>
      </c>
      <c r="C191" s="126">
        <v>2146.6190000000001</v>
      </c>
      <c r="D191" s="127">
        <f t="shared" si="98"/>
        <v>0.1675894272792296</v>
      </c>
      <c r="E191" s="128">
        <v>25.983000000000001</v>
      </c>
      <c r="F191" s="127">
        <f t="shared" si="99"/>
        <v>0.26727795932302589</v>
      </c>
      <c r="G191" s="95">
        <v>683.84900000000005</v>
      </c>
      <c r="H191" s="147">
        <f t="shared" si="100"/>
        <v>8.0079349661295082E-2</v>
      </c>
      <c r="I191" s="130">
        <v>209.58</v>
      </c>
      <c r="J191" s="147">
        <f t="shared" si="101"/>
        <v>0.1623250938655989</v>
      </c>
      <c r="K191" s="130">
        <v>86.167000000000002</v>
      </c>
      <c r="L191" s="147">
        <f t="shared" si="102"/>
        <v>5.1843261718749999E-2</v>
      </c>
      <c r="M191" s="130">
        <v>63.046999999999997</v>
      </c>
      <c r="N191" s="147">
        <f t="shared" si="103"/>
        <v>0.16325024446945513</v>
      </c>
      <c r="O191" s="151">
        <v>515.87400000000002</v>
      </c>
      <c r="P191" s="147">
        <f>(O191-O155)/O155</f>
        <v>0.25548251751655532</v>
      </c>
      <c r="Q191" s="151">
        <v>265.20600000000002</v>
      </c>
      <c r="R191" s="129">
        <f>(Q191-Q155)/Q155</f>
        <v>0.24242708167414675</v>
      </c>
    </row>
    <row r="192" spans="1:18" ht="16.8" hidden="1" thickBot="1">
      <c r="A192" s="38"/>
      <c r="B192" s="10" t="s">
        <v>8</v>
      </c>
      <c r="C192" s="75">
        <f>C190-C191</f>
        <v>179.49699999999984</v>
      </c>
      <c r="D192" s="118">
        <f t="shared" si="98"/>
        <v>-2.3225314940277159E-2</v>
      </c>
      <c r="E192" s="82">
        <f>E190-E191</f>
        <v>70.626999999999995</v>
      </c>
      <c r="F192" s="117">
        <f t="shared" si="99"/>
        <v>0.13236921004954227</v>
      </c>
      <c r="G192" s="71">
        <f>G190-G191</f>
        <v>403.11800000000005</v>
      </c>
      <c r="H192" s="144">
        <f t="shared" si="100"/>
        <v>0.25454522821060283</v>
      </c>
      <c r="I192" s="82">
        <f>I190-I191</f>
        <v>19.286000000000001</v>
      </c>
      <c r="J192" s="144">
        <f t="shared" si="101"/>
        <v>0.78458406588322593</v>
      </c>
      <c r="K192" s="82">
        <f>K190-K191</f>
        <v>96.585999999999984</v>
      </c>
      <c r="L192" s="148">
        <f t="shared" si="102"/>
        <v>-4.7869718656966632E-2</v>
      </c>
      <c r="M192" s="82">
        <f>M190-M191</f>
        <v>129.49700000000001</v>
      </c>
      <c r="N192" s="144">
        <f t="shared" si="103"/>
        <v>0.18707660717395885</v>
      </c>
      <c r="O192" s="134">
        <f>O190-O191</f>
        <v>-386.97200000000004</v>
      </c>
      <c r="P192" s="148">
        <f>(O192-O156)/-O156</f>
        <v>-0.2940822386901738</v>
      </c>
      <c r="Q192" s="134">
        <f>Q190-Q191</f>
        <v>-91.441000000000031</v>
      </c>
      <c r="R192" s="103">
        <f>(Q192-Q156)/-Q156</f>
        <v>-0.32644298417395617</v>
      </c>
    </row>
    <row r="193" spans="1:18" ht="16.8" hidden="1" thickTop="1">
      <c r="A193" s="6">
        <v>2011</v>
      </c>
      <c r="B193" s="121" t="s">
        <v>7</v>
      </c>
      <c r="C193" s="122">
        <v>2596.3670000000002</v>
      </c>
      <c r="D193" s="120">
        <f t="shared" si="98"/>
        <v>0.14671910678085132</v>
      </c>
      <c r="E193" s="123">
        <v>107.86</v>
      </c>
      <c r="F193" s="120">
        <f t="shared" si="99"/>
        <v>0.15942340560470394</v>
      </c>
      <c r="G193" s="124">
        <v>1214.7059999999999</v>
      </c>
      <c r="H193" s="142">
        <f t="shared" si="100"/>
        <v>0.12784501608612675</v>
      </c>
      <c r="I193" s="141">
        <v>254.667</v>
      </c>
      <c r="J193" s="142">
        <f t="shared" si="101"/>
        <v>0.19232822068655547</v>
      </c>
      <c r="K193" s="149">
        <v>203.08</v>
      </c>
      <c r="L193" s="142">
        <f t="shared" si="102"/>
        <v>1.5948612250615415E-2</v>
      </c>
      <c r="M193" s="149">
        <v>212.904</v>
      </c>
      <c r="N193" s="142">
        <f t="shared" si="103"/>
        <v>0.16430692500779281</v>
      </c>
      <c r="O193" s="150">
        <v>147.125</v>
      </c>
      <c r="P193" s="142">
        <f>(O193-O157)/O157</f>
        <v>0.2014127061897763</v>
      </c>
      <c r="Q193" s="150">
        <v>192.029</v>
      </c>
      <c r="R193" s="101">
        <f>(Q193-Q157)/Q157</f>
        <v>0.20391338148259611</v>
      </c>
    </row>
    <row r="194" spans="1:18" ht="16.2" hidden="1">
      <c r="A194" s="6" t="s">
        <v>218</v>
      </c>
      <c r="B194" s="125" t="s">
        <v>6</v>
      </c>
      <c r="C194" s="126">
        <v>2383.4679999999998</v>
      </c>
      <c r="D194" s="127">
        <f t="shared" si="98"/>
        <v>0.16238040756769306</v>
      </c>
      <c r="E194" s="128">
        <v>29.527999999999999</v>
      </c>
      <c r="F194" s="127">
        <f t="shared" si="99"/>
        <v>0.27341728480248406</v>
      </c>
      <c r="G194" s="95">
        <v>756.03399999999999</v>
      </c>
      <c r="H194" s="147">
        <f t="shared" si="100"/>
        <v>6.4935613733107619E-2</v>
      </c>
      <c r="I194" s="130">
        <v>231.25700000000001</v>
      </c>
      <c r="J194" s="147">
        <f t="shared" si="101"/>
        <v>0.15206269024026942</v>
      </c>
      <c r="K194" s="130">
        <v>95.471999999999994</v>
      </c>
      <c r="L194" s="147">
        <f t="shared" si="102"/>
        <v>5.0690027072832461E-2</v>
      </c>
      <c r="M194" s="130">
        <v>69.947999999999993</v>
      </c>
      <c r="N194" s="147">
        <f t="shared" si="103"/>
        <v>0.16519798104312763</v>
      </c>
      <c r="O194" s="151">
        <v>575.43799999999999</v>
      </c>
      <c r="P194" s="147">
        <f>(O194-O158)/O158</f>
        <v>0.27140521431727788</v>
      </c>
      <c r="Q194" s="151">
        <v>294.21300000000002</v>
      </c>
      <c r="R194" s="129">
        <f>(Q194-Q158)/Q158</f>
        <v>0.23251741660347963</v>
      </c>
    </row>
    <row r="195" spans="1:18" ht="16.8" hidden="1" thickBot="1">
      <c r="A195" s="38"/>
      <c r="B195" s="10" t="s">
        <v>8</v>
      </c>
      <c r="C195" s="75">
        <f>C193-C194</f>
        <v>212.89900000000034</v>
      </c>
      <c r="D195" s="118">
        <f t="shared" si="98"/>
        <v>-3.5803878987563272E-3</v>
      </c>
      <c r="E195" s="82">
        <f>E193-E194</f>
        <v>78.331999999999994</v>
      </c>
      <c r="F195" s="117">
        <f t="shared" si="99"/>
        <v>0.12157615154422188</v>
      </c>
      <c r="G195" s="71">
        <f>G193-G194</f>
        <v>458.67199999999991</v>
      </c>
      <c r="H195" s="144">
        <f t="shared" si="100"/>
        <v>0.24951168815601937</v>
      </c>
      <c r="I195" s="82">
        <f>I193-I194</f>
        <v>23.409999999999997</v>
      </c>
      <c r="J195" s="144">
        <f t="shared" si="101"/>
        <v>0.82108129132633334</v>
      </c>
      <c r="K195" s="82">
        <f>K193-K194</f>
        <v>107.60800000000002</v>
      </c>
      <c r="L195" s="148">
        <f t="shared" si="102"/>
        <v>-1.3006071946141085E-2</v>
      </c>
      <c r="M195" s="82">
        <f>M193-M194</f>
        <v>142.95600000000002</v>
      </c>
      <c r="N195" s="144">
        <f t="shared" si="103"/>
        <v>0.1638714299671086</v>
      </c>
      <c r="O195" s="134">
        <f>O193-O194</f>
        <v>-428.31299999999999</v>
      </c>
      <c r="P195" s="148">
        <f>(O195-O159)/-O159</f>
        <v>-0.29736778336463299</v>
      </c>
      <c r="Q195" s="134">
        <f>Q193-Q194</f>
        <v>-102.18400000000003</v>
      </c>
      <c r="R195" s="103">
        <f>(Q195-Q159)/-Q159</f>
        <v>-0.29012057319613671</v>
      </c>
    </row>
    <row r="196" spans="1:18" ht="16.8" hidden="1" thickTop="1">
      <c r="A196" s="6">
        <v>2011</v>
      </c>
      <c r="B196" s="121" t="s">
        <v>7</v>
      </c>
      <c r="C196" s="122">
        <v>2843.1109999999999</v>
      </c>
      <c r="D196" s="120">
        <f t="shared" ref="D196:D201" si="104">(C196-C160)/C160</f>
        <v>0.13367016470471887</v>
      </c>
      <c r="E196" s="123">
        <v>117.654</v>
      </c>
      <c r="F196" s="120">
        <f t="shared" ref="F196:F201" si="105">(E196-E160)/E160</f>
        <v>0.13896552725583006</v>
      </c>
      <c r="G196" s="124">
        <v>1329.421</v>
      </c>
      <c r="H196" s="142">
        <f t="shared" ref="H196:H201" si="106">(G196-G160)/G160</f>
        <v>0.11136831404729305</v>
      </c>
      <c r="I196" s="141">
        <v>278.3</v>
      </c>
      <c r="J196" s="142">
        <f t="shared" ref="J196:J201" si="107">(I196-I160)/I160</f>
        <v>0.17757072617566666</v>
      </c>
      <c r="K196" s="149">
        <v>221.81700000000001</v>
      </c>
      <c r="L196" s="142">
        <f t="shared" ref="L196:L201" si="108">(K196-K160)/K160</f>
        <v>1.5092509118200256E-2</v>
      </c>
      <c r="M196" s="149">
        <v>231.851</v>
      </c>
      <c r="N196" s="142">
        <f t="shared" ref="N196:N201" si="109">(M196-M160)/M160</f>
        <v>0.14305223457490074</v>
      </c>
      <c r="O196" s="150">
        <v>165.001</v>
      </c>
      <c r="P196" s="142">
        <f>(O196-O160)/O160</f>
        <v>0.21349248374665369</v>
      </c>
      <c r="Q196" s="150">
        <v>208.672</v>
      </c>
      <c r="R196" s="101">
        <f>(Q196-Q160)/Q160</f>
        <v>0.18308198208413654</v>
      </c>
    </row>
    <row r="197" spans="1:18" ht="16.2" hidden="1">
      <c r="A197" s="6" t="s">
        <v>229</v>
      </c>
      <c r="B197" s="125" t="s">
        <v>6</v>
      </c>
      <c r="C197" s="126">
        <v>2598.0970000000002</v>
      </c>
      <c r="D197" s="127">
        <f t="shared" si="104"/>
        <v>0.1344861751121891</v>
      </c>
      <c r="E197" s="128">
        <v>32.89</v>
      </c>
      <c r="F197" s="127">
        <f t="shared" si="105"/>
        <v>0.25875464043782764</v>
      </c>
      <c r="G197" s="95">
        <v>825.07100000000003</v>
      </c>
      <c r="H197" s="147">
        <f t="shared" si="106"/>
        <v>4.5084220206262966E-2</v>
      </c>
      <c r="I197" s="130">
        <v>251.84800000000001</v>
      </c>
      <c r="J197" s="147">
        <f t="shared" si="107"/>
        <v>0.13160614311774918</v>
      </c>
      <c r="K197" s="130">
        <v>103.714</v>
      </c>
      <c r="L197" s="147">
        <f t="shared" si="108"/>
        <v>4.149344259002636E-2</v>
      </c>
      <c r="M197" s="130">
        <v>76.483999999999995</v>
      </c>
      <c r="N197" s="147">
        <f t="shared" si="109"/>
        <v>0.14901224367159915</v>
      </c>
      <c r="O197" s="151">
        <v>626.80200000000002</v>
      </c>
      <c r="P197" s="147">
        <f>(O197-O161)/O161</f>
        <v>0.2355355284322074</v>
      </c>
      <c r="Q197" s="151">
        <v>316.69200000000001</v>
      </c>
      <c r="R197" s="129">
        <f>(Q197-Q161)/Q161</f>
        <v>0.18927931683246407</v>
      </c>
    </row>
    <row r="198" spans="1:18" ht="16.8" hidden="1" thickBot="1">
      <c r="A198" s="38"/>
      <c r="B198" s="10" t="s">
        <v>8</v>
      </c>
      <c r="C198" s="75">
        <f>C196-C197</f>
        <v>245.01399999999967</v>
      </c>
      <c r="D198" s="117">
        <f t="shared" si="104"/>
        <v>0.12508896878859874</v>
      </c>
      <c r="E198" s="82">
        <f>E196-E197</f>
        <v>84.763999999999996</v>
      </c>
      <c r="F198" s="117">
        <f t="shared" si="105"/>
        <v>9.840611636646357E-2</v>
      </c>
      <c r="G198" s="71">
        <f>G196-G197</f>
        <v>504.35</v>
      </c>
      <c r="H198" s="144">
        <f t="shared" si="106"/>
        <v>0.24003009411787837</v>
      </c>
      <c r="I198" s="82">
        <f>I196-I197</f>
        <v>26.451999999999998</v>
      </c>
      <c r="J198" s="144">
        <f t="shared" si="107"/>
        <v>0.92015098722415634</v>
      </c>
      <c r="K198" s="82">
        <f>K196-K197</f>
        <v>118.10300000000001</v>
      </c>
      <c r="L198" s="148">
        <f t="shared" si="108"/>
        <v>-7.0121156578693182E-3</v>
      </c>
      <c r="M198" s="82">
        <f>M196-M197</f>
        <v>155.36700000000002</v>
      </c>
      <c r="N198" s="144">
        <f t="shared" si="109"/>
        <v>0.1401408967491011</v>
      </c>
      <c r="O198" s="134">
        <f>O196-O197</f>
        <v>-461.80100000000004</v>
      </c>
      <c r="P198" s="148">
        <f>(O198-O162)/-O162</f>
        <v>-0.24360693703883235</v>
      </c>
      <c r="Q198" s="134">
        <f>Q196-Q197</f>
        <v>-108.02000000000001</v>
      </c>
      <c r="R198" s="103">
        <f>(Q198-Q162)/-Q162</f>
        <v>-0.20143700853084809</v>
      </c>
    </row>
    <row r="199" spans="1:18" ht="16.8" thickTop="1">
      <c r="A199" s="6">
        <v>2011</v>
      </c>
      <c r="B199" s="121" t="s">
        <v>7</v>
      </c>
      <c r="C199" s="122">
        <v>3082.5729999999999</v>
      </c>
      <c r="D199" s="120">
        <f t="shared" si="104"/>
        <v>0.1225647840192803</v>
      </c>
      <c r="E199" s="123">
        <v>127.15600000000001</v>
      </c>
      <c r="F199" s="120">
        <f t="shared" si="105"/>
        <v>0.12514489483510746</v>
      </c>
      <c r="G199" s="124">
        <v>1443.08</v>
      </c>
      <c r="H199" s="142">
        <f t="shared" si="106"/>
        <v>9.9264226988906593E-2</v>
      </c>
      <c r="I199" s="141">
        <v>301.77999999999997</v>
      </c>
      <c r="J199" s="142">
        <f t="shared" si="107"/>
        <v>0.1658804758096605</v>
      </c>
      <c r="K199" s="149">
        <v>239.04599999999999</v>
      </c>
      <c r="L199" s="142">
        <f t="shared" si="108"/>
        <v>1.1890601387589572E-2</v>
      </c>
      <c r="M199" s="149">
        <v>251.999</v>
      </c>
      <c r="N199" s="142">
        <f t="shared" si="109"/>
        <v>0.13234567235537822</v>
      </c>
      <c r="O199" s="150">
        <v>179.215</v>
      </c>
      <c r="P199" s="142">
        <f>(O199-O163)/O163</f>
        <v>0.20711952311992726</v>
      </c>
      <c r="Q199" s="150">
        <v>224.63300000000001</v>
      </c>
      <c r="R199" s="101">
        <f>(Q199-Q163)/Q163</f>
        <v>0.16830843804610146</v>
      </c>
    </row>
    <row r="200" spans="1:18" ht="16.2">
      <c r="A200" s="6"/>
      <c r="B200" s="125" t="s">
        <v>6</v>
      </c>
      <c r="C200" s="126">
        <v>2814.3719999999998</v>
      </c>
      <c r="D200" s="127">
        <f t="shared" si="104"/>
        <v>0.120209141752207</v>
      </c>
      <c r="E200" s="128">
        <v>35.698</v>
      </c>
      <c r="F200" s="127">
        <f t="shared" si="105"/>
        <v>0.23003238922196961</v>
      </c>
      <c r="G200" s="95">
        <v>890.43600000000004</v>
      </c>
      <c r="H200" s="147">
        <f t="shared" si="106"/>
        <v>2.9134517144614003E-2</v>
      </c>
      <c r="I200" s="130">
        <v>270.33300000000003</v>
      </c>
      <c r="J200" s="147">
        <f t="shared" si="107"/>
        <v>0.11008315368032039</v>
      </c>
      <c r="K200" s="130">
        <v>112.661</v>
      </c>
      <c r="L200" s="147">
        <f t="shared" si="108"/>
        <v>3.7585190642844012E-2</v>
      </c>
      <c r="M200" s="130">
        <v>82.394999999999996</v>
      </c>
      <c r="N200" s="147">
        <f t="shared" si="109"/>
        <v>0.12636874410466023</v>
      </c>
      <c r="O200" s="151">
        <v>681.66899999999998</v>
      </c>
      <c r="P200" s="147">
        <f>(O200-O164)/O164</f>
        <v>0.23209299046923609</v>
      </c>
      <c r="Q200" s="151">
        <v>340.26799999999997</v>
      </c>
      <c r="R200" s="129">
        <f>(Q200-Q164)/Q164</f>
        <v>0.15977654392943189</v>
      </c>
    </row>
    <row r="201" spans="1:18" ht="16.8" thickBot="1">
      <c r="A201" s="38"/>
      <c r="B201" s="10" t="s">
        <v>8</v>
      </c>
      <c r="C201" s="75">
        <f>C199-C200</f>
        <v>268.20100000000002</v>
      </c>
      <c r="D201" s="117">
        <f t="shared" si="104"/>
        <v>0.14789467827396921</v>
      </c>
      <c r="E201" s="82">
        <f>E199-E200</f>
        <v>91.457999999999998</v>
      </c>
      <c r="F201" s="117">
        <f t="shared" si="105"/>
        <v>8.8902382398113891E-2</v>
      </c>
      <c r="G201" s="71">
        <f>G199-G200</f>
        <v>552.64399999999989</v>
      </c>
      <c r="H201" s="144">
        <f t="shared" si="106"/>
        <v>0.23484552253313065</v>
      </c>
      <c r="I201" s="82">
        <f>I199-I200</f>
        <v>31.446999999999946</v>
      </c>
      <c r="J201" s="144">
        <f t="shared" si="107"/>
        <v>1.0529442485964173</v>
      </c>
      <c r="K201" s="82">
        <f>K199-K200</f>
        <v>126.38499999999999</v>
      </c>
      <c r="L201" s="148">
        <f t="shared" si="108"/>
        <v>-9.9642009447190958E-3</v>
      </c>
      <c r="M201" s="82">
        <f>M199-M200</f>
        <v>169.60399999999998</v>
      </c>
      <c r="N201" s="144">
        <f t="shared" si="109"/>
        <v>0.13527226480136553</v>
      </c>
      <c r="O201" s="134">
        <f>O199-O200</f>
        <v>-502.45399999999995</v>
      </c>
      <c r="P201" s="148">
        <f>(O201-O165)/-O165</f>
        <v>-0.2412523839168372</v>
      </c>
      <c r="Q201" s="134">
        <f>Q199-Q200</f>
        <v>-115.63499999999996</v>
      </c>
      <c r="R201" s="103">
        <f>(Q201-Q165)/-Q165</f>
        <v>-0.14355363482629308</v>
      </c>
    </row>
    <row r="202" spans="1:18" ht="16.8" hidden="1" thickTop="1">
      <c r="A202" s="6">
        <v>2012</v>
      </c>
      <c r="B202" s="121" t="s">
        <v>7</v>
      </c>
      <c r="C202" s="122">
        <v>210.79400000000001</v>
      </c>
      <c r="D202" s="120">
        <f t="shared" ref="D202:D210" si="110">(C202-C166)/C166</f>
        <v>-0.16790418783479188</v>
      </c>
      <c r="E202" s="123">
        <v>8.7840000000000007</v>
      </c>
      <c r="F202" s="120">
        <f t="shared" ref="F202:F210" si="111">(E202-E166)/E166</f>
        <v>-0.14469328140214205</v>
      </c>
      <c r="G202" s="124">
        <v>94.283000000000001</v>
      </c>
      <c r="H202" s="142">
        <f t="shared" ref="H202:H210" si="112">(G202-G166)/G166</f>
        <v>-0.21462902648085369</v>
      </c>
      <c r="I202" s="141">
        <v>22.744</v>
      </c>
      <c r="J202" s="142">
        <f t="shared" ref="J202:J210" si="113">(I202-I166)/I166</f>
        <v>-9.0821874000639541E-2</v>
      </c>
      <c r="K202" s="149">
        <v>16.577000000000002</v>
      </c>
      <c r="L202" s="142">
        <f t="shared" ref="L202:L210" si="114">(K202-K166)/K166</f>
        <v>-0.16222772527416979</v>
      </c>
      <c r="M202" s="149">
        <v>16.884</v>
      </c>
      <c r="N202" s="142">
        <f t="shared" ref="N202:N210" si="115">(M202-M166)/M166</f>
        <v>-0.17562619012743524</v>
      </c>
      <c r="O202" s="150">
        <v>10.757999999999999</v>
      </c>
      <c r="P202" s="142">
        <f>(O202-O166)/O166</f>
        <v>-0.27148371368592134</v>
      </c>
      <c r="Q202" s="150">
        <v>16.189</v>
      </c>
      <c r="R202" s="101">
        <f>(Q202-Q166)/Q166</f>
        <v>-0.14325783234546999</v>
      </c>
    </row>
    <row r="203" spans="1:18" ht="16.2" hidden="1">
      <c r="A203" s="6" t="s">
        <v>237</v>
      </c>
      <c r="B203" s="125" t="s">
        <v>6</v>
      </c>
      <c r="C203" s="126">
        <v>206.07</v>
      </c>
      <c r="D203" s="127">
        <f t="shared" si="110"/>
        <v>-0.12148767729476019</v>
      </c>
      <c r="E203" s="128">
        <v>2.702</v>
      </c>
      <c r="F203" s="127">
        <f t="shared" si="111"/>
        <v>-0.16835949522930135</v>
      </c>
      <c r="G203" s="95">
        <v>63.962000000000003</v>
      </c>
      <c r="H203" s="147">
        <f t="shared" si="112"/>
        <v>-0.19072321473758791</v>
      </c>
      <c r="I203" s="130">
        <v>17.091000000000001</v>
      </c>
      <c r="J203" s="147">
        <f t="shared" si="113"/>
        <v>-0.2734653970413195</v>
      </c>
      <c r="K203" s="130">
        <v>6.3449999999999998</v>
      </c>
      <c r="L203" s="147">
        <f t="shared" si="114"/>
        <v>-0.24840085287846486</v>
      </c>
      <c r="M203" s="130">
        <v>5.8970000000000002</v>
      </c>
      <c r="N203" s="147">
        <f t="shared" si="115"/>
        <v>-0.18560972241403115</v>
      </c>
      <c r="O203" s="151">
        <v>58.561</v>
      </c>
      <c r="P203" s="147">
        <f>(O203-O167)/O167</f>
        <v>0.15799568922900481</v>
      </c>
      <c r="Q203" s="151">
        <v>21.620999999999999</v>
      </c>
      <c r="R203" s="129">
        <f>(Q203-Q167)/Q167</f>
        <v>-0.24070237050043908</v>
      </c>
    </row>
    <row r="204" spans="1:18" ht="16.8" hidden="1" thickBot="1">
      <c r="A204" s="38"/>
      <c r="B204" s="10" t="s">
        <v>8</v>
      </c>
      <c r="C204" s="75">
        <f>C202-C203</f>
        <v>4.724000000000018</v>
      </c>
      <c r="D204" s="118">
        <f t="shared" si="110"/>
        <v>-0.74821447606864844</v>
      </c>
      <c r="E204" s="82">
        <f>E202-E203</f>
        <v>6.0820000000000007</v>
      </c>
      <c r="F204" s="118">
        <f t="shared" si="111"/>
        <v>-0.13374163224611857</v>
      </c>
      <c r="G204" s="71">
        <f>G202-G203</f>
        <v>30.320999999999998</v>
      </c>
      <c r="H204" s="148">
        <f t="shared" si="112"/>
        <v>-0.26069782751810416</v>
      </c>
      <c r="I204" s="82">
        <f>I202-I203</f>
        <v>5.6529999999999987</v>
      </c>
      <c r="J204" s="144">
        <f t="shared" si="113"/>
        <v>2.7888739946380756</v>
      </c>
      <c r="K204" s="82">
        <f>K202-K203</f>
        <v>10.232000000000003</v>
      </c>
      <c r="L204" s="148">
        <f t="shared" si="114"/>
        <v>-9.8104892022917237E-2</v>
      </c>
      <c r="M204" s="82">
        <f>M202-M203</f>
        <v>10.987</v>
      </c>
      <c r="N204" s="148">
        <f t="shared" si="115"/>
        <v>-0.17016616314199406</v>
      </c>
      <c r="O204" s="134">
        <f>O202-O203</f>
        <v>-47.802999999999997</v>
      </c>
      <c r="P204" s="148">
        <f>(O204-O168)/-O168</f>
        <v>-0.33513015305552435</v>
      </c>
      <c r="Q204" s="134">
        <f>Q202-Q203</f>
        <v>-5.4319999999999986</v>
      </c>
      <c r="R204" s="103">
        <f>(Q204-Q168)/-Q168</f>
        <v>0.43292619271322702</v>
      </c>
    </row>
    <row r="205" spans="1:18" ht="16.8" hidden="1" thickTop="1">
      <c r="A205" s="6">
        <v>2012</v>
      </c>
      <c r="B205" s="121" t="s">
        <v>7</v>
      </c>
      <c r="C205" s="122">
        <v>445.37599999999998</v>
      </c>
      <c r="D205" s="120">
        <f t="shared" si="110"/>
        <v>-4.3383006783024904E-2</v>
      </c>
      <c r="E205" s="123">
        <v>18.376999999999999</v>
      </c>
      <c r="F205" s="120">
        <f t="shared" si="111"/>
        <v>-3.1515151515151649E-2</v>
      </c>
      <c r="G205" s="124">
        <v>198.649</v>
      </c>
      <c r="H205" s="142">
        <f t="shared" si="112"/>
        <v>-8.6364618929571729E-2</v>
      </c>
      <c r="I205" s="141">
        <v>44.85</v>
      </c>
      <c r="J205" s="142">
        <f t="shared" si="113"/>
        <v>6.7792044536230493E-3</v>
      </c>
      <c r="K205" s="149">
        <v>34.136000000000003</v>
      </c>
      <c r="L205" s="142">
        <f t="shared" si="114"/>
        <v>-7.9792969592408725E-2</v>
      </c>
      <c r="M205" s="149">
        <v>37.619999999999997</v>
      </c>
      <c r="N205" s="142">
        <f t="shared" si="115"/>
        <v>-3.4146341463414769E-2</v>
      </c>
      <c r="O205" s="150">
        <v>29.626000000000001</v>
      </c>
      <c r="P205" s="142">
        <f>(O205-O169)/O169</f>
        <v>5.9736729145800603E-2</v>
      </c>
      <c r="Q205" s="150">
        <v>33.988</v>
      </c>
      <c r="R205" s="101">
        <f>(Q205-Q169)/Q169</f>
        <v>-0.10993557848426126</v>
      </c>
    </row>
    <row r="206" spans="1:18" ht="16.2" hidden="1">
      <c r="A206" s="6" t="s">
        <v>243</v>
      </c>
      <c r="B206" s="125" t="s">
        <v>6</v>
      </c>
      <c r="C206" s="126">
        <v>411.48599999999999</v>
      </c>
      <c r="D206" s="127">
        <f t="shared" si="110"/>
        <v>-5.9739962982428091E-2</v>
      </c>
      <c r="E206" s="128">
        <v>5.1970000000000001</v>
      </c>
      <c r="F206" s="127">
        <f t="shared" si="111"/>
        <v>-2.3120300751879739E-2</v>
      </c>
      <c r="G206" s="95">
        <v>126.30500000000001</v>
      </c>
      <c r="H206" s="147">
        <f t="shared" si="112"/>
        <v>-0.12735425389324154</v>
      </c>
      <c r="I206" s="130">
        <v>35.411999999999999</v>
      </c>
      <c r="J206" s="147">
        <f t="shared" si="113"/>
        <v>-0.18367911479944682</v>
      </c>
      <c r="K206" s="130">
        <v>14.253</v>
      </c>
      <c r="L206" s="147">
        <f t="shared" si="114"/>
        <v>-0.11887982195845688</v>
      </c>
      <c r="M206" s="130">
        <v>12.182</v>
      </c>
      <c r="N206" s="147">
        <f t="shared" si="115"/>
        <v>-7.0927394752898082E-2</v>
      </c>
      <c r="O206" s="151">
        <v>114.76900000000001</v>
      </c>
      <c r="P206" s="147">
        <f>(O206-O170)/O170</f>
        <v>0.14009695428446556</v>
      </c>
      <c r="Q206" s="151">
        <v>45.582000000000001</v>
      </c>
      <c r="R206" s="129">
        <f>(Q206-Q170)/Q170</f>
        <v>-0.16323383632558644</v>
      </c>
    </row>
    <row r="207" spans="1:18" ht="16.8" hidden="1" thickBot="1">
      <c r="A207" s="38"/>
      <c r="B207" s="10" t="s">
        <v>8</v>
      </c>
      <c r="C207" s="75">
        <f>C205-C206</f>
        <v>33.889999999999986</v>
      </c>
      <c r="D207" s="117">
        <f t="shared" si="110"/>
        <v>0.21278270827368903</v>
      </c>
      <c r="E207" s="82">
        <f>E205-E206</f>
        <v>13.18</v>
      </c>
      <c r="F207" s="118">
        <f t="shared" si="111"/>
        <v>-3.4785792749908562E-2</v>
      </c>
      <c r="G207" s="71">
        <f>G205-G206</f>
        <v>72.343999999999994</v>
      </c>
      <c r="H207" s="148">
        <f t="shared" si="112"/>
        <v>-4.7462477128588764E-3</v>
      </c>
      <c r="I207" s="82">
        <f>I205-I206</f>
        <v>9.4380000000000024</v>
      </c>
      <c r="J207" s="144">
        <f t="shared" si="113"/>
        <v>7.080479452054802</v>
      </c>
      <c r="K207" s="82">
        <f>K205-K206</f>
        <v>19.883000000000003</v>
      </c>
      <c r="L207" s="148">
        <f t="shared" si="114"/>
        <v>-4.9569789674951986E-2</v>
      </c>
      <c r="M207" s="82">
        <f>M205-M206</f>
        <v>25.437999999999995</v>
      </c>
      <c r="N207" s="148">
        <f t="shared" si="115"/>
        <v>-1.5481074386562647E-2</v>
      </c>
      <c r="O207" s="134">
        <f>O205-O206</f>
        <v>-85.143000000000001</v>
      </c>
      <c r="P207" s="148">
        <f>(O207-O171)/-O171</f>
        <v>-0.17099436116077579</v>
      </c>
      <c r="Q207" s="134">
        <f>Q205-Q206</f>
        <v>-11.594000000000001</v>
      </c>
      <c r="R207" s="104">
        <f>(Q207-Q171)/-Q171</f>
        <v>0.28818762278978366</v>
      </c>
    </row>
    <row r="208" spans="1:18" ht="16.8" hidden="1" thickTop="1">
      <c r="A208" s="6">
        <v>2012</v>
      </c>
      <c r="B208" s="121" t="s">
        <v>7</v>
      </c>
      <c r="C208" s="122">
        <v>709.00699999999995</v>
      </c>
      <c r="D208" s="120">
        <f t="shared" si="110"/>
        <v>-3.8985102382995296E-2</v>
      </c>
      <c r="E208" s="123">
        <v>29.657</v>
      </c>
      <c r="F208" s="120">
        <f t="shared" si="111"/>
        <v>-5.3852289041314366E-2</v>
      </c>
      <c r="G208" s="124">
        <v>316.512</v>
      </c>
      <c r="H208" s="142">
        <f t="shared" si="112"/>
        <v>-6.4708489701841024E-2</v>
      </c>
      <c r="I208" s="141">
        <v>70.066999999999993</v>
      </c>
      <c r="J208" s="142">
        <f t="shared" si="113"/>
        <v>-2.2979850798298965E-2</v>
      </c>
      <c r="K208" s="149">
        <v>53.497</v>
      </c>
      <c r="L208" s="142">
        <f t="shared" si="114"/>
        <v>-9.4054292052632507E-2</v>
      </c>
      <c r="M208" s="149">
        <v>59.642000000000003</v>
      </c>
      <c r="N208" s="142">
        <f t="shared" si="115"/>
        <v>-4.211101117820891E-2</v>
      </c>
      <c r="O208" s="150">
        <v>49.344999999999999</v>
      </c>
      <c r="P208" s="142">
        <f>(O208-O172)/O172</f>
        <v>0.11044850012377076</v>
      </c>
      <c r="Q208" s="150">
        <v>54.865000000000002</v>
      </c>
      <c r="R208" s="101">
        <f>(Q208-Q172)/Q172</f>
        <v>-9.3694765184928183E-2</v>
      </c>
    </row>
    <row r="209" spans="1:18" ht="16.2" hidden="1">
      <c r="A209" s="6" t="s">
        <v>247</v>
      </c>
      <c r="B209" s="125" t="s">
        <v>6</v>
      </c>
      <c r="C209" s="126">
        <v>651.16800000000001</v>
      </c>
      <c r="D209" s="127">
        <f t="shared" si="110"/>
        <v>-5.9334741318787299E-2</v>
      </c>
      <c r="E209" s="128">
        <v>7.9950000000000001</v>
      </c>
      <c r="F209" s="127">
        <f t="shared" si="111"/>
        <v>-6.271981242672911E-2</v>
      </c>
      <c r="G209" s="95">
        <v>196.215</v>
      </c>
      <c r="H209" s="147">
        <f t="shared" si="112"/>
        <v>-0.13663224313252692</v>
      </c>
      <c r="I209" s="130">
        <v>56.671999999999997</v>
      </c>
      <c r="J209" s="147">
        <f t="shared" si="113"/>
        <v>-0.17891656162617181</v>
      </c>
      <c r="K209" s="130">
        <v>22.335000000000001</v>
      </c>
      <c r="L209" s="147">
        <f t="shared" si="114"/>
        <v>-0.18407978373639214</v>
      </c>
      <c r="M209" s="130">
        <v>18.945</v>
      </c>
      <c r="N209" s="147">
        <f t="shared" si="115"/>
        <v>-7.9535516470702575E-2</v>
      </c>
      <c r="O209" s="151">
        <v>183.999</v>
      </c>
      <c r="P209" s="147">
        <f>(O209-O173)/O173</f>
        <v>0.16867798935480993</v>
      </c>
      <c r="Q209" s="151">
        <v>71.528999999999996</v>
      </c>
      <c r="R209" s="129">
        <f>(Q209-Q173)/Q173</f>
        <v>-0.18408295025494206</v>
      </c>
    </row>
    <row r="210" spans="1:18" ht="16.8" hidden="1" thickBot="1">
      <c r="A210" s="38"/>
      <c r="B210" s="10" t="s">
        <v>8</v>
      </c>
      <c r="C210" s="75">
        <f>C208-C209</f>
        <v>57.838999999999942</v>
      </c>
      <c r="D210" s="117">
        <f t="shared" si="110"/>
        <v>0.2704329299097214</v>
      </c>
      <c r="E210" s="82">
        <f>E208-E209</f>
        <v>21.661999999999999</v>
      </c>
      <c r="F210" s="118">
        <f t="shared" si="111"/>
        <v>-5.0536927460004329E-2</v>
      </c>
      <c r="G210" s="71">
        <f>G208-G209</f>
        <v>120.297</v>
      </c>
      <c r="H210" s="144">
        <f t="shared" si="112"/>
        <v>8.2362362002105088E-2</v>
      </c>
      <c r="I210" s="82">
        <f>I208-I209</f>
        <v>13.394999999999996</v>
      </c>
      <c r="J210" s="144">
        <f t="shared" si="113"/>
        <v>3.9721603563474326</v>
      </c>
      <c r="K210" s="82">
        <f>K208-K209</f>
        <v>31.161999999999999</v>
      </c>
      <c r="L210" s="148">
        <f t="shared" si="114"/>
        <v>-1.6257852700697795E-2</v>
      </c>
      <c r="M210" s="82">
        <f>M208-M209</f>
        <v>40.697000000000003</v>
      </c>
      <c r="N210" s="148">
        <f t="shared" si="115"/>
        <v>-2.3631303680245654E-2</v>
      </c>
      <c r="O210" s="134">
        <f>O208-O209</f>
        <v>-134.654</v>
      </c>
      <c r="P210" s="148">
        <f>(O210-O174)/-O174</f>
        <v>-0.19157559400026533</v>
      </c>
      <c r="Q210" s="134">
        <f>Q208-Q209</f>
        <v>-16.663999999999994</v>
      </c>
      <c r="R210" s="104">
        <f>(Q210-Q174)/-Q174</f>
        <v>0.38577220788794719</v>
      </c>
    </row>
    <row r="211" spans="1:18" ht="16.8" hidden="1" thickTop="1">
      <c r="A211" s="6">
        <v>2012</v>
      </c>
      <c r="B211" s="121" t="s">
        <v>7</v>
      </c>
      <c r="C211" s="122">
        <v>964.24699999999996</v>
      </c>
      <c r="D211" s="120">
        <f t="shared" ref="D211:D219" si="116">(C211-C175)/C175</f>
        <v>-4.6069755593259001E-2</v>
      </c>
      <c r="E211" s="123">
        <v>40.529000000000003</v>
      </c>
      <c r="F211" s="120">
        <f t="shared" ref="F211:F219" si="117">(E211-E175)/E175</f>
        <v>-6.4384320605752679E-2</v>
      </c>
      <c r="G211" s="124">
        <v>434.26</v>
      </c>
      <c r="H211" s="142">
        <f t="shared" ref="H211:H219" si="118">(G211-G175)/G175</f>
        <v>-6.557500511043933E-2</v>
      </c>
      <c r="I211" s="141">
        <v>95.016000000000005</v>
      </c>
      <c r="J211" s="142">
        <f t="shared" ref="J211:J219" si="119">(I211-I175)/I175</f>
        <v>-3.321123321123317E-2</v>
      </c>
      <c r="K211" s="149">
        <v>72</v>
      </c>
      <c r="L211" s="142">
        <f t="shared" ref="L211:L219" si="120">(K211-K175)/K175</f>
        <v>-9.088613348821932E-2</v>
      </c>
      <c r="M211" s="149">
        <v>80.548000000000002</v>
      </c>
      <c r="N211" s="142">
        <f t="shared" ref="N211:N219" si="121">(M211-M175)/M175</f>
        <v>-5.2877888176847548E-2</v>
      </c>
      <c r="O211" s="150">
        <v>65.590999999999994</v>
      </c>
      <c r="P211" s="142">
        <f>(O211-O175)/O175</f>
        <v>7.251945843416828E-2</v>
      </c>
      <c r="Q211" s="150">
        <v>73.033000000000001</v>
      </c>
      <c r="R211" s="101">
        <f>(Q211-Q175)/Q175</f>
        <v>-0.11378473486227395</v>
      </c>
    </row>
    <row r="212" spans="1:18" ht="16.2" hidden="1">
      <c r="A212" s="6" t="s">
        <v>129</v>
      </c>
      <c r="B212" s="125" t="s">
        <v>6</v>
      </c>
      <c r="C212" s="126">
        <v>899.21500000000003</v>
      </c>
      <c r="D212" s="127">
        <f t="shared" si="116"/>
        <v>-3.9089757906378995E-2</v>
      </c>
      <c r="E212" s="128">
        <v>10.842000000000001</v>
      </c>
      <c r="F212" s="127">
        <f t="shared" si="117"/>
        <v>-5.9344091618948401E-2</v>
      </c>
      <c r="G212" s="95">
        <v>266.31900000000002</v>
      </c>
      <c r="H212" s="147">
        <f t="shared" si="118"/>
        <v>-0.11111741558220484</v>
      </c>
      <c r="I212" s="130">
        <v>77.259</v>
      </c>
      <c r="J212" s="147">
        <f t="shared" si="119"/>
        <v>-0.17760580771523463</v>
      </c>
      <c r="K212" s="130">
        <v>31.803999999999998</v>
      </c>
      <c r="L212" s="147">
        <f t="shared" si="120"/>
        <v>-0.14723153237699432</v>
      </c>
      <c r="M212" s="130">
        <v>25.774999999999999</v>
      </c>
      <c r="N212" s="147">
        <f t="shared" si="121"/>
        <v>-7.7058044186629468E-2</v>
      </c>
      <c r="O212" s="151">
        <v>261.76400000000001</v>
      </c>
      <c r="P212" s="147">
        <f>(O212-O176)/O176</f>
        <v>0.184983318319066</v>
      </c>
      <c r="Q212" s="151">
        <v>97.927999999999997</v>
      </c>
      <c r="R212" s="129">
        <f>(Q212-Q176)/Q176</f>
        <v>-0.16732139516691324</v>
      </c>
    </row>
    <row r="213" spans="1:18" ht="16.8" hidden="1" thickBot="1">
      <c r="A213" s="38"/>
      <c r="B213" s="10" t="s">
        <v>8</v>
      </c>
      <c r="C213" s="75">
        <f>C211-C212</f>
        <v>65.031999999999925</v>
      </c>
      <c r="D213" s="118">
        <f t="shared" si="116"/>
        <v>-0.13313782991202555</v>
      </c>
      <c r="E213" s="82">
        <f>E211-E212</f>
        <v>29.687000000000005</v>
      </c>
      <c r="F213" s="118">
        <f t="shared" si="117"/>
        <v>-6.621162556617996E-2</v>
      </c>
      <c r="G213" s="71">
        <f>G211-G212</f>
        <v>167.94099999999997</v>
      </c>
      <c r="H213" s="144">
        <f t="shared" si="118"/>
        <v>1.7059906494512913E-2</v>
      </c>
      <c r="I213" s="82">
        <f>I211-I212</f>
        <v>17.757000000000005</v>
      </c>
      <c r="J213" s="144">
        <f t="shared" si="119"/>
        <v>3.0952490774907773</v>
      </c>
      <c r="K213" s="82">
        <f>K211-K212</f>
        <v>40.195999999999998</v>
      </c>
      <c r="L213" s="148">
        <f t="shared" si="120"/>
        <v>-4.0736940075889412E-2</v>
      </c>
      <c r="M213" s="82">
        <f>M211-M212</f>
        <v>54.773000000000003</v>
      </c>
      <c r="N213" s="148">
        <f t="shared" si="121"/>
        <v>-4.1055359081200303E-2</v>
      </c>
      <c r="O213" s="134">
        <f>O211-O212</f>
        <v>-196.173</v>
      </c>
      <c r="P213" s="148">
        <f>(O213-O177)/-O177</f>
        <v>-0.22803843625778583</v>
      </c>
      <c r="Q213" s="134">
        <f>Q211-Q212</f>
        <v>-24.894999999999996</v>
      </c>
      <c r="R213" s="104">
        <f>(Q213-Q177)/-Q177</f>
        <v>0.29267530401181957</v>
      </c>
    </row>
    <row r="214" spans="1:18" ht="16.8" hidden="1" thickTop="1">
      <c r="A214" s="6">
        <v>2012</v>
      </c>
      <c r="B214" s="121" t="s">
        <v>7</v>
      </c>
      <c r="C214" s="122">
        <v>1225.4549999999999</v>
      </c>
      <c r="D214" s="120">
        <f t="shared" si="116"/>
        <v>-4.9574406204556526E-2</v>
      </c>
      <c r="E214" s="123">
        <v>50.917999999999999</v>
      </c>
      <c r="F214" s="120">
        <f t="shared" si="117"/>
        <v>-7.2633227698247912E-2</v>
      </c>
      <c r="G214" s="124">
        <v>554.28599999999994</v>
      </c>
      <c r="H214" s="142">
        <f t="shared" si="118"/>
        <v>-6.5948121148392297E-2</v>
      </c>
      <c r="I214" s="141">
        <v>120.45</v>
      </c>
      <c r="J214" s="142">
        <f t="shared" si="119"/>
        <v>-4.1705120453171166E-2</v>
      </c>
      <c r="K214" s="149">
        <v>91.222999999999999</v>
      </c>
      <c r="L214" s="142">
        <f t="shared" si="120"/>
        <v>-9.5144571740316417E-2</v>
      </c>
      <c r="M214" s="149">
        <v>101.714</v>
      </c>
      <c r="N214" s="142">
        <f t="shared" si="121"/>
        <v>-5.6482658182054293E-2</v>
      </c>
      <c r="O214" s="150">
        <v>85.165000000000006</v>
      </c>
      <c r="P214" s="142">
        <f>(O214-O178)/O178</f>
        <v>0.10403163080114086</v>
      </c>
      <c r="Q214" s="150">
        <v>90.924000000000007</v>
      </c>
      <c r="R214" s="101">
        <f>(Q214-Q178)/Q178</f>
        <v>-0.12256694813027738</v>
      </c>
    </row>
    <row r="215" spans="1:18" ht="16.2" hidden="1">
      <c r="A215" s="6" t="s">
        <v>61</v>
      </c>
      <c r="B215" s="125" t="s">
        <v>6</v>
      </c>
      <c r="C215" s="126">
        <v>1137.1659999999999</v>
      </c>
      <c r="D215" s="127">
        <f t="shared" si="116"/>
        <v>-5.3973065877788294E-2</v>
      </c>
      <c r="E215" s="128">
        <v>13.602</v>
      </c>
      <c r="F215" s="127">
        <f t="shared" si="117"/>
        <v>-6.3481134673643552E-2</v>
      </c>
      <c r="G215" s="95">
        <v>338.75400000000002</v>
      </c>
      <c r="H215" s="147">
        <f t="shared" si="118"/>
        <v>-0.12456713424782145</v>
      </c>
      <c r="I215" s="130">
        <v>100.05200000000001</v>
      </c>
      <c r="J215" s="147">
        <f t="shared" si="119"/>
        <v>-0.16747518285224536</v>
      </c>
      <c r="K215" s="130">
        <v>41.012</v>
      </c>
      <c r="L215" s="147">
        <f t="shared" si="120"/>
        <v>-0.16153169913928805</v>
      </c>
      <c r="M215" s="130">
        <v>33.064999999999998</v>
      </c>
      <c r="N215" s="147">
        <f t="shared" si="121"/>
        <v>-7.4198516029679557E-2</v>
      </c>
      <c r="O215" s="151">
        <v>322.64400000000001</v>
      </c>
      <c r="P215" s="147">
        <f>(O215-O179)/O179</f>
        <v>0.13749228789508022</v>
      </c>
      <c r="Q215" s="151">
        <v>125.355</v>
      </c>
      <c r="R215" s="129">
        <f>(Q215-Q179)/Q179</f>
        <v>-0.16103362424372217</v>
      </c>
    </row>
    <row r="216" spans="1:18" ht="16.8" hidden="1" thickBot="1">
      <c r="A216" s="38"/>
      <c r="B216" s="10" t="s">
        <v>8</v>
      </c>
      <c r="C216" s="75">
        <f>C214-C215</f>
        <v>88.288999999999987</v>
      </c>
      <c r="D216" s="118">
        <f t="shared" si="116"/>
        <v>1.0969758734012947E-2</v>
      </c>
      <c r="E216" s="82">
        <f>E214-E215</f>
        <v>37.316000000000003</v>
      </c>
      <c r="F216" s="118">
        <f t="shared" si="117"/>
        <v>-7.5924917042246437E-2</v>
      </c>
      <c r="G216" s="71">
        <f>G214-G215</f>
        <v>215.53199999999993</v>
      </c>
      <c r="H216" s="144">
        <f t="shared" si="118"/>
        <v>4.3915433608601423E-2</v>
      </c>
      <c r="I216" s="82">
        <f>I214-I215</f>
        <v>20.397999999999996</v>
      </c>
      <c r="J216" s="144">
        <f t="shared" si="119"/>
        <v>2.6999818610556918</v>
      </c>
      <c r="K216" s="82">
        <f>K214-K215</f>
        <v>50.210999999999999</v>
      </c>
      <c r="L216" s="148">
        <f t="shared" si="120"/>
        <v>-3.2580632730916007E-2</v>
      </c>
      <c r="M216" s="82">
        <f>M214-M215</f>
        <v>68.649000000000001</v>
      </c>
      <c r="N216" s="148">
        <f t="shared" si="121"/>
        <v>-4.7705582066363238E-2</v>
      </c>
      <c r="O216" s="134">
        <f>O214-O215</f>
        <v>-237.47899999999998</v>
      </c>
      <c r="P216" s="148">
        <f>(O216-O180)/-O180</f>
        <v>-0.14999152562891935</v>
      </c>
      <c r="Q216" s="134">
        <f>Q214-Q215</f>
        <v>-34.430999999999997</v>
      </c>
      <c r="R216" s="104">
        <f>(Q216-Q180)/-Q180</f>
        <v>0.24808368456683627</v>
      </c>
    </row>
    <row r="217" spans="1:18" ht="16.8" hidden="1" thickTop="1">
      <c r="A217" s="6">
        <v>2012</v>
      </c>
      <c r="B217" s="121" t="s">
        <v>7</v>
      </c>
      <c r="C217" s="122">
        <v>1469.164</v>
      </c>
      <c r="D217" s="120">
        <f t="shared" si="116"/>
        <v>-4.660287168278851E-2</v>
      </c>
      <c r="E217" s="123">
        <v>60.304000000000002</v>
      </c>
      <c r="F217" s="120">
        <f t="shared" si="117"/>
        <v>-7.3486256856207854E-2</v>
      </c>
      <c r="G217" s="124">
        <v>669.923</v>
      </c>
      <c r="H217" s="142">
        <f t="shared" si="118"/>
        <v>-6.0822253500591596E-2</v>
      </c>
      <c r="I217" s="141">
        <v>143.16499999999999</v>
      </c>
      <c r="J217" s="142">
        <f t="shared" si="119"/>
        <v>-4.62215945051066E-2</v>
      </c>
      <c r="K217" s="149">
        <v>110.04900000000001</v>
      </c>
      <c r="L217" s="142">
        <f t="shared" si="120"/>
        <v>-8.893046667384151E-2</v>
      </c>
      <c r="M217" s="149">
        <v>121.089</v>
      </c>
      <c r="N217" s="142">
        <f t="shared" si="121"/>
        <v>-5.2785969633204817E-2</v>
      </c>
      <c r="O217" s="150">
        <v>100.446</v>
      </c>
      <c r="P217" s="142">
        <f>(O217-O181)/O181</f>
        <v>8.2940713507918859E-2</v>
      </c>
      <c r="Q217" s="150">
        <v>107.798</v>
      </c>
      <c r="R217" s="101">
        <f>(Q217-Q181)/Q181</f>
        <v>-0.1053291171808215</v>
      </c>
    </row>
    <row r="218" spans="1:18" ht="16.2" hidden="1">
      <c r="A218" s="6" t="s">
        <v>254</v>
      </c>
      <c r="B218" s="125" t="s">
        <v>6</v>
      </c>
      <c r="C218" s="126">
        <v>1354.7090000000001</v>
      </c>
      <c r="D218" s="127">
        <f t="shared" si="116"/>
        <v>-5.9145576235648908E-2</v>
      </c>
      <c r="E218" s="128">
        <v>15.997</v>
      </c>
      <c r="F218" s="127">
        <f t="shared" si="117"/>
        <v>-6.2529301453352101E-2</v>
      </c>
      <c r="G218" s="95">
        <v>407.43599999999998</v>
      </c>
      <c r="H218" s="147">
        <f t="shared" si="118"/>
        <v>-0.12425308010420348</v>
      </c>
      <c r="I218" s="130">
        <v>119.733</v>
      </c>
      <c r="J218" s="147">
        <f t="shared" si="119"/>
        <v>-0.16105774283732363</v>
      </c>
      <c r="K218" s="130">
        <v>51.063000000000002</v>
      </c>
      <c r="L218" s="147">
        <f t="shared" si="120"/>
        <v>-0.12537896305431376</v>
      </c>
      <c r="M218" s="130">
        <v>39.121000000000002</v>
      </c>
      <c r="N218" s="147">
        <f t="shared" si="121"/>
        <v>-8.8853176821315397E-2</v>
      </c>
      <c r="O218" s="151">
        <v>378.94799999999998</v>
      </c>
      <c r="P218" s="147">
        <f>(O218-O182)/O182</f>
        <v>0.11342641562654251</v>
      </c>
      <c r="Q218" s="151">
        <v>149.92099999999999</v>
      </c>
      <c r="R218" s="129">
        <f>(Q218-Q182)/Q182</f>
        <v>-0.15637748929441631</v>
      </c>
    </row>
    <row r="219" spans="1:18" ht="16.8" hidden="1" thickBot="1">
      <c r="A219" s="38"/>
      <c r="B219" s="10" t="s">
        <v>8</v>
      </c>
      <c r="C219" s="75">
        <f>C217-C218</f>
        <v>114.45499999999993</v>
      </c>
      <c r="D219" s="117">
        <f t="shared" si="116"/>
        <v>0.13201855460057127</v>
      </c>
      <c r="E219" s="82">
        <f>E217-E218</f>
        <v>44.307000000000002</v>
      </c>
      <c r="F219" s="118">
        <f t="shared" si="117"/>
        <v>-7.7379588946962938E-2</v>
      </c>
      <c r="G219" s="71">
        <f>G217-G218</f>
        <v>262.48700000000002</v>
      </c>
      <c r="H219" s="144">
        <f t="shared" si="118"/>
        <v>5.8142253611971347E-2</v>
      </c>
      <c r="I219" s="82">
        <f>I217-I218</f>
        <v>23.431999999999988</v>
      </c>
      <c r="J219" s="144">
        <f t="shared" si="119"/>
        <v>2.1733477789815741</v>
      </c>
      <c r="K219" s="82">
        <f>K217-K218</f>
        <v>58.986000000000004</v>
      </c>
      <c r="L219" s="148">
        <f t="shared" si="120"/>
        <v>-5.4832713754646684E-2</v>
      </c>
      <c r="M219" s="82">
        <f>M217-M218</f>
        <v>81.967999999999989</v>
      </c>
      <c r="N219" s="148">
        <f t="shared" si="121"/>
        <v>-3.454611842027798E-2</v>
      </c>
      <c r="O219" s="134">
        <f>O217-O218</f>
        <v>-278.50199999999995</v>
      </c>
      <c r="P219" s="148">
        <f>(O219-O183)/-O183</f>
        <v>-0.12484702594197666</v>
      </c>
      <c r="Q219" s="134">
        <f>Q217-Q218</f>
        <v>-42.12299999999999</v>
      </c>
      <c r="R219" s="104">
        <f>(Q219-Q183)/-Q183</f>
        <v>0.26386704414386103</v>
      </c>
    </row>
    <row r="220" spans="1:18" ht="16.8" hidden="1" thickTop="1">
      <c r="A220" s="6">
        <v>2012</v>
      </c>
      <c r="B220" s="121" t="s">
        <v>7</v>
      </c>
      <c r="C220" s="122">
        <v>1718.13</v>
      </c>
      <c r="D220" s="120">
        <f t="shared" ref="D220:D228" si="122">(C220-C184)/C184</f>
        <v>-5.7116421396459664E-2</v>
      </c>
      <c r="E220" s="123">
        <v>69.763000000000005</v>
      </c>
      <c r="F220" s="120">
        <f t="shared" ref="F220:F228" si="123">(E220-E184)/E184</f>
        <v>-8.1219544317134212E-2</v>
      </c>
      <c r="G220" s="124">
        <v>790.76499999999999</v>
      </c>
      <c r="H220" s="142">
        <f t="shared" ref="H220:H228" si="124">(G220-G184)/G184</f>
        <v>-6.6378822815462313E-2</v>
      </c>
      <c r="I220" s="141">
        <v>167.44200000000001</v>
      </c>
      <c r="J220" s="142">
        <f t="shared" ref="J220:J228" si="125">(I220-I184)/I184</f>
        <v>-5.7885556743374686E-2</v>
      </c>
      <c r="K220" s="149">
        <v>129.22900000000001</v>
      </c>
      <c r="L220" s="142">
        <f t="shared" ref="L220:L228" si="126">(K220-K184)/K184</f>
        <v>-9.8758630308947451E-2</v>
      </c>
      <c r="M220" s="149">
        <v>141.97399999999999</v>
      </c>
      <c r="N220" s="142">
        <f t="shared" ref="N220:N228" si="127">(M220-M184)/M184</f>
        <v>-6.5271779205730643E-2</v>
      </c>
      <c r="O220" s="150">
        <v>113.286</v>
      </c>
      <c r="P220" s="142">
        <f>(O220-O184)/O184</f>
        <v>2.3619343646089384E-2</v>
      </c>
      <c r="Q220" s="150">
        <v>123.639</v>
      </c>
      <c r="R220" s="101">
        <f>(Q220-Q184)/Q184</f>
        <v>-0.1071964992345687</v>
      </c>
    </row>
    <row r="221" spans="1:18" ht="16.2" hidden="1">
      <c r="A221" s="6" t="s">
        <v>258</v>
      </c>
      <c r="B221" s="125" t="s">
        <v>6</v>
      </c>
      <c r="C221" s="126">
        <v>1593.8689999999999</v>
      </c>
      <c r="D221" s="127">
        <f t="shared" si="122"/>
        <v>-5.5340049228296412E-2</v>
      </c>
      <c r="E221" s="128">
        <v>18.577000000000002</v>
      </c>
      <c r="F221" s="127">
        <f t="shared" si="123"/>
        <v>-6.081900910010108E-2</v>
      </c>
      <c r="G221" s="95">
        <v>483.41300000000001</v>
      </c>
      <c r="H221" s="147">
        <f t="shared" si="124"/>
        <v>-0.10756555081515061</v>
      </c>
      <c r="I221" s="130">
        <v>140.363</v>
      </c>
      <c r="J221" s="147">
        <f t="shared" si="125"/>
        <v>-0.14701985950071714</v>
      </c>
      <c r="K221" s="130">
        <v>61.268000000000001</v>
      </c>
      <c r="L221" s="147">
        <f t="shared" si="126"/>
        <v>-0.10879020175425835</v>
      </c>
      <c r="M221" s="130">
        <v>45.93</v>
      </c>
      <c r="N221" s="147">
        <f t="shared" si="127"/>
        <v>-7.9964745002203394E-2</v>
      </c>
      <c r="O221" s="151">
        <v>439.44</v>
      </c>
      <c r="P221" s="147">
        <f>(O221-O185)/O185</f>
        <v>8.1389683191999365E-2</v>
      </c>
      <c r="Q221" s="151">
        <v>178.60400000000001</v>
      </c>
      <c r="R221" s="129">
        <f>(Q221-Q185)/Q185</f>
        <v>-0.13697862306235256</v>
      </c>
    </row>
    <row r="222" spans="1:18" ht="16.8" hidden="1" thickBot="1">
      <c r="A222" s="38"/>
      <c r="B222" s="10" t="s">
        <v>8</v>
      </c>
      <c r="C222" s="75">
        <f>C220-C221</f>
        <v>124.26100000000019</v>
      </c>
      <c r="D222" s="118">
        <f t="shared" si="122"/>
        <v>-7.9323093793296842E-2</v>
      </c>
      <c r="E222" s="82">
        <f>E220-E221</f>
        <v>51.186000000000007</v>
      </c>
      <c r="F222" s="118">
        <f t="shared" si="123"/>
        <v>-8.840605520926087E-2</v>
      </c>
      <c r="G222" s="71">
        <f>G220-G221</f>
        <v>307.35199999999998</v>
      </c>
      <c r="H222" s="144">
        <f t="shared" si="124"/>
        <v>6.694878614382796E-3</v>
      </c>
      <c r="I222" s="82">
        <f>I220-I221</f>
        <v>27.079000000000008</v>
      </c>
      <c r="J222" s="144">
        <f t="shared" si="125"/>
        <v>1.0554880825869175</v>
      </c>
      <c r="K222" s="82">
        <f>K220-K221</f>
        <v>67.961000000000013</v>
      </c>
      <c r="L222" s="148">
        <f t="shared" si="126"/>
        <v>-8.9519445895796995E-2</v>
      </c>
      <c r="M222" s="82">
        <f>M220-M221</f>
        <v>96.043999999999983</v>
      </c>
      <c r="N222" s="148">
        <f t="shared" si="127"/>
        <v>-5.8078182923719919E-2</v>
      </c>
      <c r="O222" s="134">
        <f>O220-O221</f>
        <v>-326.154</v>
      </c>
      <c r="P222" s="148">
        <f>(O222-O186)/-O186</f>
        <v>-0.10301189743451014</v>
      </c>
      <c r="Q222" s="134">
        <f>Q220-Q221</f>
        <v>-54.965000000000018</v>
      </c>
      <c r="R222" s="104">
        <f>(Q222-Q186)/-Q186</f>
        <v>0.19721621779517401</v>
      </c>
    </row>
    <row r="223" spans="1:18" ht="16.8" hidden="1" thickTop="1">
      <c r="A223" s="6">
        <v>2012</v>
      </c>
      <c r="B223" s="121" t="s">
        <v>7</v>
      </c>
      <c r="C223" s="122">
        <v>1965.569</v>
      </c>
      <c r="D223" s="120">
        <f t="shared" si="122"/>
        <v>-5.5019447021889434E-2</v>
      </c>
      <c r="E223" s="123">
        <v>78.793000000000006</v>
      </c>
      <c r="F223" s="120">
        <f t="shared" si="123"/>
        <v>-8.7040148311221824E-2</v>
      </c>
      <c r="G223" s="124">
        <v>908.101</v>
      </c>
      <c r="H223" s="142">
        <f t="shared" si="124"/>
        <v>-6.350638662984362E-2</v>
      </c>
      <c r="I223" s="141">
        <v>189.63499999999999</v>
      </c>
      <c r="J223" s="142">
        <f t="shared" si="125"/>
        <v>-7.2625998845886761E-2</v>
      </c>
      <c r="K223" s="149">
        <v>148.93199999999999</v>
      </c>
      <c r="L223" s="142">
        <f t="shared" si="126"/>
        <v>-9.3993904479173759E-2</v>
      </c>
      <c r="M223" s="149">
        <v>161.453</v>
      </c>
      <c r="N223" s="142">
        <f t="shared" si="127"/>
        <v>-6.8259070527062995E-2</v>
      </c>
      <c r="O223" s="150">
        <v>132.06399999999999</v>
      </c>
      <c r="P223" s="142">
        <f>(O223-O187)/O187</f>
        <v>0.11056544115173733</v>
      </c>
      <c r="Q223" s="150">
        <v>138.505</v>
      </c>
      <c r="R223" s="101">
        <f>(Q223-Q187)/Q187</f>
        <v>-0.11832481396370299</v>
      </c>
    </row>
    <row r="224" spans="1:18" ht="16.2" hidden="1">
      <c r="A224" s="6" t="s">
        <v>67</v>
      </c>
      <c r="B224" s="125" t="s">
        <v>6</v>
      </c>
      <c r="C224" s="126">
        <v>1806.97</v>
      </c>
      <c r="D224" s="127">
        <f t="shared" si="122"/>
        <v>-5.8178141239139107E-2</v>
      </c>
      <c r="E224" s="128">
        <v>21.238</v>
      </c>
      <c r="F224" s="127">
        <f t="shared" si="123"/>
        <v>-7.2738386308068476E-2</v>
      </c>
      <c r="G224" s="95">
        <v>550.00599999999997</v>
      </c>
      <c r="H224" s="147">
        <f t="shared" si="124"/>
        <v>-0.10546603084970042</v>
      </c>
      <c r="I224" s="130">
        <v>158.476</v>
      </c>
      <c r="J224" s="147">
        <f t="shared" si="125"/>
        <v>-0.16122305318704125</v>
      </c>
      <c r="K224" s="130">
        <v>70.319999999999993</v>
      </c>
      <c r="L224" s="147">
        <f t="shared" si="126"/>
        <v>-9.963893370208203E-2</v>
      </c>
      <c r="M224" s="130">
        <v>52.055</v>
      </c>
      <c r="N224" s="147">
        <f t="shared" si="127"/>
        <v>-7.8509470702779291E-2</v>
      </c>
      <c r="O224" s="151">
        <v>493.86900000000003</v>
      </c>
      <c r="P224" s="147">
        <f>(O224-O188)/O188</f>
        <v>8.1930904550134728E-2</v>
      </c>
      <c r="Q224" s="151">
        <v>203.69800000000001</v>
      </c>
      <c r="R224" s="129">
        <f>(Q224-Q188)/Q188</f>
        <v>-0.14125756202440928</v>
      </c>
    </row>
    <row r="225" spans="1:18" ht="16.8" hidden="1" thickBot="1">
      <c r="A225" s="38"/>
      <c r="B225" s="10" t="s">
        <v>8</v>
      </c>
      <c r="C225" s="75">
        <f>C223-C224</f>
        <v>158.59899999999993</v>
      </c>
      <c r="D225" s="118">
        <f t="shared" si="122"/>
        <v>-1.747614917606469E-2</v>
      </c>
      <c r="E225" s="82">
        <f>E223-E224</f>
        <v>57.555000000000007</v>
      </c>
      <c r="F225" s="118">
        <f t="shared" si="123"/>
        <v>-9.2206747527641561E-2</v>
      </c>
      <c r="G225" s="71">
        <f>G223-G224</f>
        <v>358.09500000000003</v>
      </c>
      <c r="H225" s="144">
        <f t="shared" si="124"/>
        <v>9.2015894935602565E-3</v>
      </c>
      <c r="I225" s="82">
        <f>I223-I224</f>
        <v>31.158999999999992</v>
      </c>
      <c r="J225" s="144">
        <f t="shared" si="125"/>
        <v>1.0039230818702189</v>
      </c>
      <c r="K225" s="82">
        <f>K223-K224</f>
        <v>78.611999999999995</v>
      </c>
      <c r="L225" s="148">
        <f t="shared" si="126"/>
        <v>-8.8883995317625086E-2</v>
      </c>
      <c r="M225" s="82">
        <f>M223-M224</f>
        <v>109.398</v>
      </c>
      <c r="N225" s="148">
        <f t="shared" si="127"/>
        <v>-6.3301110530777208E-2</v>
      </c>
      <c r="O225" s="134">
        <f>O223-O224</f>
        <v>-361.80500000000006</v>
      </c>
      <c r="P225" s="148">
        <f>(O225-O189)/-O189</f>
        <v>-7.184331988363353E-2</v>
      </c>
      <c r="Q225" s="134">
        <f>Q223-Q224</f>
        <v>-65.193000000000012</v>
      </c>
      <c r="R225" s="104">
        <f>(Q225-Q189)/-Q189</f>
        <v>0.18622678250449379</v>
      </c>
    </row>
    <row r="226" spans="1:18" ht="16.8" hidden="1" thickTop="1">
      <c r="A226" s="6">
        <v>2012</v>
      </c>
      <c r="B226" s="121" t="s">
        <v>7</v>
      </c>
      <c r="C226" s="122">
        <v>2237.134</v>
      </c>
      <c r="D226" s="120">
        <f t="shared" si="122"/>
        <v>-3.8253466293168517E-2</v>
      </c>
      <c r="E226" s="123">
        <v>88.932000000000002</v>
      </c>
      <c r="F226" s="120">
        <f t="shared" si="123"/>
        <v>-7.9474174516095619E-2</v>
      </c>
      <c r="G226" s="124">
        <v>1032.6379999999999</v>
      </c>
      <c r="H226" s="142">
        <f t="shared" si="124"/>
        <v>-4.9982198171609787E-2</v>
      </c>
      <c r="I226" s="141">
        <v>213.56399999999999</v>
      </c>
      <c r="J226" s="142">
        <f t="shared" si="125"/>
        <v>-6.6860084066659178E-2</v>
      </c>
      <c r="K226" s="149">
        <v>170.887</v>
      </c>
      <c r="L226" s="142">
        <f t="shared" si="126"/>
        <v>-6.4929166689466036E-2</v>
      </c>
      <c r="M226" s="149">
        <v>181.78399999999999</v>
      </c>
      <c r="N226" s="142">
        <f t="shared" si="127"/>
        <v>-5.5883330563403784E-2</v>
      </c>
      <c r="O226" s="150">
        <v>155.87700000000001</v>
      </c>
      <c r="P226" s="142">
        <f>(O226-O190)/O190</f>
        <v>0.20926750554684975</v>
      </c>
      <c r="Q226" s="150">
        <v>156.25399999999999</v>
      </c>
      <c r="R226" s="101">
        <f>(Q226-Q190)/Q190</f>
        <v>-0.10077403389635425</v>
      </c>
    </row>
    <row r="227" spans="1:18" ht="16.2" hidden="1">
      <c r="A227" s="6" t="s">
        <v>264</v>
      </c>
      <c r="B227" s="125" t="s">
        <v>6</v>
      </c>
      <c r="C227" s="126">
        <v>2037.6510000000001</v>
      </c>
      <c r="D227" s="127">
        <f t="shared" si="122"/>
        <v>-5.0762617865583073E-2</v>
      </c>
      <c r="E227" s="128">
        <v>24.422000000000001</v>
      </c>
      <c r="F227" s="127">
        <f t="shared" si="123"/>
        <v>-6.0077743139745211E-2</v>
      </c>
      <c r="G227" s="95">
        <v>616.37099999999998</v>
      </c>
      <c r="H227" s="147">
        <f t="shared" si="124"/>
        <v>-9.8673830041427366E-2</v>
      </c>
      <c r="I227" s="130">
        <v>177.86</v>
      </c>
      <c r="J227" s="147">
        <f t="shared" si="125"/>
        <v>-0.15135031968699303</v>
      </c>
      <c r="K227" s="130">
        <v>80.344999999999999</v>
      </c>
      <c r="L227" s="147">
        <f t="shared" si="126"/>
        <v>-6.7566469762205983E-2</v>
      </c>
      <c r="M227" s="130">
        <v>59.134999999999998</v>
      </c>
      <c r="N227" s="147">
        <f t="shared" si="127"/>
        <v>-6.2048947610512779E-2</v>
      </c>
      <c r="O227" s="151">
        <v>556.72699999999998</v>
      </c>
      <c r="P227" s="147">
        <f>(O227-O191)/O191</f>
        <v>7.9191818157146807E-2</v>
      </c>
      <c r="Q227" s="151">
        <v>229.38499999999999</v>
      </c>
      <c r="R227" s="129">
        <f>(Q227-Q191)/Q191</f>
        <v>-0.1350685881918208</v>
      </c>
    </row>
    <row r="228" spans="1:18" ht="16.8" hidden="1" thickBot="1">
      <c r="A228" s="38"/>
      <c r="B228" s="10" t="s">
        <v>8</v>
      </c>
      <c r="C228" s="75">
        <f>C226-C227</f>
        <v>199.48299999999995</v>
      </c>
      <c r="D228" s="117">
        <f t="shared" si="122"/>
        <v>0.11134447929491925</v>
      </c>
      <c r="E228" s="82">
        <f>E226-E227</f>
        <v>64.510000000000005</v>
      </c>
      <c r="F228" s="118">
        <f t="shared" si="123"/>
        <v>-8.6609936709756766E-2</v>
      </c>
      <c r="G228" s="71">
        <f>G226-G227</f>
        <v>416.26699999999994</v>
      </c>
      <c r="H228" s="144">
        <f t="shared" si="124"/>
        <v>3.2618240812863443E-2</v>
      </c>
      <c r="I228" s="82">
        <f>I226-I227</f>
        <v>35.703999999999979</v>
      </c>
      <c r="J228" s="144">
        <f t="shared" si="125"/>
        <v>0.85129109198382125</v>
      </c>
      <c r="K228" s="82">
        <f>K226-K227</f>
        <v>90.542000000000002</v>
      </c>
      <c r="L228" s="148">
        <f t="shared" si="126"/>
        <v>-6.2576356821899479E-2</v>
      </c>
      <c r="M228" s="82">
        <f>M226-M227</f>
        <v>122.649</v>
      </c>
      <c r="N228" s="148">
        <f t="shared" si="127"/>
        <v>-5.2881533935149175E-2</v>
      </c>
      <c r="O228" s="134">
        <f>O226-O227</f>
        <v>-400.84999999999997</v>
      </c>
      <c r="P228" s="148">
        <f>(O228-O192)/-O192</f>
        <v>-3.5863059859627899E-2</v>
      </c>
      <c r="Q228" s="134">
        <f>Q226-Q227</f>
        <v>-73.131</v>
      </c>
      <c r="R228" s="104">
        <f>(Q228-Q192)/-Q192</f>
        <v>0.2002384050918081</v>
      </c>
    </row>
    <row r="229" spans="1:18" ht="16.8" hidden="1" thickTop="1">
      <c r="A229" s="6">
        <v>2012</v>
      </c>
      <c r="B229" s="121" t="s">
        <v>7</v>
      </c>
      <c r="C229" s="122">
        <v>2502.2739999999999</v>
      </c>
      <c r="D229" s="120">
        <f t="shared" ref="D229:D239" si="128">(C229-C193)/C193</f>
        <v>-3.624025417053918E-2</v>
      </c>
      <c r="E229" s="123">
        <v>99.563000000000002</v>
      </c>
      <c r="F229" s="120">
        <f t="shared" ref="F229:F240" si="129">(E229-E193)/E193</f>
        <v>-7.6923790098275519E-2</v>
      </c>
      <c r="G229" s="124">
        <v>1152.722</v>
      </c>
      <c r="H229" s="142">
        <f t="shared" ref="H229:H240" si="130">(G229-G193)/G193</f>
        <v>-5.1027985372592156E-2</v>
      </c>
      <c r="I229" s="141">
        <v>237.69499999999999</v>
      </c>
      <c r="J229" s="142">
        <f t="shared" ref="J229:J240" si="131">(I229-I193)/I193</f>
        <v>-6.6643891827366755E-2</v>
      </c>
      <c r="K229" s="149">
        <v>192.827</v>
      </c>
      <c r="L229" s="142">
        <f t="shared" ref="L229:L240" si="132">(K229-K193)/K193</f>
        <v>-5.0487492613748346E-2</v>
      </c>
      <c r="M229" s="149">
        <v>202.488</v>
      </c>
      <c r="N229" s="142">
        <f t="shared" ref="N229:N240" si="133">(M229-M193)/M193</f>
        <v>-4.8923458460151038E-2</v>
      </c>
      <c r="O229" s="150">
        <v>177.292</v>
      </c>
      <c r="P229" s="142">
        <f>(O229-O193)/O193</f>
        <v>0.20504333050127443</v>
      </c>
      <c r="Q229" s="150">
        <v>173.68600000000001</v>
      </c>
      <c r="R229" s="101">
        <f>(Q229-Q193)/Q193</f>
        <v>-9.5522030526639157E-2</v>
      </c>
    </row>
    <row r="230" spans="1:18" ht="16.2" hidden="1">
      <c r="A230" s="6" t="s">
        <v>72</v>
      </c>
      <c r="B230" s="125" t="s">
        <v>6</v>
      </c>
      <c r="C230" s="126">
        <v>2270.2739999999999</v>
      </c>
      <c r="D230" s="127">
        <f t="shared" si="128"/>
        <v>-4.7491302589336197E-2</v>
      </c>
      <c r="E230" s="128">
        <v>27.856000000000002</v>
      </c>
      <c r="F230" s="127">
        <f t="shared" si="129"/>
        <v>-5.6624221078298467E-2</v>
      </c>
      <c r="G230" s="95">
        <v>683.31500000000005</v>
      </c>
      <c r="H230" s="147">
        <f t="shared" si="130"/>
        <v>-9.6184827666480524E-2</v>
      </c>
      <c r="I230" s="130">
        <v>197.999</v>
      </c>
      <c r="J230" s="147">
        <f t="shared" si="131"/>
        <v>-0.14381402508897032</v>
      </c>
      <c r="K230" s="130">
        <v>89.649000000000001</v>
      </c>
      <c r="L230" s="147">
        <f t="shared" si="132"/>
        <v>-6.0991704374057251E-2</v>
      </c>
      <c r="M230" s="130">
        <v>66.41</v>
      </c>
      <c r="N230" s="147">
        <f t="shared" si="133"/>
        <v>-5.058043117744606E-2</v>
      </c>
      <c r="O230" s="151">
        <v>619.15499999999997</v>
      </c>
      <c r="P230" s="147">
        <f>(O230-O194)/O194</f>
        <v>7.5971694604805351E-2</v>
      </c>
      <c r="Q230" s="151">
        <v>255.285</v>
      </c>
      <c r="R230" s="129">
        <f>(Q230-Q194)/Q194</f>
        <v>-0.1323123043509295</v>
      </c>
    </row>
    <row r="231" spans="1:18" ht="16.8" hidden="1" thickBot="1">
      <c r="A231" s="38"/>
      <c r="B231" s="10" t="s">
        <v>8</v>
      </c>
      <c r="C231" s="75">
        <f>C229-C230</f>
        <v>232</v>
      </c>
      <c r="D231" s="117">
        <f t="shared" si="128"/>
        <v>8.9718598960068521E-2</v>
      </c>
      <c r="E231" s="82">
        <f>E229-E230</f>
        <v>71.706999999999994</v>
      </c>
      <c r="F231" s="118">
        <f t="shared" si="129"/>
        <v>-8.4575907675024264E-2</v>
      </c>
      <c r="G231" s="71">
        <f>G229-G230</f>
        <v>469.40699999999993</v>
      </c>
      <c r="H231" s="144">
        <f t="shared" si="130"/>
        <v>2.3404524365995778E-2</v>
      </c>
      <c r="I231" s="82">
        <f>I229-I230</f>
        <v>39.695999999999998</v>
      </c>
      <c r="J231" s="144">
        <f t="shared" si="131"/>
        <v>0.69568560444254612</v>
      </c>
      <c r="K231" s="82">
        <f>K229-K230</f>
        <v>103.178</v>
      </c>
      <c r="L231" s="148">
        <f t="shared" si="132"/>
        <v>-4.116794290387351E-2</v>
      </c>
      <c r="M231" s="82">
        <f>M229-M230</f>
        <v>136.078</v>
      </c>
      <c r="N231" s="148">
        <f t="shared" si="133"/>
        <v>-4.8112706007442947E-2</v>
      </c>
      <c r="O231" s="134">
        <f>O229-O230</f>
        <v>-441.86299999999994</v>
      </c>
      <c r="P231" s="148">
        <f>(O231-O195)/-O195</f>
        <v>-3.1635743019707445E-2</v>
      </c>
      <c r="Q231" s="134">
        <f>Q229-Q230</f>
        <v>-81.59899999999999</v>
      </c>
      <c r="R231" s="104">
        <f>(Q231-Q195)/-Q195</f>
        <v>0.20145032490409487</v>
      </c>
    </row>
    <row r="232" spans="1:18" ht="16.8" hidden="1" thickTop="1">
      <c r="A232" s="6">
        <v>2012</v>
      </c>
      <c r="B232" s="121" t="s">
        <v>7</v>
      </c>
      <c r="C232" s="122">
        <v>2751.047</v>
      </c>
      <c r="D232" s="120">
        <f t="shared" si="128"/>
        <v>-3.2381430060240302E-2</v>
      </c>
      <c r="E232" s="123">
        <v>108.60599999999999</v>
      </c>
      <c r="F232" s="120">
        <f t="shared" si="129"/>
        <v>-7.6903462695700975E-2</v>
      </c>
      <c r="G232" s="124">
        <v>1270.078</v>
      </c>
      <c r="H232" s="142">
        <f t="shared" si="130"/>
        <v>-4.4638229725572312E-2</v>
      </c>
      <c r="I232" s="141">
        <v>258.08999999999997</v>
      </c>
      <c r="J232" s="142">
        <f t="shared" si="131"/>
        <v>-7.2619475386273932E-2</v>
      </c>
      <c r="K232" s="149">
        <v>212.46700000000001</v>
      </c>
      <c r="L232" s="142">
        <f t="shared" si="132"/>
        <v>-4.2151863923865142E-2</v>
      </c>
      <c r="M232" s="149">
        <v>221.22</v>
      </c>
      <c r="N232" s="142">
        <f t="shared" si="133"/>
        <v>-4.5852724379019286E-2</v>
      </c>
      <c r="O232" s="150">
        <v>198.614</v>
      </c>
      <c r="P232" s="142">
        <f>(O232-O196)/O196</f>
        <v>0.2037139168853522</v>
      </c>
      <c r="Q232" s="150">
        <v>190.11600000000001</v>
      </c>
      <c r="R232" s="101">
        <f>(Q232-Q196)/Q196</f>
        <v>-8.8924244747737996E-2</v>
      </c>
    </row>
    <row r="233" spans="1:18" ht="16.2" hidden="1">
      <c r="A233" s="6" t="s">
        <v>74</v>
      </c>
      <c r="B233" s="125" t="s">
        <v>6</v>
      </c>
      <c r="C233" s="126">
        <v>2485.0940000000001</v>
      </c>
      <c r="D233" s="127">
        <f t="shared" si="128"/>
        <v>-4.3494526955691087E-2</v>
      </c>
      <c r="E233" s="128">
        <v>30.555</v>
      </c>
      <c r="F233" s="127">
        <f t="shared" si="129"/>
        <v>-7.0994223168136236E-2</v>
      </c>
      <c r="G233" s="95">
        <v>745.298</v>
      </c>
      <c r="H233" s="147">
        <f t="shared" si="130"/>
        <v>-9.6686224579460467E-2</v>
      </c>
      <c r="I233" s="130">
        <v>213.768</v>
      </c>
      <c r="J233" s="147">
        <f t="shared" si="131"/>
        <v>-0.151202312505956</v>
      </c>
      <c r="K233" s="130">
        <v>97.233999999999995</v>
      </c>
      <c r="L233" s="147">
        <f t="shared" si="132"/>
        <v>-6.2479510962840157E-2</v>
      </c>
      <c r="M233" s="130">
        <v>72.841999999999999</v>
      </c>
      <c r="N233" s="147">
        <f t="shared" si="133"/>
        <v>-4.7617802416191575E-2</v>
      </c>
      <c r="O233" s="151">
        <v>683.62699999999995</v>
      </c>
      <c r="P233" s="147">
        <f>(O233-O197)/O197</f>
        <v>9.0658613086748177E-2</v>
      </c>
      <c r="Q233" s="151">
        <v>276.036</v>
      </c>
      <c r="R233" s="129">
        <f>(Q233-Q197)/Q197</f>
        <v>-0.12837709825319238</v>
      </c>
    </row>
    <row r="234" spans="1:18" ht="16.8" hidden="1" thickBot="1">
      <c r="A234" s="38"/>
      <c r="B234" s="10" t="s">
        <v>8</v>
      </c>
      <c r="C234" s="75">
        <f>C232-C233</f>
        <v>265.95299999999997</v>
      </c>
      <c r="D234" s="117">
        <f t="shared" si="128"/>
        <v>8.5460422669726352E-2</v>
      </c>
      <c r="E234" s="82">
        <f>E232-E233</f>
        <v>78.050999999999988</v>
      </c>
      <c r="F234" s="118">
        <f t="shared" si="129"/>
        <v>-7.919635694398576E-2</v>
      </c>
      <c r="G234" s="71">
        <f>G232-G233</f>
        <v>524.78</v>
      </c>
      <c r="H234" s="144">
        <f t="shared" si="130"/>
        <v>4.0507584019034301E-2</v>
      </c>
      <c r="I234" s="82">
        <f>I232-I233</f>
        <v>44.321999999999974</v>
      </c>
      <c r="J234" s="144">
        <f t="shared" si="131"/>
        <v>0.67556328443973901</v>
      </c>
      <c r="K234" s="82">
        <f>K232-K233</f>
        <v>115.23300000000002</v>
      </c>
      <c r="L234" s="148">
        <f t="shared" si="132"/>
        <v>-2.430082216370448E-2</v>
      </c>
      <c r="M234" s="82">
        <f>M232-M233</f>
        <v>148.37799999999999</v>
      </c>
      <c r="N234" s="148">
        <f t="shared" si="133"/>
        <v>-4.4983812521320693E-2</v>
      </c>
      <c r="O234" s="134">
        <f>O232-O233</f>
        <v>-485.01299999999992</v>
      </c>
      <c r="P234" s="148">
        <f>(O234-O198)/-O198</f>
        <v>-5.0264074785459266E-2</v>
      </c>
      <c r="Q234" s="134">
        <f>Q232-Q233</f>
        <v>-85.919999999999987</v>
      </c>
      <c r="R234" s="104">
        <f>(Q234-Q198)/-Q198</f>
        <v>0.20459174226995019</v>
      </c>
    </row>
    <row r="235" spans="1:18" ht="16.8" thickTop="1">
      <c r="A235" s="6">
        <v>2012</v>
      </c>
      <c r="B235" s="121" t="s">
        <v>7</v>
      </c>
      <c r="C235" s="122">
        <v>3011.8090000000002</v>
      </c>
      <c r="D235" s="120">
        <f t="shared" si="128"/>
        <v>-2.2956147348335197E-2</v>
      </c>
      <c r="E235" s="123">
        <v>118.20699999999999</v>
      </c>
      <c r="F235" s="120">
        <f t="shared" si="129"/>
        <v>-7.0378118216993399E-2</v>
      </c>
      <c r="G235" s="124">
        <v>1388.7329999999999</v>
      </c>
      <c r="H235" s="142">
        <f t="shared" si="130"/>
        <v>-3.7660420766693452E-2</v>
      </c>
      <c r="I235" s="141">
        <v>280.92500000000001</v>
      </c>
      <c r="J235" s="142">
        <f t="shared" si="131"/>
        <v>-6.9106633971767389E-2</v>
      </c>
      <c r="K235" s="149">
        <v>233.49299999999999</v>
      </c>
      <c r="L235" s="142">
        <f t="shared" si="132"/>
        <v>-2.3229838608468653E-2</v>
      </c>
      <c r="M235" s="149">
        <v>241.84700000000001</v>
      </c>
      <c r="N235" s="142">
        <f t="shared" si="133"/>
        <v>-4.0285874150294193E-2</v>
      </c>
      <c r="O235" s="150">
        <v>220.672</v>
      </c>
      <c r="P235" s="142">
        <f>(O235-O199)/O199</f>
        <v>0.23132550288759307</v>
      </c>
      <c r="Q235" s="150">
        <v>207.911</v>
      </c>
      <c r="R235" s="101">
        <f>(Q235-Q199)/Q199</f>
        <v>-7.4441422230927812E-2</v>
      </c>
    </row>
    <row r="236" spans="1:18" ht="16.2">
      <c r="A236" s="6"/>
      <c r="B236" s="125" t="s">
        <v>6</v>
      </c>
      <c r="C236" s="126">
        <v>2704.7269999999999</v>
      </c>
      <c r="D236" s="127">
        <f t="shared" si="128"/>
        <v>-3.8958957806572832E-2</v>
      </c>
      <c r="E236" s="128">
        <v>33.207000000000001</v>
      </c>
      <c r="F236" s="127">
        <f t="shared" si="129"/>
        <v>-6.9779819597736562E-2</v>
      </c>
      <c r="G236" s="95">
        <v>813.029</v>
      </c>
      <c r="H236" s="147">
        <f t="shared" si="130"/>
        <v>-8.6931570601368358E-2</v>
      </c>
      <c r="I236" s="130">
        <v>231.41</v>
      </c>
      <c r="J236" s="147">
        <f t="shared" si="131"/>
        <v>-0.14398168185164234</v>
      </c>
      <c r="K236" s="130">
        <v>106.012</v>
      </c>
      <c r="L236" s="147">
        <f t="shared" si="132"/>
        <v>-5.9017761248346817E-2</v>
      </c>
      <c r="M236" s="130">
        <v>79.027000000000001</v>
      </c>
      <c r="N236" s="147">
        <f t="shared" si="133"/>
        <v>-4.0876266763759876E-2</v>
      </c>
      <c r="O236" s="151">
        <v>739.74300000000005</v>
      </c>
      <c r="P236" s="147">
        <f>(O236-O200)/O200</f>
        <v>8.5193840412282312E-2</v>
      </c>
      <c r="Q236" s="151">
        <v>300.55</v>
      </c>
      <c r="R236" s="129">
        <f>(Q236-Q200)/Q200</f>
        <v>-0.11672563978981262</v>
      </c>
    </row>
    <row r="237" spans="1:18" ht="16.8" thickBot="1">
      <c r="A237" s="38"/>
      <c r="B237" s="10" t="s">
        <v>8</v>
      </c>
      <c r="C237" s="75">
        <f>C235-C236</f>
        <v>307.08200000000033</v>
      </c>
      <c r="D237" s="117">
        <f t="shared" si="128"/>
        <v>0.14496963098571708</v>
      </c>
      <c r="E237" s="82">
        <f>E235-E236</f>
        <v>85</v>
      </c>
      <c r="F237" s="118">
        <f t="shared" si="129"/>
        <v>-7.0611646876161713E-2</v>
      </c>
      <c r="G237" s="71">
        <f>G235-G236</f>
        <v>575.70399999999995</v>
      </c>
      <c r="H237" s="144">
        <f t="shared" si="130"/>
        <v>4.1726681190784778E-2</v>
      </c>
      <c r="I237" s="82">
        <f>I235-I236</f>
        <v>49.515000000000015</v>
      </c>
      <c r="J237" s="144">
        <f t="shared" si="131"/>
        <v>0.57455401151143515</v>
      </c>
      <c r="K237" s="82">
        <f>K235-K236</f>
        <v>127.48099999999999</v>
      </c>
      <c r="L237" s="144">
        <f t="shared" si="132"/>
        <v>8.6719151798077595E-3</v>
      </c>
      <c r="M237" s="82">
        <f>M235-M236</f>
        <v>162.82</v>
      </c>
      <c r="N237" s="148">
        <f t="shared" si="133"/>
        <v>-3.9999056626022926E-2</v>
      </c>
      <c r="O237" s="134">
        <f>O235-O236</f>
        <v>-519.07100000000003</v>
      </c>
      <c r="P237" s="148">
        <f>(O237-O201)/-O201</f>
        <v>-3.3071684174073801E-2</v>
      </c>
      <c r="Q237" s="134">
        <f>Q235-Q236</f>
        <v>-92.63900000000001</v>
      </c>
      <c r="R237" s="104">
        <f>(Q237-Q201)/-Q201</f>
        <v>0.1988671250054046</v>
      </c>
    </row>
    <row r="238" spans="1:18" ht="16.8" hidden="1" thickTop="1">
      <c r="A238" s="6">
        <v>2013</v>
      </c>
      <c r="B238" s="121" t="s">
        <v>7</v>
      </c>
      <c r="C238" s="122">
        <v>256.70800000000003</v>
      </c>
      <c r="D238" s="120">
        <f t="shared" si="128"/>
        <v>0.21781454880119933</v>
      </c>
      <c r="E238" s="123">
        <v>9.2289999999999992</v>
      </c>
      <c r="F238" s="120">
        <f t="shared" si="129"/>
        <v>5.0660291438979793E-2</v>
      </c>
      <c r="G238" s="124">
        <v>112.72199999999999</v>
      </c>
      <c r="H238" s="142">
        <f t="shared" si="130"/>
        <v>0.19557078158310609</v>
      </c>
      <c r="I238" s="141">
        <v>24.53</v>
      </c>
      <c r="J238" s="142">
        <f t="shared" si="131"/>
        <v>7.8526204713331049E-2</v>
      </c>
      <c r="K238" s="149">
        <v>21.161000000000001</v>
      </c>
      <c r="L238" s="142">
        <f t="shared" si="132"/>
        <v>0.2765277191289135</v>
      </c>
      <c r="M238" s="149">
        <v>20.591999999999999</v>
      </c>
      <c r="N238" s="142">
        <f t="shared" si="133"/>
        <v>0.21961620469083146</v>
      </c>
      <c r="O238" s="150">
        <v>23.088999999999999</v>
      </c>
      <c r="P238" s="142">
        <f>(O238-O202)/O202</f>
        <v>1.1462167689161555</v>
      </c>
      <c r="Q238" s="150">
        <v>18.190000000000001</v>
      </c>
      <c r="R238" s="101">
        <f>(Q238-Q202)/Q202</f>
        <v>0.12360244610538026</v>
      </c>
    </row>
    <row r="239" spans="1:18" ht="16.2" hidden="1">
      <c r="A239" s="6" t="s">
        <v>237</v>
      </c>
      <c r="B239" s="125" t="s">
        <v>6</v>
      </c>
      <c r="C239" s="126">
        <v>251.56800000000001</v>
      </c>
      <c r="D239" s="127">
        <f t="shared" si="128"/>
        <v>0.22078905226379394</v>
      </c>
      <c r="E239" s="128">
        <v>3.165</v>
      </c>
      <c r="F239" s="127">
        <f t="shared" si="129"/>
        <v>0.17135455218356777</v>
      </c>
      <c r="G239" s="95">
        <v>75.100999999999999</v>
      </c>
      <c r="H239" s="147">
        <f t="shared" si="130"/>
        <v>0.17415027672680647</v>
      </c>
      <c r="I239" s="130">
        <v>21.690999999999999</v>
      </c>
      <c r="J239" s="147">
        <f t="shared" si="131"/>
        <v>0.26914750453455022</v>
      </c>
      <c r="K239" s="130">
        <v>9.2370000000000001</v>
      </c>
      <c r="L239" s="147">
        <f t="shared" si="132"/>
        <v>0.45579196217494095</v>
      </c>
      <c r="M239" s="130">
        <v>7.2</v>
      </c>
      <c r="N239" s="147">
        <f t="shared" si="133"/>
        <v>0.2209598100729184</v>
      </c>
      <c r="O239" s="151">
        <v>68.314999999999998</v>
      </c>
      <c r="P239" s="147">
        <f>(O239-O203)/O203</f>
        <v>0.1665613633646966</v>
      </c>
      <c r="Q239" s="151">
        <v>27.006</v>
      </c>
      <c r="R239" s="129">
        <f>(Q239-Q203)/Q203</f>
        <v>0.24906341057305406</v>
      </c>
    </row>
    <row r="240" spans="1:18" ht="16.8" hidden="1" thickBot="1">
      <c r="A240" s="38"/>
      <c r="B240" s="10" t="s">
        <v>8</v>
      </c>
      <c r="C240" s="75">
        <f>C238-C239</f>
        <v>5.1400000000000148</v>
      </c>
      <c r="D240" s="118">
        <f t="shared" ref="D240:D246" si="134">(C240-C204)/C204</f>
        <v>8.8060965283656908E-2</v>
      </c>
      <c r="E240" s="82">
        <f>E238-E239</f>
        <v>6.0639999999999992</v>
      </c>
      <c r="F240" s="118">
        <f t="shared" si="129"/>
        <v>-2.9595527786914779E-3</v>
      </c>
      <c r="G240" s="71">
        <f>G238-G239</f>
        <v>37.620999999999995</v>
      </c>
      <c r="H240" s="144">
        <f t="shared" si="130"/>
        <v>0.24075723096203944</v>
      </c>
      <c r="I240" s="82">
        <f>I238-I239</f>
        <v>2.8390000000000022</v>
      </c>
      <c r="J240" s="148">
        <f t="shared" si="131"/>
        <v>-0.49778878471607946</v>
      </c>
      <c r="K240" s="82">
        <f>K238-K239</f>
        <v>11.924000000000001</v>
      </c>
      <c r="L240" s="144">
        <f t="shared" si="132"/>
        <v>0.16536356528537899</v>
      </c>
      <c r="M240" s="82">
        <f>M238-M239</f>
        <v>13.391999999999999</v>
      </c>
      <c r="N240" s="144">
        <f t="shared" si="133"/>
        <v>0.21889505779557653</v>
      </c>
      <c r="O240" s="134">
        <f>O238-O239</f>
        <v>-45.225999999999999</v>
      </c>
      <c r="P240" s="144">
        <f>(O240-O204)/-O204</f>
        <v>5.3908750496830707E-2</v>
      </c>
      <c r="Q240" s="134">
        <f>Q238-Q239</f>
        <v>-8.8159999999999989</v>
      </c>
      <c r="R240" s="103">
        <f>(Q240-Q204)/-Q204</f>
        <v>-0.62297496318114898</v>
      </c>
    </row>
    <row r="241" spans="1:18" ht="16.8" hidden="1" thickTop="1">
      <c r="A241" s="6">
        <v>2013</v>
      </c>
      <c r="B241" s="121" t="s">
        <v>7</v>
      </c>
      <c r="C241" s="122">
        <v>454.01299999999998</v>
      </c>
      <c r="D241" s="120">
        <f t="shared" si="134"/>
        <v>1.9392603103894238E-2</v>
      </c>
      <c r="E241" s="123">
        <v>16.088000000000001</v>
      </c>
      <c r="F241" s="120">
        <f t="shared" ref="F241:F246" si="135">(E241-E205)/E205</f>
        <v>-0.12455787125210852</v>
      </c>
      <c r="G241" s="124">
        <v>198.51400000000001</v>
      </c>
      <c r="H241" s="142">
        <f t="shared" ref="H241:H246" si="136">(G241-G205)/G205</f>
        <v>-6.7959063473760708E-4</v>
      </c>
      <c r="I241" s="141">
        <v>41.972999999999999</v>
      </c>
      <c r="J241" s="142">
        <f t="shared" ref="J241:J246" si="137">(I241-I205)/I205</f>
        <v>-6.4147157190635504E-2</v>
      </c>
      <c r="K241" s="149">
        <v>36.173999999999999</v>
      </c>
      <c r="L241" s="142">
        <f t="shared" ref="L241:L246" si="138">(K241-K205)/K205</f>
        <v>5.9702367002577819E-2</v>
      </c>
      <c r="M241" s="149">
        <v>36.006999999999998</v>
      </c>
      <c r="N241" s="142">
        <f t="shared" ref="N241:N246" si="139">(M241-M205)/M205</f>
        <v>-4.287612971823497E-2</v>
      </c>
      <c r="O241" s="150">
        <v>44.465000000000003</v>
      </c>
      <c r="P241" s="142">
        <f>(O241-O205)/O205</f>
        <v>0.50087760750691968</v>
      </c>
      <c r="Q241" s="150">
        <v>34.192999999999998</v>
      </c>
      <c r="R241" s="101">
        <f>(Q241-Q205)/Q205</f>
        <v>6.0315405437212635E-3</v>
      </c>
    </row>
    <row r="242" spans="1:18" ht="16.2" hidden="1">
      <c r="A242" s="6" t="s">
        <v>243</v>
      </c>
      <c r="B242" s="125" t="s">
        <v>6</v>
      </c>
      <c r="C242" s="126">
        <v>439.55200000000002</v>
      </c>
      <c r="D242" s="127">
        <f t="shared" si="134"/>
        <v>6.8206451738333826E-2</v>
      </c>
      <c r="E242" s="128">
        <v>5.2030000000000003</v>
      </c>
      <c r="F242" s="127">
        <f t="shared" si="135"/>
        <v>1.1545122185876904E-3</v>
      </c>
      <c r="G242" s="95">
        <v>129.15600000000001</v>
      </c>
      <c r="H242" s="147">
        <f t="shared" si="136"/>
        <v>2.2572344721111588E-2</v>
      </c>
      <c r="I242" s="130">
        <v>36.573999999999998</v>
      </c>
      <c r="J242" s="147">
        <f t="shared" si="137"/>
        <v>3.2813735456907238E-2</v>
      </c>
      <c r="K242" s="130">
        <v>16.844000000000001</v>
      </c>
      <c r="L242" s="147">
        <f t="shared" si="138"/>
        <v>0.18178629060548665</v>
      </c>
      <c r="M242" s="130">
        <v>11.9</v>
      </c>
      <c r="N242" s="147">
        <f t="shared" si="139"/>
        <v>-2.314890822525037E-2</v>
      </c>
      <c r="O242" s="151">
        <v>124.49299999999999</v>
      </c>
      <c r="P242" s="147">
        <f>(O242-O206)/O206</f>
        <v>8.4726711916980973E-2</v>
      </c>
      <c r="Q242" s="151">
        <v>47.32</v>
      </c>
      <c r="R242" s="129">
        <f>(Q242-Q206)/Q206</f>
        <v>3.8129086042736154E-2</v>
      </c>
    </row>
    <row r="243" spans="1:18" ht="16.8" hidden="1" thickBot="1">
      <c r="A243" s="38"/>
      <c r="B243" s="10" t="s">
        <v>8</v>
      </c>
      <c r="C243" s="75">
        <f>C241-C242</f>
        <v>14.460999999999956</v>
      </c>
      <c r="D243" s="118">
        <f t="shared" si="134"/>
        <v>-0.57329595750959095</v>
      </c>
      <c r="E243" s="82">
        <f>E241-E242</f>
        <v>10.885000000000002</v>
      </c>
      <c r="F243" s="118">
        <f t="shared" si="135"/>
        <v>-0.1741274658573595</v>
      </c>
      <c r="G243" s="71">
        <f>G241-G242</f>
        <v>69.358000000000004</v>
      </c>
      <c r="H243" s="148">
        <f t="shared" si="136"/>
        <v>-4.1275019351984826E-2</v>
      </c>
      <c r="I243" s="82">
        <f>I241-I242</f>
        <v>5.3990000000000009</v>
      </c>
      <c r="J243" s="148">
        <f t="shared" si="137"/>
        <v>-0.42795083704174619</v>
      </c>
      <c r="K243" s="82">
        <f>K241-K242</f>
        <v>19.329999999999998</v>
      </c>
      <c r="L243" s="148">
        <f t="shared" si="138"/>
        <v>-2.7812704320273818E-2</v>
      </c>
      <c r="M243" s="82">
        <f>M241-M242</f>
        <v>24.106999999999999</v>
      </c>
      <c r="N243" s="148">
        <f t="shared" si="139"/>
        <v>-5.2323295856592351E-2</v>
      </c>
      <c r="O243" s="134">
        <f>O241-O242</f>
        <v>-80.027999999999992</v>
      </c>
      <c r="P243" s="144">
        <f>(O243-O207)/-O207</f>
        <v>6.0075402558049502E-2</v>
      </c>
      <c r="Q243" s="134">
        <f>Q241-Q242</f>
        <v>-13.127000000000002</v>
      </c>
      <c r="R243" s="103">
        <f>(Q243-Q207)/-Q207</f>
        <v>-0.13222356391236856</v>
      </c>
    </row>
    <row r="244" spans="1:18" ht="16.8" hidden="1" thickTop="1">
      <c r="A244" s="6">
        <v>2013</v>
      </c>
      <c r="B244" s="121" t="s">
        <v>7</v>
      </c>
      <c r="C244" s="122">
        <v>726.14700000000005</v>
      </c>
      <c r="D244" s="120">
        <f t="shared" si="134"/>
        <v>2.4174655539367172E-2</v>
      </c>
      <c r="E244" s="123">
        <v>27.396000000000001</v>
      </c>
      <c r="F244" s="120">
        <f t="shared" si="135"/>
        <v>-7.623832484742217E-2</v>
      </c>
      <c r="G244" s="124">
        <v>320.72300000000001</v>
      </c>
      <c r="H244" s="142">
        <f t="shared" si="136"/>
        <v>1.33043928824184E-2</v>
      </c>
      <c r="I244" s="141">
        <v>67.397999999999996</v>
      </c>
      <c r="J244" s="142">
        <f t="shared" si="137"/>
        <v>-3.8092111835814249E-2</v>
      </c>
      <c r="K244" s="149">
        <v>58.09</v>
      </c>
      <c r="L244" s="142">
        <f t="shared" si="138"/>
        <v>8.585528160457602E-2</v>
      </c>
      <c r="M244" s="149">
        <v>57.959000000000003</v>
      </c>
      <c r="N244" s="142">
        <f t="shared" si="139"/>
        <v>-2.821836960531169E-2</v>
      </c>
      <c r="O244" s="150">
        <v>66.438000000000002</v>
      </c>
      <c r="P244" s="142">
        <f>(O244-O208)/O208</f>
        <v>0.34639781132840214</v>
      </c>
      <c r="Q244" s="150">
        <v>54.637</v>
      </c>
      <c r="R244" s="101">
        <f>(Q244-Q208)/Q208</f>
        <v>-4.1556547890276409E-3</v>
      </c>
    </row>
    <row r="245" spans="1:18" ht="16.2" hidden="1">
      <c r="A245" s="6" t="s">
        <v>247</v>
      </c>
      <c r="B245" s="125" t="s">
        <v>6</v>
      </c>
      <c r="C245" s="126">
        <v>679.66800000000001</v>
      </c>
      <c r="D245" s="127">
        <f t="shared" si="134"/>
        <v>4.3767507002801118E-2</v>
      </c>
      <c r="E245" s="128">
        <v>8.0419999999999998</v>
      </c>
      <c r="F245" s="127">
        <f t="shared" si="135"/>
        <v>5.8786741713570618E-3</v>
      </c>
      <c r="G245" s="95">
        <v>203.07</v>
      </c>
      <c r="H245" s="147">
        <f t="shared" si="136"/>
        <v>3.4936166959712509E-2</v>
      </c>
      <c r="I245" s="130">
        <v>57.881999999999998</v>
      </c>
      <c r="J245" s="147">
        <f t="shared" si="137"/>
        <v>2.135093167701865E-2</v>
      </c>
      <c r="K245" s="130">
        <v>26.59</v>
      </c>
      <c r="L245" s="147">
        <f t="shared" si="138"/>
        <v>0.19050817103201248</v>
      </c>
      <c r="M245" s="130">
        <v>18.637</v>
      </c>
      <c r="N245" s="147">
        <f t="shared" si="139"/>
        <v>-1.6257587754024798E-2</v>
      </c>
      <c r="O245" s="151">
        <v>189.20599999999999</v>
      </c>
      <c r="P245" s="147">
        <f>(O245-O209)/O209</f>
        <v>2.8299066842754548E-2</v>
      </c>
      <c r="Q245" s="151">
        <v>75.268000000000001</v>
      </c>
      <c r="R245" s="129">
        <f>(Q245-Q209)/Q209</f>
        <v>5.2272504858169477E-2</v>
      </c>
    </row>
    <row r="246" spans="1:18" ht="16.8" hidden="1" thickBot="1">
      <c r="A246" s="38"/>
      <c r="B246" s="10" t="s">
        <v>8</v>
      </c>
      <c r="C246" s="75">
        <f>C244-C245</f>
        <v>46.479000000000042</v>
      </c>
      <c r="D246" s="118">
        <f t="shared" si="134"/>
        <v>-0.19640726845208098</v>
      </c>
      <c r="E246" s="82">
        <f>E244-E245</f>
        <v>19.353999999999999</v>
      </c>
      <c r="F246" s="118">
        <f t="shared" si="135"/>
        <v>-0.10654602529775643</v>
      </c>
      <c r="G246" s="71">
        <f>G244-G245</f>
        <v>117.65300000000002</v>
      </c>
      <c r="H246" s="148">
        <f t="shared" si="136"/>
        <v>-2.1978935468049719E-2</v>
      </c>
      <c r="I246" s="82">
        <f>I244-I245</f>
        <v>9.5159999999999982</v>
      </c>
      <c r="J246" s="148">
        <f t="shared" si="137"/>
        <v>-0.289585666293393</v>
      </c>
      <c r="K246" s="82">
        <f>K244-K245</f>
        <v>31.500000000000004</v>
      </c>
      <c r="L246" s="144">
        <f t="shared" si="138"/>
        <v>1.0846543867531113E-2</v>
      </c>
      <c r="M246" s="82">
        <f>M244-M245</f>
        <v>39.322000000000003</v>
      </c>
      <c r="N246" s="148">
        <f t="shared" si="139"/>
        <v>-3.3786274172543429E-2</v>
      </c>
      <c r="O246" s="134">
        <f>O244-O245</f>
        <v>-122.76799999999999</v>
      </c>
      <c r="P246" s="144">
        <f>(O246-O210)/-O210</f>
        <v>8.8270678925245524E-2</v>
      </c>
      <c r="Q246" s="134">
        <f>Q244-Q245</f>
        <v>-20.631</v>
      </c>
      <c r="R246" s="103">
        <f>(Q246-Q210)/-Q210</f>
        <v>-0.23805808929428751</v>
      </c>
    </row>
    <row r="247" spans="1:18" ht="16.8" hidden="1" thickTop="1">
      <c r="A247" s="6">
        <v>2013</v>
      </c>
      <c r="B247" s="121" t="s">
        <v>7</v>
      </c>
      <c r="C247" s="122">
        <v>976.54399999999998</v>
      </c>
      <c r="D247" s="120">
        <f t="shared" ref="D247:D252" si="140">(C247-C211)/C211</f>
        <v>1.2752956452029434E-2</v>
      </c>
      <c r="E247" s="123">
        <v>37.801000000000002</v>
      </c>
      <c r="F247" s="120">
        <f t="shared" ref="F247:F252" si="141">(E247-E211)/E211</f>
        <v>-6.7309827530903824E-2</v>
      </c>
      <c r="G247" s="124">
        <v>439.49</v>
      </c>
      <c r="H247" s="142">
        <f t="shared" ref="H247:H252" si="142">(G247-G211)/G211</f>
        <v>1.2043476258462714E-2</v>
      </c>
      <c r="I247" s="141">
        <v>90.36</v>
      </c>
      <c r="J247" s="142">
        <f t="shared" ref="J247:J252" si="143">(I247-I211)/I211</f>
        <v>-4.9002273301338779E-2</v>
      </c>
      <c r="K247" s="149">
        <v>77.478999999999999</v>
      </c>
      <c r="L247" s="142">
        <f t="shared" ref="L247:L252" si="144">(K247-K211)/K211</f>
        <v>7.6097222222222205E-2</v>
      </c>
      <c r="M247" s="149">
        <v>77.724000000000004</v>
      </c>
      <c r="N247" s="142">
        <f t="shared" ref="N247:N252" si="145">(M247-M211)/M211</f>
        <v>-3.505984009534685E-2</v>
      </c>
      <c r="O247" s="150">
        <v>85.137</v>
      </c>
      <c r="P247" s="142">
        <f>(O247-O211)/O211</f>
        <v>0.29799820097269453</v>
      </c>
      <c r="Q247" s="150">
        <v>71.040999999999997</v>
      </c>
      <c r="R247" s="101">
        <f>(Q247-Q211)/Q211</f>
        <v>-2.7275341284077121E-2</v>
      </c>
    </row>
    <row r="248" spans="1:18" ht="16.2" hidden="1">
      <c r="A248" s="6" t="s">
        <v>59</v>
      </c>
      <c r="B248" s="125" t="s">
        <v>6</v>
      </c>
      <c r="C248" s="126">
        <v>907.11099999999999</v>
      </c>
      <c r="D248" s="127">
        <f t="shared" si="140"/>
        <v>8.7809923099591951E-3</v>
      </c>
      <c r="E248" s="128">
        <v>10.811</v>
      </c>
      <c r="F248" s="127">
        <f t="shared" si="141"/>
        <v>-2.8592510606899632E-3</v>
      </c>
      <c r="G248" s="95">
        <v>270.30500000000001</v>
      </c>
      <c r="H248" s="147">
        <f t="shared" si="142"/>
        <v>1.4967013243516196E-2</v>
      </c>
      <c r="I248" s="130">
        <v>76.814999999999998</v>
      </c>
      <c r="J248" s="147">
        <f t="shared" si="143"/>
        <v>-5.746903273405074E-3</v>
      </c>
      <c r="K248" s="130">
        <v>35.576000000000001</v>
      </c>
      <c r="L248" s="147">
        <f t="shared" si="144"/>
        <v>0.11860143378191429</v>
      </c>
      <c r="M248" s="130">
        <v>24.916</v>
      </c>
      <c r="N248" s="147">
        <f t="shared" si="145"/>
        <v>-3.3326867119301579E-2</v>
      </c>
      <c r="O248" s="151">
        <v>255.072</v>
      </c>
      <c r="P248" s="147">
        <f>(O248-O212)/O212</f>
        <v>-2.5565012759584997E-2</v>
      </c>
      <c r="Q248" s="151">
        <v>101.072</v>
      </c>
      <c r="R248" s="129">
        <f>(Q248-Q212)/Q212</f>
        <v>3.2105220161751546E-2</v>
      </c>
    </row>
    <row r="249" spans="1:18" ht="16.8" hidden="1" thickBot="1">
      <c r="A249" s="38"/>
      <c r="B249" s="10" t="s">
        <v>8</v>
      </c>
      <c r="C249" s="75">
        <f>C247-C248</f>
        <v>69.432999999999993</v>
      </c>
      <c r="D249" s="117">
        <f t="shared" si="140"/>
        <v>6.7674375691968144E-2</v>
      </c>
      <c r="E249" s="82">
        <f>E247-E248</f>
        <v>26.990000000000002</v>
      </c>
      <c r="F249" s="118">
        <f t="shared" si="141"/>
        <v>-9.0847845858456636E-2</v>
      </c>
      <c r="G249" s="71">
        <f>G247-G248</f>
        <v>169.185</v>
      </c>
      <c r="H249" s="144">
        <f t="shared" si="142"/>
        <v>7.4073633002067893E-3</v>
      </c>
      <c r="I249" s="82">
        <f>I247-I248</f>
        <v>13.545000000000002</v>
      </c>
      <c r="J249" s="148">
        <f t="shared" si="143"/>
        <v>-0.23720223010643701</v>
      </c>
      <c r="K249" s="82">
        <f>K247-K248</f>
        <v>41.902999999999999</v>
      </c>
      <c r="L249" s="144">
        <f t="shared" si="144"/>
        <v>4.2466912130560273E-2</v>
      </c>
      <c r="M249" s="82">
        <f>M247-M248</f>
        <v>52.808000000000007</v>
      </c>
      <c r="N249" s="148">
        <f t="shared" si="145"/>
        <v>-3.5875340039800564E-2</v>
      </c>
      <c r="O249" s="134">
        <f>O247-O248</f>
        <v>-169.935</v>
      </c>
      <c r="P249" s="144">
        <f>(O249-O213)/-O213</f>
        <v>0.13374929271612301</v>
      </c>
      <c r="Q249" s="134">
        <f>Q247-Q248</f>
        <v>-30.031000000000006</v>
      </c>
      <c r="R249" s="103">
        <f>(Q249-Q213)/-Q213</f>
        <v>-0.20630648724643547</v>
      </c>
    </row>
    <row r="250" spans="1:18" ht="16.8" hidden="1" thickTop="1">
      <c r="A250" s="6">
        <v>2013</v>
      </c>
      <c r="B250" s="121" t="s">
        <v>7</v>
      </c>
      <c r="C250" s="122">
        <v>1239.5239999999999</v>
      </c>
      <c r="D250" s="120">
        <f t="shared" si="140"/>
        <v>1.1480633723800515E-2</v>
      </c>
      <c r="E250" s="123">
        <v>48.279000000000003</v>
      </c>
      <c r="F250" s="120">
        <f t="shared" si="141"/>
        <v>-5.1828430024745589E-2</v>
      </c>
      <c r="G250" s="124">
        <v>564.971</v>
      </c>
      <c r="H250" s="142">
        <f t="shared" si="142"/>
        <v>1.927705191904551E-2</v>
      </c>
      <c r="I250" s="141">
        <v>114.578</v>
      </c>
      <c r="J250" s="142">
        <f t="shared" si="143"/>
        <v>-4.8750518887505187E-2</v>
      </c>
      <c r="K250" s="149">
        <v>97.061000000000007</v>
      </c>
      <c r="L250" s="142">
        <f t="shared" si="144"/>
        <v>6.3997018295824604E-2</v>
      </c>
      <c r="M250" s="149">
        <v>100.28700000000001</v>
      </c>
      <c r="N250" s="142">
        <f t="shared" si="145"/>
        <v>-1.4029533790825182E-2</v>
      </c>
      <c r="O250" s="150">
        <v>103.712</v>
      </c>
      <c r="P250" s="142">
        <f>(O250-O214)/O214</f>
        <v>0.2177772559149885</v>
      </c>
      <c r="Q250" s="150">
        <v>88.022999999999996</v>
      </c>
      <c r="R250" s="101">
        <f>(Q250-Q214)/Q214</f>
        <v>-3.1905767454137632E-2</v>
      </c>
    </row>
    <row r="251" spans="1:18" ht="16.2" hidden="1">
      <c r="A251" s="6" t="s">
        <v>61</v>
      </c>
      <c r="B251" s="125" t="s">
        <v>6</v>
      </c>
      <c r="C251" s="126">
        <v>1125.8409999999999</v>
      </c>
      <c r="D251" s="127">
        <f t="shared" si="140"/>
        <v>-9.9589681717533289E-3</v>
      </c>
      <c r="E251" s="128">
        <v>13.061999999999999</v>
      </c>
      <c r="F251" s="127">
        <f t="shared" si="141"/>
        <v>-3.9700044111160189E-2</v>
      </c>
      <c r="G251" s="95">
        <v>342.57900000000001</v>
      </c>
      <c r="H251" s="147">
        <f t="shared" si="142"/>
        <v>1.1291379585185677E-2</v>
      </c>
      <c r="I251" s="130">
        <v>93.831000000000003</v>
      </c>
      <c r="J251" s="147">
        <f t="shared" si="143"/>
        <v>-6.2177667612841353E-2</v>
      </c>
      <c r="K251" s="130">
        <v>45.801000000000002</v>
      </c>
      <c r="L251" s="147">
        <f t="shared" si="144"/>
        <v>0.11677070125816838</v>
      </c>
      <c r="M251" s="130">
        <v>31.268000000000001</v>
      </c>
      <c r="N251" s="147">
        <f t="shared" si="145"/>
        <v>-5.4347497353697177E-2</v>
      </c>
      <c r="O251" s="151">
        <v>310.10899999999998</v>
      </c>
      <c r="P251" s="147">
        <f>(O251-O215)/O215</f>
        <v>-3.8850869689193122E-2</v>
      </c>
      <c r="Q251" s="151">
        <v>125.027</v>
      </c>
      <c r="R251" s="129">
        <f>(Q251-Q215)/Q215</f>
        <v>-2.6165689441984999E-3</v>
      </c>
    </row>
    <row r="252" spans="1:18" ht="16.8" hidden="1" thickBot="1">
      <c r="A252" s="38"/>
      <c r="B252" s="10" t="s">
        <v>8</v>
      </c>
      <c r="C252" s="75">
        <f>C250-C251</f>
        <v>113.68299999999999</v>
      </c>
      <c r="D252" s="117">
        <f t="shared" si="140"/>
        <v>0.28762359976894075</v>
      </c>
      <c r="E252" s="82">
        <f>E250-E251</f>
        <v>35.217000000000006</v>
      </c>
      <c r="F252" s="118">
        <f t="shared" si="141"/>
        <v>-5.6249330046092734E-2</v>
      </c>
      <c r="G252" s="71">
        <f>G250-G251</f>
        <v>222.392</v>
      </c>
      <c r="H252" s="144">
        <f t="shared" si="142"/>
        <v>3.1828220403467111E-2</v>
      </c>
      <c r="I252" s="82">
        <f>I250-I251</f>
        <v>20.747</v>
      </c>
      <c r="J252" s="144">
        <f t="shared" si="143"/>
        <v>1.710952054122972E-2</v>
      </c>
      <c r="K252" s="82">
        <f>K250-K251</f>
        <v>51.260000000000005</v>
      </c>
      <c r="L252" s="144">
        <f t="shared" si="144"/>
        <v>2.0891836450180373E-2</v>
      </c>
      <c r="M252" s="82">
        <f>M250-M251</f>
        <v>69.019000000000005</v>
      </c>
      <c r="N252" s="144">
        <f t="shared" si="145"/>
        <v>5.389736194263639E-3</v>
      </c>
      <c r="O252" s="134">
        <f>O250-O251</f>
        <v>-206.39699999999999</v>
      </c>
      <c r="P252" s="144">
        <f>(O252-O216)/-O216</f>
        <v>0.13088315177341994</v>
      </c>
      <c r="Q252" s="134">
        <f>Q250-Q251</f>
        <v>-37.004000000000005</v>
      </c>
      <c r="R252" s="103">
        <f>(Q252-Q216)/-Q216</f>
        <v>-7.4729168481891539E-2</v>
      </c>
    </row>
    <row r="253" spans="1:18" ht="16.8" hidden="1" thickTop="1">
      <c r="A253" s="6">
        <v>2013</v>
      </c>
      <c r="B253" s="121" t="s">
        <v>7</v>
      </c>
      <c r="C253" s="122">
        <v>1504.39</v>
      </c>
      <c r="D253" s="120">
        <f t="shared" ref="D253:D261" si="146">(C253-C217)/C217</f>
        <v>2.3976901149225079E-2</v>
      </c>
      <c r="E253" s="123">
        <v>58.24</v>
      </c>
      <c r="F253" s="120">
        <f t="shared" ref="F253:F261" si="147">(E253-E217)/E217</f>
        <v>-3.4226585301140887E-2</v>
      </c>
      <c r="G253" s="124">
        <v>690.548</v>
      </c>
      <c r="H253" s="142">
        <f t="shared" ref="H253:H261" si="148">(G253-G217)/G217</f>
        <v>3.0787120310841694E-2</v>
      </c>
      <c r="I253" s="141">
        <v>137.09700000000001</v>
      </c>
      <c r="J253" s="142">
        <f t="shared" ref="J253:J261" si="149">(I253-I217)/I217</f>
        <v>-4.2384661055425446E-2</v>
      </c>
      <c r="K253" s="149">
        <v>117.45099999999999</v>
      </c>
      <c r="L253" s="142">
        <f t="shared" ref="L253:L261" si="150">(K253-K217)/K217</f>
        <v>6.7260947396159773E-2</v>
      </c>
      <c r="M253" s="149">
        <v>121.72799999999999</v>
      </c>
      <c r="N253" s="142">
        <f t="shared" ref="N253:N261" si="151">(M253-M217)/M217</f>
        <v>5.2771102247107151E-3</v>
      </c>
      <c r="O253" s="150">
        <v>125.16500000000001</v>
      </c>
      <c r="P253" s="142">
        <f>(O253-O217)/O217</f>
        <v>0.24609242777213636</v>
      </c>
      <c r="Q253" s="150">
        <v>106.702</v>
      </c>
      <c r="R253" s="101">
        <f>(Q253-Q217)/Q217</f>
        <v>-1.0167164511400987E-2</v>
      </c>
    </row>
    <row r="254" spans="1:18" ht="16.2" hidden="1">
      <c r="A254" s="6" t="s">
        <v>201</v>
      </c>
      <c r="B254" s="125" t="s">
        <v>6</v>
      </c>
      <c r="C254" s="126">
        <v>1357.652</v>
      </c>
      <c r="D254" s="127">
        <f t="shared" si="146"/>
        <v>2.1724222692843876E-3</v>
      </c>
      <c r="E254" s="128">
        <v>15.411</v>
      </c>
      <c r="F254" s="127">
        <f t="shared" si="147"/>
        <v>-3.6631868475339148E-2</v>
      </c>
      <c r="G254" s="95">
        <v>417.745</v>
      </c>
      <c r="H254" s="147">
        <f t="shared" si="148"/>
        <v>2.5302133341187392E-2</v>
      </c>
      <c r="I254" s="130">
        <v>112.283</v>
      </c>
      <c r="J254" s="147">
        <f t="shared" si="149"/>
        <v>-6.2221776786683725E-2</v>
      </c>
      <c r="K254" s="130">
        <v>56.072000000000003</v>
      </c>
      <c r="L254" s="147">
        <f t="shared" si="150"/>
        <v>9.8094510702465582E-2</v>
      </c>
      <c r="M254" s="130">
        <v>37.457000000000001</v>
      </c>
      <c r="N254" s="147">
        <f t="shared" si="151"/>
        <v>-4.2534700033230267E-2</v>
      </c>
      <c r="O254" s="151">
        <v>370.49700000000001</v>
      </c>
      <c r="P254" s="147">
        <f>(O254-O218)/O218</f>
        <v>-2.2301212831311857E-2</v>
      </c>
      <c r="Q254" s="151">
        <v>151.137</v>
      </c>
      <c r="R254" s="129">
        <f>(Q254-Q218)/Q218</f>
        <v>8.11093842757191E-3</v>
      </c>
    </row>
    <row r="255" spans="1:18" ht="16.8" hidden="1" thickBot="1">
      <c r="A255" s="38"/>
      <c r="B255" s="10" t="s">
        <v>8</v>
      </c>
      <c r="C255" s="75">
        <f>C253-C254</f>
        <v>146.73800000000006</v>
      </c>
      <c r="D255" s="117">
        <f t="shared" si="146"/>
        <v>0.28205845091957671</v>
      </c>
      <c r="E255" s="82">
        <f>E253-E254</f>
        <v>42.829000000000001</v>
      </c>
      <c r="F255" s="118">
        <f t="shared" si="147"/>
        <v>-3.3358160110140644E-2</v>
      </c>
      <c r="G255" s="71">
        <f>G253-G254</f>
        <v>272.803</v>
      </c>
      <c r="H255" s="144">
        <f t="shared" si="148"/>
        <v>3.9300993953986188E-2</v>
      </c>
      <c r="I255" s="82">
        <f>I253-I254</f>
        <v>24.814000000000007</v>
      </c>
      <c r="J255" s="144">
        <f t="shared" si="149"/>
        <v>5.8979173779447759E-2</v>
      </c>
      <c r="K255" s="82">
        <f>K253-K254</f>
        <v>61.378999999999991</v>
      </c>
      <c r="L255" s="144">
        <f t="shared" si="150"/>
        <v>4.0568948564065815E-2</v>
      </c>
      <c r="M255" s="82">
        <f>M253-M254</f>
        <v>84.270999999999987</v>
      </c>
      <c r="N255" s="144">
        <f t="shared" si="151"/>
        <v>2.8096330275229328E-2</v>
      </c>
      <c r="O255" s="134">
        <f>O253-O254</f>
        <v>-245.33199999999999</v>
      </c>
      <c r="P255" s="144">
        <f>(O255-O219)/-O219</f>
        <v>0.11910147862492895</v>
      </c>
      <c r="Q255" s="134">
        <f>Q253-Q254</f>
        <v>-44.435000000000002</v>
      </c>
      <c r="R255" s="103">
        <f>(Q255-Q219)/-Q219</f>
        <v>-5.4886878902262716E-2</v>
      </c>
    </row>
    <row r="256" spans="1:18" ht="16.8" hidden="1" thickTop="1">
      <c r="A256" s="6">
        <v>2013</v>
      </c>
      <c r="B256" s="121" t="s">
        <v>7</v>
      </c>
      <c r="C256" s="122">
        <v>1757.4</v>
      </c>
      <c r="D256" s="120">
        <f t="shared" si="146"/>
        <v>2.2856244870877045E-2</v>
      </c>
      <c r="E256" s="123">
        <v>67.707999999999998</v>
      </c>
      <c r="F256" s="120">
        <f t="shared" si="147"/>
        <v>-2.9456875421068569E-2</v>
      </c>
      <c r="G256" s="124">
        <v>812.07600000000002</v>
      </c>
      <c r="H256" s="142">
        <f t="shared" si="148"/>
        <v>2.694985235815955E-2</v>
      </c>
      <c r="I256" s="141">
        <v>160.36199999999999</v>
      </c>
      <c r="J256" s="142">
        <f t="shared" si="149"/>
        <v>-4.2283298097251655E-2</v>
      </c>
      <c r="K256" s="149">
        <v>137.26400000000001</v>
      </c>
      <c r="L256" s="142">
        <f t="shared" si="150"/>
        <v>6.2176446463255118E-2</v>
      </c>
      <c r="M256" s="149">
        <v>143.25800000000001</v>
      </c>
      <c r="N256" s="142">
        <f t="shared" si="151"/>
        <v>9.043909448208971E-3</v>
      </c>
      <c r="O256" s="150">
        <v>140.601</v>
      </c>
      <c r="P256" s="142">
        <f>(O256-O220)/O220</f>
        <v>0.24111540702293308</v>
      </c>
      <c r="Q256" s="150">
        <v>123.43300000000001</v>
      </c>
      <c r="R256" s="101">
        <f>(Q256-Q220)/Q220</f>
        <v>-1.6661409425827519E-3</v>
      </c>
    </row>
    <row r="257" spans="1:18" ht="16.2" hidden="1">
      <c r="A257" s="6" t="s">
        <v>50</v>
      </c>
      <c r="B257" s="125" t="s">
        <v>6</v>
      </c>
      <c r="C257" s="126">
        <v>1578.288</v>
      </c>
      <c r="D257" s="127">
        <f t="shared" si="146"/>
        <v>-9.7755838152319315E-3</v>
      </c>
      <c r="E257" s="128">
        <v>18.263999999999999</v>
      </c>
      <c r="F257" s="127">
        <f t="shared" si="147"/>
        <v>-1.6848791516391362E-2</v>
      </c>
      <c r="G257" s="95">
        <v>487.19200000000001</v>
      </c>
      <c r="H257" s="147">
        <f t="shared" si="148"/>
        <v>7.8173321776617427E-3</v>
      </c>
      <c r="I257" s="130">
        <v>130.73699999999999</v>
      </c>
      <c r="J257" s="147">
        <f t="shared" si="149"/>
        <v>-6.8579326460676993E-2</v>
      </c>
      <c r="K257" s="130">
        <v>65.736999999999995</v>
      </c>
      <c r="L257" s="147">
        <f t="shared" si="150"/>
        <v>7.2941829339948985E-2</v>
      </c>
      <c r="M257" s="130">
        <v>44.347000000000001</v>
      </c>
      <c r="N257" s="147">
        <f t="shared" si="151"/>
        <v>-3.4465490964511181E-2</v>
      </c>
      <c r="O257" s="151">
        <v>425.17599999999999</v>
      </c>
      <c r="P257" s="147">
        <f>(O257-O221)/O221</f>
        <v>-3.245949390132899E-2</v>
      </c>
      <c r="Q257" s="151">
        <v>177.459</v>
      </c>
      <c r="R257" s="129">
        <f>(Q257-Q221)/Q221</f>
        <v>-6.4108306644868546E-3</v>
      </c>
    </row>
    <row r="258" spans="1:18" ht="16.8" hidden="1" thickBot="1">
      <c r="A258" s="38"/>
      <c r="B258" s="10" t="s">
        <v>8</v>
      </c>
      <c r="C258" s="75">
        <f>C256-C257</f>
        <v>179.11200000000008</v>
      </c>
      <c r="D258" s="117">
        <f t="shared" si="146"/>
        <v>0.44141766121309017</v>
      </c>
      <c r="E258" s="82">
        <f>E256-E257</f>
        <v>49.444000000000003</v>
      </c>
      <c r="F258" s="118">
        <f t="shared" si="147"/>
        <v>-3.40327433282539E-2</v>
      </c>
      <c r="G258" s="71">
        <f>G256-G257</f>
        <v>324.88400000000001</v>
      </c>
      <c r="H258" s="144">
        <f t="shared" si="148"/>
        <v>5.7042088549936358E-2</v>
      </c>
      <c r="I258" s="82">
        <f>I256-I257</f>
        <v>29.625</v>
      </c>
      <c r="J258" s="144">
        <f t="shared" si="149"/>
        <v>9.4021197237711573E-2</v>
      </c>
      <c r="K258" s="82">
        <f>K256-K257</f>
        <v>71.527000000000015</v>
      </c>
      <c r="L258" s="144">
        <f t="shared" si="150"/>
        <v>5.2471270287370725E-2</v>
      </c>
      <c r="M258" s="82">
        <f>M256-M257</f>
        <v>98.911000000000001</v>
      </c>
      <c r="N258" s="144">
        <f t="shared" si="151"/>
        <v>2.9850901670068083E-2</v>
      </c>
      <c r="O258" s="134">
        <f>O256-O257</f>
        <v>-284.57499999999999</v>
      </c>
      <c r="P258" s="144">
        <f>(O258-O222)/-O222</f>
        <v>0.1274827228855081</v>
      </c>
      <c r="Q258" s="134">
        <f>Q256-Q257</f>
        <v>-54.025999999999996</v>
      </c>
      <c r="R258" s="103">
        <f>(Q258-Q222)/-Q222</f>
        <v>1.7083598653689094E-2</v>
      </c>
    </row>
    <row r="259" spans="1:18" ht="16.8" hidden="1" thickTop="1">
      <c r="A259" s="6">
        <v>2013</v>
      </c>
      <c r="B259" s="121" t="s">
        <v>7</v>
      </c>
      <c r="C259" s="122">
        <v>2013.74</v>
      </c>
      <c r="D259" s="120">
        <f t="shared" si="146"/>
        <v>2.45074072698542E-2</v>
      </c>
      <c r="E259" s="123">
        <v>77.239999999999995</v>
      </c>
      <c r="F259" s="120">
        <f t="shared" si="147"/>
        <v>-1.9709872704428203E-2</v>
      </c>
      <c r="G259" s="124">
        <v>935.56</v>
      </c>
      <c r="H259" s="142">
        <f t="shared" si="148"/>
        <v>3.0237825968697254E-2</v>
      </c>
      <c r="I259" s="141">
        <v>183.75</v>
      </c>
      <c r="J259" s="142">
        <f t="shared" si="149"/>
        <v>-3.1033300814722973E-2</v>
      </c>
      <c r="K259" s="149">
        <v>156</v>
      </c>
      <c r="L259" s="142">
        <f t="shared" si="150"/>
        <v>4.7457900249778508E-2</v>
      </c>
      <c r="M259" s="149">
        <v>164.29</v>
      </c>
      <c r="N259" s="142">
        <f t="shared" si="151"/>
        <v>1.7571677206369589E-2</v>
      </c>
      <c r="O259" s="150">
        <v>156.72</v>
      </c>
      <c r="P259" s="142">
        <f>(O259-O223)/O223</f>
        <v>0.18669735885631214</v>
      </c>
      <c r="Q259" s="150">
        <v>142.02000000000001</v>
      </c>
      <c r="R259" s="101">
        <f>(Q259-Q223)/Q223</f>
        <v>2.5378145193314428E-2</v>
      </c>
    </row>
    <row r="260" spans="1:18" ht="16.2" hidden="1">
      <c r="A260" s="6" t="s">
        <v>51</v>
      </c>
      <c r="B260" s="125" t="s">
        <v>6</v>
      </c>
      <c r="C260" s="126">
        <v>1788.67</v>
      </c>
      <c r="D260" s="127">
        <f t="shared" si="146"/>
        <v>-1.0127450926135992E-2</v>
      </c>
      <c r="E260" s="128">
        <v>20.93</v>
      </c>
      <c r="F260" s="127">
        <f t="shared" si="147"/>
        <v>-1.4502307185234006E-2</v>
      </c>
      <c r="G260" s="95">
        <v>550.20000000000005</v>
      </c>
      <c r="H260" s="319">
        <f t="shared" si="148"/>
        <v>3.527234248354994E-4</v>
      </c>
      <c r="I260" s="130">
        <v>146.18</v>
      </c>
      <c r="J260" s="147">
        <f t="shared" si="149"/>
        <v>-7.7589035563744621E-2</v>
      </c>
      <c r="K260" s="130">
        <v>73.72</v>
      </c>
      <c r="L260" s="147">
        <f t="shared" si="150"/>
        <v>4.8350398179749801E-2</v>
      </c>
      <c r="M260" s="130">
        <v>50.15</v>
      </c>
      <c r="N260" s="147">
        <f t="shared" si="151"/>
        <v>-3.6595908174046704E-2</v>
      </c>
      <c r="O260" s="151">
        <v>487.83</v>
      </c>
      <c r="P260" s="147">
        <f>(O260-O224)/O224</f>
        <v>-1.2227938987869341E-2</v>
      </c>
      <c r="Q260" s="151">
        <v>201.99</v>
      </c>
      <c r="R260" s="129">
        <f>(Q260-Q224)/Q224</f>
        <v>-8.3849620516647117E-3</v>
      </c>
    </row>
    <row r="261" spans="1:18" ht="16.8" hidden="1" thickBot="1">
      <c r="A261" s="38"/>
      <c r="B261" s="10" t="s">
        <v>8</v>
      </c>
      <c r="C261" s="75">
        <f>C259-C260</f>
        <v>225.06999999999994</v>
      </c>
      <c r="D261" s="117">
        <f t="shared" si="146"/>
        <v>0.41911361357890042</v>
      </c>
      <c r="E261" s="82">
        <f>E259-E260</f>
        <v>56.309999999999995</v>
      </c>
      <c r="F261" s="118">
        <f t="shared" si="147"/>
        <v>-2.1631482929372104E-2</v>
      </c>
      <c r="G261" s="71">
        <f>G259-G260</f>
        <v>385.3599999999999</v>
      </c>
      <c r="H261" s="144">
        <f t="shared" si="148"/>
        <v>7.6139013390301089E-2</v>
      </c>
      <c r="I261" s="82">
        <f>I259-I260</f>
        <v>37.569999999999993</v>
      </c>
      <c r="J261" s="144">
        <f t="shared" si="149"/>
        <v>0.20575114734105726</v>
      </c>
      <c r="K261" s="82">
        <f>K259-K260</f>
        <v>82.28</v>
      </c>
      <c r="L261" s="144">
        <f t="shared" si="150"/>
        <v>4.665954307230457E-2</v>
      </c>
      <c r="M261" s="82">
        <f>M259-M260</f>
        <v>114.13999999999999</v>
      </c>
      <c r="N261" s="144">
        <f t="shared" si="151"/>
        <v>4.33463134609407E-2</v>
      </c>
      <c r="O261" s="134">
        <f>O259-O260</f>
        <v>-331.11</v>
      </c>
      <c r="P261" s="144">
        <f>(O261-O225)/-O225</f>
        <v>8.4838517986208159E-2</v>
      </c>
      <c r="Q261" s="134">
        <f>Q259-Q260</f>
        <v>-59.97</v>
      </c>
      <c r="R261" s="104">
        <f>(Q261-Q225)/-Q225</f>
        <v>8.0115963370300677E-2</v>
      </c>
    </row>
    <row r="262" spans="1:18" ht="16.8" hidden="1" thickTop="1">
      <c r="A262" s="6">
        <v>2013</v>
      </c>
      <c r="B262" s="121" t="s">
        <v>7</v>
      </c>
      <c r="C262" s="122">
        <v>2266.17</v>
      </c>
      <c r="D262" s="120">
        <f t="shared" ref="D262:D267" si="152">(C262-C226)/C226</f>
        <v>1.2979106302975172E-2</v>
      </c>
      <c r="E262" s="123">
        <v>86.97</v>
      </c>
      <c r="F262" s="120">
        <f t="shared" ref="F262:F267" si="153">(E262-E226)/E226</f>
        <v>-2.2061800026986947E-2</v>
      </c>
      <c r="G262" s="124">
        <v>1058.6400000000001</v>
      </c>
      <c r="H262" s="142">
        <f t="shared" ref="H262:H267" si="154">(G262-G226)/G226</f>
        <v>2.518016962381801E-2</v>
      </c>
      <c r="I262" s="141">
        <v>206.13</v>
      </c>
      <c r="J262" s="142">
        <f t="shared" ref="J262:J267" si="155">(I262-I226)/I226</f>
        <v>-3.4809237511940205E-2</v>
      </c>
      <c r="K262" s="149">
        <v>173.08</v>
      </c>
      <c r="L262" s="142">
        <f t="shared" ref="L262:L267" si="156">(K262-K226)/K226</f>
        <v>1.2833041717626338E-2</v>
      </c>
      <c r="M262" s="149">
        <v>184.17</v>
      </c>
      <c r="N262" s="142">
        <f t="shared" ref="N262:N267" si="157">(M262-M226)/M226</f>
        <v>1.3125467587906503E-2</v>
      </c>
      <c r="O262" s="150">
        <v>175.73</v>
      </c>
      <c r="P262" s="142">
        <f>(O262-O226)/O226</f>
        <v>0.12736324153018072</v>
      </c>
      <c r="Q262" s="150">
        <v>159.6</v>
      </c>
      <c r="R262" s="101">
        <f>(Q262-Q226)/Q226</f>
        <v>2.1413851805393805E-2</v>
      </c>
    </row>
    <row r="263" spans="1:18" ht="16.2" hidden="1">
      <c r="A263" s="6" t="s">
        <v>52</v>
      </c>
      <c r="B263" s="125" t="s">
        <v>6</v>
      </c>
      <c r="C263" s="126">
        <v>2017.62</v>
      </c>
      <c r="D263" s="127">
        <f t="shared" si="152"/>
        <v>-9.8304371062562599E-3</v>
      </c>
      <c r="E263" s="128">
        <v>24.15</v>
      </c>
      <c r="F263" s="127">
        <f t="shared" si="153"/>
        <v>-1.1137498976332897E-2</v>
      </c>
      <c r="G263" s="95">
        <v>621.24</v>
      </c>
      <c r="H263" s="147">
        <f t="shared" si="154"/>
        <v>7.8994631480066857E-3</v>
      </c>
      <c r="I263" s="130">
        <v>164.35</v>
      </c>
      <c r="J263" s="147">
        <f t="shared" si="155"/>
        <v>-7.5958619138648473E-2</v>
      </c>
      <c r="K263" s="130">
        <v>82.58</v>
      </c>
      <c r="L263" s="147">
        <f t="shared" si="156"/>
        <v>2.7817536872238466E-2</v>
      </c>
      <c r="M263" s="130">
        <v>56.48</v>
      </c>
      <c r="N263" s="147">
        <f t="shared" si="157"/>
        <v>-4.4897268960852305E-2</v>
      </c>
      <c r="O263" s="151">
        <v>548.78</v>
      </c>
      <c r="P263" s="147">
        <f>(O263-O227)/O227</f>
        <v>-1.4274500787639189E-2</v>
      </c>
      <c r="Q263" s="151">
        <v>228.65</v>
      </c>
      <c r="R263" s="129">
        <f>(Q263-Q227)/Q227</f>
        <v>-3.204219979510366E-3</v>
      </c>
    </row>
    <row r="264" spans="1:18" ht="16.8" hidden="1" thickBot="1">
      <c r="A264" s="38"/>
      <c r="B264" s="10" t="s">
        <v>8</v>
      </c>
      <c r="C264" s="75">
        <f>C262-C263</f>
        <v>248.55000000000018</v>
      </c>
      <c r="D264" s="117">
        <f t="shared" si="152"/>
        <v>0.24597083460746152</v>
      </c>
      <c r="E264" s="82">
        <f>E262-E263</f>
        <v>62.82</v>
      </c>
      <c r="F264" s="118">
        <f t="shared" si="153"/>
        <v>-2.6197488761432408E-2</v>
      </c>
      <c r="G264" s="71">
        <f>G262-G263</f>
        <v>437.40000000000009</v>
      </c>
      <c r="H264" s="144">
        <f t="shared" si="154"/>
        <v>5.0767896566386847E-2</v>
      </c>
      <c r="I264" s="82">
        <f>I262-I263</f>
        <v>41.78</v>
      </c>
      <c r="J264" s="144">
        <f t="shared" si="155"/>
        <v>0.17017701097916271</v>
      </c>
      <c r="K264" s="82">
        <f>K262-K263</f>
        <v>90.500000000000014</v>
      </c>
      <c r="L264" s="320">
        <f t="shared" si="156"/>
        <v>-4.638731196570363E-4</v>
      </c>
      <c r="M264" s="82">
        <f>M262-M263</f>
        <v>127.69</v>
      </c>
      <c r="N264" s="144">
        <f t="shared" si="157"/>
        <v>4.1101028137204516E-2</v>
      </c>
      <c r="O264" s="134">
        <f>O262-O263</f>
        <v>-373.04999999999995</v>
      </c>
      <c r="P264" s="144">
        <f>(O264-O228)/-O228</f>
        <v>6.9352625670450321E-2</v>
      </c>
      <c r="Q264" s="134">
        <f>Q262-Q263</f>
        <v>-69.050000000000011</v>
      </c>
      <c r="R264" s="104">
        <f>(Q264-Q228)/-Q228</f>
        <v>5.5803968221410739E-2</v>
      </c>
    </row>
    <row r="265" spans="1:18" ht="16.8" hidden="1" thickTop="1">
      <c r="A265" s="6">
        <v>2013</v>
      </c>
      <c r="B265" s="121" t="s">
        <v>7</v>
      </c>
      <c r="C265" s="122">
        <v>2533.2800000000002</v>
      </c>
      <c r="D265" s="120">
        <f t="shared" si="152"/>
        <v>1.2391129029035315E-2</v>
      </c>
      <c r="E265" s="123">
        <v>97.82</v>
      </c>
      <c r="F265" s="120">
        <f t="shared" si="153"/>
        <v>-1.7506503419945252E-2</v>
      </c>
      <c r="G265" s="124">
        <v>1186.79</v>
      </c>
      <c r="H265" s="142">
        <f t="shared" si="154"/>
        <v>2.9554393860792096E-2</v>
      </c>
      <c r="I265" s="141">
        <v>230.86</v>
      </c>
      <c r="J265" s="142">
        <f t="shared" si="155"/>
        <v>-2.8755337722711792E-2</v>
      </c>
      <c r="K265" s="149">
        <v>189.96</v>
      </c>
      <c r="L265" s="142">
        <f t="shared" si="156"/>
        <v>-1.4868249778298632E-2</v>
      </c>
      <c r="M265" s="149">
        <v>205.73</v>
      </c>
      <c r="N265" s="142">
        <f t="shared" si="157"/>
        <v>1.6010825332859184E-2</v>
      </c>
      <c r="O265" s="150">
        <v>197.4</v>
      </c>
      <c r="P265" s="142">
        <f>(O265-O229)/O229</f>
        <v>0.11341741308124452</v>
      </c>
      <c r="Q265" s="150">
        <v>177.27</v>
      </c>
      <c r="R265" s="101">
        <f>(Q265-Q229)/Q229</f>
        <v>2.0634938912750613E-2</v>
      </c>
    </row>
    <row r="266" spans="1:18" ht="16.2" hidden="1">
      <c r="A266" s="6" t="s">
        <v>53</v>
      </c>
      <c r="B266" s="125" t="s">
        <v>6</v>
      </c>
      <c r="C266" s="126">
        <v>2243.56</v>
      </c>
      <c r="D266" s="127">
        <f t="shared" si="152"/>
        <v>-1.1766861621108264E-2</v>
      </c>
      <c r="E266" s="128">
        <v>27.49</v>
      </c>
      <c r="F266" s="127">
        <f t="shared" si="153"/>
        <v>-1.3139000574382654E-2</v>
      </c>
      <c r="G266" s="95">
        <v>689.12</v>
      </c>
      <c r="H266" s="147">
        <f t="shared" si="154"/>
        <v>8.4953498752404818E-3</v>
      </c>
      <c r="I266" s="130">
        <v>182.04</v>
      </c>
      <c r="J266" s="147">
        <f t="shared" si="155"/>
        <v>-8.060141717887466E-2</v>
      </c>
      <c r="K266" s="130">
        <v>91.1</v>
      </c>
      <c r="L266" s="147">
        <f t="shared" si="156"/>
        <v>1.61853450679873E-2</v>
      </c>
      <c r="M266" s="130">
        <v>62.85</v>
      </c>
      <c r="N266" s="147">
        <f t="shared" si="157"/>
        <v>-5.3606384580635373E-2</v>
      </c>
      <c r="O266" s="151">
        <v>610.22</v>
      </c>
      <c r="P266" s="147">
        <f>(O266-O230)/O230</f>
        <v>-1.4430958322229404E-2</v>
      </c>
      <c r="Q266" s="151">
        <v>254.36</v>
      </c>
      <c r="R266" s="129">
        <f>(Q266-Q230)/Q230</f>
        <v>-3.6234012965900187E-3</v>
      </c>
    </row>
    <row r="267" spans="1:18" ht="16.8" hidden="1" thickBot="1">
      <c r="A267" s="38"/>
      <c r="B267" s="10" t="s">
        <v>8</v>
      </c>
      <c r="C267" s="75">
        <f>C265-C266</f>
        <v>289.72000000000025</v>
      </c>
      <c r="D267" s="117">
        <f t="shared" si="152"/>
        <v>0.24879310344827696</v>
      </c>
      <c r="E267" s="82">
        <f>E265-E266</f>
        <v>70.33</v>
      </c>
      <c r="F267" s="118">
        <f t="shared" si="153"/>
        <v>-1.9203146136360403E-2</v>
      </c>
      <c r="G267" s="71">
        <f>G265-G266</f>
        <v>497.66999999999996</v>
      </c>
      <c r="H267" s="144">
        <f t="shared" si="154"/>
        <v>6.0210009650473975E-2</v>
      </c>
      <c r="I267" s="82">
        <f>I265-I266</f>
        <v>48.820000000000022</v>
      </c>
      <c r="J267" s="144">
        <f t="shared" si="155"/>
        <v>0.22984683595324526</v>
      </c>
      <c r="K267" s="82">
        <f>K265-K266</f>
        <v>98.860000000000014</v>
      </c>
      <c r="L267" s="320">
        <f t="shared" si="156"/>
        <v>-4.1850006784391866E-2</v>
      </c>
      <c r="M267" s="82">
        <f>M265-M266</f>
        <v>142.88</v>
      </c>
      <c r="N267" s="144">
        <f t="shared" si="157"/>
        <v>4.9986037419715107E-2</v>
      </c>
      <c r="O267" s="134">
        <f>O265-O266</f>
        <v>-412.82000000000005</v>
      </c>
      <c r="P267" s="144">
        <f>(O267-O231)/-O231</f>
        <v>6.5728517662714231E-2</v>
      </c>
      <c r="Q267" s="134">
        <f>Q265-Q266</f>
        <v>-77.09</v>
      </c>
      <c r="R267" s="104">
        <f>(Q267-Q231)/-Q231</f>
        <v>5.5258030122918009E-2</v>
      </c>
    </row>
    <row r="268" spans="1:18" ht="16.8" hidden="1" thickTop="1">
      <c r="A268" s="6">
        <v>2013</v>
      </c>
      <c r="B268" s="121" t="s">
        <v>7</v>
      </c>
      <c r="C268" s="122">
        <v>2790.58</v>
      </c>
      <c r="D268" s="120">
        <f t="shared" ref="D268:D279" si="158">(C268-C232)/C232</f>
        <v>1.4370165249812127E-2</v>
      </c>
      <c r="E268" s="123">
        <v>107.46</v>
      </c>
      <c r="F268" s="321">
        <f t="shared" ref="F268:F279" si="159">(E268-E232)/E232</f>
        <v>-1.0551903209767424E-2</v>
      </c>
      <c r="G268" s="124">
        <v>1312.56</v>
      </c>
      <c r="H268" s="142">
        <f t="shared" ref="H268:H279" si="160">(G268-G232)/G232</f>
        <v>3.3448339393328579E-2</v>
      </c>
      <c r="I268" s="141">
        <v>252.42</v>
      </c>
      <c r="J268" s="322">
        <f t="shared" ref="J268:J279" si="161">(I268-I232)/I232</f>
        <v>-2.1969080553295314E-2</v>
      </c>
      <c r="K268" s="149">
        <v>207.11</v>
      </c>
      <c r="L268" s="322">
        <f t="shared" ref="L268:L279" si="162">(K268-K232)/K232</f>
        <v>-2.5213327246113509E-2</v>
      </c>
      <c r="M268" s="149">
        <v>226.17</v>
      </c>
      <c r="N268" s="142">
        <f t="shared" ref="N268:N279" si="163">(M268-M232)/M232</f>
        <v>2.2375915378356336E-2</v>
      </c>
      <c r="O268" s="150">
        <v>215.79</v>
      </c>
      <c r="P268" s="142">
        <f>(O268-O232)/O232</f>
        <v>8.6479301559809416E-2</v>
      </c>
      <c r="Q268" s="150">
        <v>195.25</v>
      </c>
      <c r="R268" s="101">
        <f>(Q268-Q232)/Q232</f>
        <v>2.7004565633613087E-2</v>
      </c>
    </row>
    <row r="269" spans="1:18" ht="16.2" hidden="1">
      <c r="A269" s="6" t="s">
        <v>54</v>
      </c>
      <c r="B269" s="125" t="s">
        <v>6</v>
      </c>
      <c r="C269" s="126">
        <v>2457.34</v>
      </c>
      <c r="D269" s="323">
        <f t="shared" si="158"/>
        <v>-1.1168189211353737E-2</v>
      </c>
      <c r="E269" s="128">
        <v>30.24</v>
      </c>
      <c r="F269" s="323">
        <f t="shared" si="159"/>
        <v>-1.0309278350515505E-2</v>
      </c>
      <c r="G269" s="95">
        <v>753.61</v>
      </c>
      <c r="H269" s="147">
        <f t="shared" si="160"/>
        <v>1.1152585945487592E-2</v>
      </c>
      <c r="I269" s="130">
        <v>199.43</v>
      </c>
      <c r="J269" s="324">
        <f t="shared" si="161"/>
        <v>-6.7072714344522999E-2</v>
      </c>
      <c r="K269" s="130">
        <v>99.78</v>
      </c>
      <c r="L269" s="147">
        <f t="shared" si="162"/>
        <v>2.6184256535779733E-2</v>
      </c>
      <c r="M269" s="130">
        <v>68.25</v>
      </c>
      <c r="N269" s="324">
        <f t="shared" si="163"/>
        <v>-6.3040553526811441E-2</v>
      </c>
      <c r="O269" s="151">
        <v>668.12</v>
      </c>
      <c r="P269" s="324">
        <f>(O269-O233)/O233</f>
        <v>-2.2683422392620462E-2</v>
      </c>
      <c r="Q269" s="151">
        <v>278.67</v>
      </c>
      <c r="R269" s="129">
        <f>(Q269-Q233)/Q233</f>
        <v>9.5422336217015694E-3</v>
      </c>
    </row>
    <row r="270" spans="1:18" ht="16.8" hidden="1" thickBot="1">
      <c r="A270" s="38"/>
      <c r="B270" s="10" t="s">
        <v>8</v>
      </c>
      <c r="C270" s="75">
        <f>C268-C269</f>
        <v>333.23999999999978</v>
      </c>
      <c r="D270" s="117">
        <f t="shared" si="158"/>
        <v>0.25300335021601489</v>
      </c>
      <c r="E270" s="82">
        <f>E268-E269</f>
        <v>77.22</v>
      </c>
      <c r="F270" s="118">
        <f t="shared" si="159"/>
        <v>-1.0646884729215373E-2</v>
      </c>
      <c r="G270" s="71">
        <f>G268-G269</f>
        <v>558.94999999999993</v>
      </c>
      <c r="H270" s="144">
        <f t="shared" si="160"/>
        <v>6.5112999733221461E-2</v>
      </c>
      <c r="I270" s="82">
        <f>I268-I269</f>
        <v>52.989999999999981</v>
      </c>
      <c r="J270" s="144">
        <f t="shared" si="161"/>
        <v>0.19556879202202093</v>
      </c>
      <c r="K270" s="82">
        <f>K268-K269</f>
        <v>107.33000000000001</v>
      </c>
      <c r="L270" s="320">
        <f t="shared" si="162"/>
        <v>-6.8582784445427994E-2</v>
      </c>
      <c r="M270" s="82">
        <f>M268-M269</f>
        <v>157.91999999999999</v>
      </c>
      <c r="N270" s="144">
        <f t="shared" si="163"/>
        <v>6.4308725013142123E-2</v>
      </c>
      <c r="O270" s="134">
        <f>O268-O269</f>
        <v>-452.33000000000004</v>
      </c>
      <c r="P270" s="144">
        <f>(O270-O234)/-O234</f>
        <v>6.7385822648052499E-2</v>
      </c>
      <c r="Q270" s="134">
        <f>Q268-Q269</f>
        <v>-83.420000000000016</v>
      </c>
      <c r="R270" s="104">
        <f>(Q270-Q234)/-Q234</f>
        <v>2.9096834264431704E-2</v>
      </c>
    </row>
    <row r="271" spans="1:18" ht="16.8" thickTop="1">
      <c r="A271" s="6">
        <v>2013</v>
      </c>
      <c r="B271" s="121" t="s">
        <v>7</v>
      </c>
      <c r="C271" s="122">
        <v>3054.41</v>
      </c>
      <c r="D271" s="120">
        <f t="shared" si="158"/>
        <v>1.4144655255363025E-2</v>
      </c>
      <c r="E271" s="123">
        <v>117.02</v>
      </c>
      <c r="F271" s="321">
        <f t="shared" si="159"/>
        <v>-1.0041706497923115E-2</v>
      </c>
      <c r="G271" s="124">
        <v>1437.94</v>
      </c>
      <c r="H271" s="142">
        <f t="shared" si="160"/>
        <v>3.5433017001828361E-2</v>
      </c>
      <c r="I271" s="141">
        <v>276.33999999999997</v>
      </c>
      <c r="J271" s="322">
        <f t="shared" si="161"/>
        <v>-1.6321082139361169E-2</v>
      </c>
      <c r="K271" s="149">
        <v>225.94</v>
      </c>
      <c r="L271" s="322">
        <f t="shared" si="162"/>
        <v>-3.2347864818217234E-2</v>
      </c>
      <c r="M271" s="149">
        <v>247.89</v>
      </c>
      <c r="N271" s="142">
        <f t="shared" si="163"/>
        <v>2.4986871865270099E-2</v>
      </c>
      <c r="O271" s="150">
        <v>236.87</v>
      </c>
      <c r="P271" s="142">
        <f>(O271-O235)/O235</f>
        <v>7.340305974477962E-2</v>
      </c>
      <c r="Q271" s="150">
        <v>212.77</v>
      </c>
      <c r="R271" s="101">
        <f>(Q271-Q235)/Q235</f>
        <v>2.3370576833356624E-2</v>
      </c>
    </row>
    <row r="272" spans="1:18" ht="16.2">
      <c r="A272" s="6"/>
      <c r="B272" s="125" t="s">
        <v>6</v>
      </c>
      <c r="C272" s="126">
        <v>2698.97</v>
      </c>
      <c r="D272" s="323">
        <f t="shared" si="158"/>
        <v>-2.1284957779472984E-3</v>
      </c>
      <c r="E272" s="128">
        <v>33.06</v>
      </c>
      <c r="F272" s="323">
        <f t="shared" si="159"/>
        <v>-4.4267774866744497E-3</v>
      </c>
      <c r="G272" s="95">
        <v>831.8</v>
      </c>
      <c r="H272" s="147">
        <f t="shared" si="160"/>
        <v>2.3087737337782487E-2</v>
      </c>
      <c r="I272" s="130">
        <v>217.31</v>
      </c>
      <c r="J272" s="324">
        <f t="shared" si="161"/>
        <v>-6.0930815435806557E-2</v>
      </c>
      <c r="K272" s="130">
        <v>109.75</v>
      </c>
      <c r="L272" s="147">
        <f t="shared" si="162"/>
        <v>3.5260159227257289E-2</v>
      </c>
      <c r="M272" s="130">
        <v>74.58</v>
      </c>
      <c r="N272" s="324">
        <f t="shared" si="163"/>
        <v>-5.6271907069735692E-2</v>
      </c>
      <c r="O272" s="151">
        <v>731.79</v>
      </c>
      <c r="P272" s="324">
        <f>(O272-O236)/O236</f>
        <v>-1.0751031101342071E-2</v>
      </c>
      <c r="Q272" s="151">
        <v>305.48</v>
      </c>
      <c r="R272" s="129">
        <f>(Q272-Q236)/Q236</f>
        <v>1.6403260688737337E-2</v>
      </c>
    </row>
    <row r="273" spans="1:18" ht="16.8" thickBot="1">
      <c r="A273" s="38"/>
      <c r="B273" s="10" t="s">
        <v>8</v>
      </c>
      <c r="C273" s="75">
        <f>C271-C272</f>
        <v>355.44000000000005</v>
      </c>
      <c r="D273" s="117">
        <f t="shared" si="158"/>
        <v>0.15747585335512881</v>
      </c>
      <c r="E273" s="82">
        <f>E271-E272</f>
        <v>83.96</v>
      </c>
      <c r="F273" s="118">
        <f t="shared" si="159"/>
        <v>-1.2235294117647132E-2</v>
      </c>
      <c r="G273" s="71">
        <f>G271-G272</f>
        <v>606.1400000000001</v>
      </c>
      <c r="H273" s="144">
        <f t="shared" si="160"/>
        <v>5.2867445770743565E-2</v>
      </c>
      <c r="I273" s="82">
        <f>I271-I272</f>
        <v>59.029999999999973</v>
      </c>
      <c r="J273" s="144">
        <f t="shared" si="161"/>
        <v>0.19216399070988499</v>
      </c>
      <c r="K273" s="82">
        <f>K271-K272</f>
        <v>116.19</v>
      </c>
      <c r="L273" s="320">
        <f t="shared" si="162"/>
        <v>-8.8570061420917612E-2</v>
      </c>
      <c r="M273" s="82">
        <f>M271-M272</f>
        <v>173.31</v>
      </c>
      <c r="N273" s="144">
        <f t="shared" si="163"/>
        <v>6.4426974573148318E-2</v>
      </c>
      <c r="O273" s="134">
        <f>O271-O272</f>
        <v>-494.91999999999996</v>
      </c>
      <c r="P273" s="144">
        <f>(O273-O237)/-O237</f>
        <v>4.6527353676086826E-2</v>
      </c>
      <c r="Q273" s="134">
        <f>Q271-Q272</f>
        <v>-92.710000000000008</v>
      </c>
      <c r="R273" s="104">
        <f>(Q273-Q237)/-Q237</f>
        <v>-7.6641587236474858E-4</v>
      </c>
    </row>
    <row r="274" spans="1:18" ht="16.8" hidden="1" thickTop="1">
      <c r="A274" s="6">
        <v>2014</v>
      </c>
      <c r="B274" s="121" t="s">
        <v>7</v>
      </c>
      <c r="C274" s="122">
        <v>242.89</v>
      </c>
      <c r="D274" s="120">
        <f t="shared" si="158"/>
        <v>-5.3827695280240735E-2</v>
      </c>
      <c r="E274" s="123">
        <v>8.4600000000000009</v>
      </c>
      <c r="F274" s="120">
        <f t="shared" si="159"/>
        <v>-8.3324303824899595E-2</v>
      </c>
      <c r="G274" s="124">
        <v>114.58</v>
      </c>
      <c r="H274" s="142">
        <f t="shared" si="160"/>
        <v>1.6483029044906977E-2</v>
      </c>
      <c r="I274" s="141">
        <v>24.13</v>
      </c>
      <c r="J274" s="142">
        <f t="shared" si="161"/>
        <v>-1.6306563391765273E-2</v>
      </c>
      <c r="K274" s="149">
        <v>14.59</v>
      </c>
      <c r="L274" s="142">
        <f t="shared" si="162"/>
        <v>-0.31052407731203635</v>
      </c>
      <c r="M274" s="149">
        <v>18.78</v>
      </c>
      <c r="N274" s="142">
        <f t="shared" si="163"/>
        <v>-8.7995337995337888E-2</v>
      </c>
      <c r="O274" s="150">
        <v>19.82</v>
      </c>
      <c r="P274" s="142">
        <f>(O274-O238)/O238</f>
        <v>-0.14158257178743119</v>
      </c>
      <c r="Q274" s="150">
        <v>18.61</v>
      </c>
      <c r="R274" s="101">
        <f>(Q274-Q238)/Q238</f>
        <v>2.3089609675645856E-2</v>
      </c>
    </row>
    <row r="275" spans="1:18" ht="16.2" hidden="1">
      <c r="A275" s="6" t="s">
        <v>305</v>
      </c>
      <c r="B275" s="125" t="s">
        <v>6</v>
      </c>
      <c r="C275" s="126">
        <v>213.4</v>
      </c>
      <c r="D275" s="127">
        <f t="shared" si="158"/>
        <v>-0.15172040959104499</v>
      </c>
      <c r="E275" s="128">
        <v>2.93</v>
      </c>
      <c r="F275" s="127">
        <f t="shared" si="159"/>
        <v>-7.4249605055292225E-2</v>
      </c>
      <c r="G275" s="95">
        <v>63.17</v>
      </c>
      <c r="H275" s="147">
        <f t="shared" si="160"/>
        <v>-0.1588660603720323</v>
      </c>
      <c r="I275" s="130">
        <v>16.12</v>
      </c>
      <c r="J275" s="147">
        <f t="shared" si="161"/>
        <v>-0.25683463187497113</v>
      </c>
      <c r="K275" s="130">
        <v>8.34</v>
      </c>
      <c r="L275" s="147">
        <f t="shared" si="162"/>
        <v>-9.7109451120493698E-2</v>
      </c>
      <c r="M275" s="130">
        <v>5.72</v>
      </c>
      <c r="N275" s="147">
        <f t="shared" si="163"/>
        <v>-0.2055555555555556</v>
      </c>
      <c r="O275" s="151">
        <v>59.47</v>
      </c>
      <c r="P275" s="147">
        <f>(O275-O239)/O239</f>
        <v>-0.1294737612530191</v>
      </c>
      <c r="Q275" s="151">
        <v>22.83</v>
      </c>
      <c r="R275" s="129">
        <f>(Q275-Q239)/Q239</f>
        <v>-0.15463230393245952</v>
      </c>
    </row>
    <row r="276" spans="1:18" ht="16.8" hidden="1" thickBot="1">
      <c r="A276" s="38"/>
      <c r="B276" s="10" t="s">
        <v>8</v>
      </c>
      <c r="C276" s="75">
        <f>C274-C275</f>
        <v>29.489999999999981</v>
      </c>
      <c r="D276" s="117">
        <f t="shared" si="158"/>
        <v>4.7373540856030925</v>
      </c>
      <c r="E276" s="82">
        <f>E274-E275</f>
        <v>5.5300000000000011</v>
      </c>
      <c r="F276" s="118">
        <f t="shared" si="159"/>
        <v>-8.8060686015830822E-2</v>
      </c>
      <c r="G276" s="71">
        <f>G274-G275</f>
        <v>51.41</v>
      </c>
      <c r="H276" s="144">
        <f t="shared" si="160"/>
        <v>0.36652401584221589</v>
      </c>
      <c r="I276" s="82">
        <f>I274-I275</f>
        <v>8.009999999999998</v>
      </c>
      <c r="J276" s="144">
        <f t="shared" si="161"/>
        <v>1.8214159915463162</v>
      </c>
      <c r="K276" s="82">
        <f>K274-K275</f>
        <v>6.25</v>
      </c>
      <c r="L276" s="320">
        <f t="shared" si="162"/>
        <v>-0.47584703119758476</v>
      </c>
      <c r="M276" s="82">
        <f>M274-M275</f>
        <v>13.060000000000002</v>
      </c>
      <c r="N276" s="325">
        <f t="shared" si="163"/>
        <v>-2.4790919952210066E-2</v>
      </c>
      <c r="O276" s="134">
        <f>O274-O275</f>
        <v>-39.65</v>
      </c>
      <c r="P276" s="144">
        <f>(O276-O240)/-O240</f>
        <v>0.12329191173218947</v>
      </c>
      <c r="Q276" s="134">
        <f>Q274-Q275</f>
        <v>-4.2199999999999989</v>
      </c>
      <c r="R276" s="104">
        <f>(Q276-Q240)/-Q240</f>
        <v>0.52132486388384758</v>
      </c>
    </row>
    <row r="277" spans="1:18" ht="16.8" hidden="1" thickTop="1">
      <c r="A277" s="6">
        <v>2014</v>
      </c>
      <c r="B277" s="121" t="s">
        <v>7</v>
      </c>
      <c r="C277" s="122">
        <v>455.68</v>
      </c>
      <c r="D277" s="120">
        <f t="shared" si="158"/>
        <v>3.671701030587296E-3</v>
      </c>
      <c r="E277" s="123">
        <v>16.329999999999998</v>
      </c>
      <c r="F277" s="120">
        <f t="shared" si="159"/>
        <v>1.5042267528592572E-2</v>
      </c>
      <c r="G277" s="124">
        <v>212.49</v>
      </c>
      <c r="H277" s="142">
        <f t="shared" si="160"/>
        <v>7.0403094995818927E-2</v>
      </c>
      <c r="I277" s="141">
        <v>43.67</v>
      </c>
      <c r="J277" s="142">
        <f t="shared" si="161"/>
        <v>4.0430753103185446E-2</v>
      </c>
      <c r="K277" s="149">
        <v>28.65</v>
      </c>
      <c r="L277" s="142">
        <f t="shared" si="162"/>
        <v>-0.20799469232045117</v>
      </c>
      <c r="M277" s="149">
        <v>36.61</v>
      </c>
      <c r="N277" s="142">
        <f t="shared" si="163"/>
        <v>1.6746743688727236E-2</v>
      </c>
      <c r="O277" s="150">
        <v>38.119999999999997</v>
      </c>
      <c r="P277" s="142">
        <f>(O277-O241)/O241</f>
        <v>-0.14269650286742394</v>
      </c>
      <c r="Q277" s="150">
        <v>35.19</v>
      </c>
      <c r="R277" s="101">
        <f>(Q277-Q241)/Q241</f>
        <v>2.9158014798350538E-2</v>
      </c>
    </row>
    <row r="278" spans="1:18" ht="16.2" hidden="1">
      <c r="A278" s="6" t="s">
        <v>45</v>
      </c>
      <c r="B278" s="125" t="s">
        <v>6</v>
      </c>
      <c r="C278" s="126">
        <v>410.44</v>
      </c>
      <c r="D278" s="127">
        <f t="shared" si="158"/>
        <v>-6.6231071636575475E-2</v>
      </c>
      <c r="E278" s="128">
        <v>5.04</v>
      </c>
      <c r="F278" s="127">
        <f t="shared" si="159"/>
        <v>-3.1328079953872816E-2</v>
      </c>
      <c r="G278" s="95">
        <v>121.36</v>
      </c>
      <c r="H278" s="147">
        <f t="shared" si="160"/>
        <v>-6.0361113691969448E-2</v>
      </c>
      <c r="I278" s="130">
        <v>31.89</v>
      </c>
      <c r="J278" s="147">
        <f t="shared" si="161"/>
        <v>-0.12806912013999008</v>
      </c>
      <c r="K278" s="130">
        <v>16.5</v>
      </c>
      <c r="L278" s="147">
        <f t="shared" si="162"/>
        <v>-2.0422702445974897E-2</v>
      </c>
      <c r="M278" s="130">
        <v>10.86</v>
      </c>
      <c r="N278" s="147">
        <f t="shared" si="163"/>
        <v>-8.7394957983193355E-2</v>
      </c>
      <c r="O278" s="151">
        <v>118.14</v>
      </c>
      <c r="P278" s="147">
        <f>(O278-O242)/O242</f>
        <v>-5.1030981661619484E-2</v>
      </c>
      <c r="Q278" s="151">
        <v>45.55</v>
      </c>
      <c r="R278" s="129">
        <f>(Q278-Q242)/Q242</f>
        <v>-3.7404902789518239E-2</v>
      </c>
    </row>
    <row r="279" spans="1:18" ht="16.8" hidden="1" thickBot="1">
      <c r="A279" s="38"/>
      <c r="B279" s="10" t="s">
        <v>8</v>
      </c>
      <c r="C279" s="75">
        <f>C277-C278</f>
        <v>45.240000000000009</v>
      </c>
      <c r="D279" s="117">
        <f t="shared" si="158"/>
        <v>2.1284143558536854</v>
      </c>
      <c r="E279" s="82">
        <f>E277-E278</f>
        <v>11.29</v>
      </c>
      <c r="F279" s="117">
        <f t="shared" si="159"/>
        <v>3.7207165824528939E-2</v>
      </c>
      <c r="G279" s="71">
        <f>G277-G278</f>
        <v>91.13000000000001</v>
      </c>
      <c r="H279" s="144">
        <f t="shared" si="160"/>
        <v>0.31390755212088012</v>
      </c>
      <c r="I279" s="82">
        <f>I277-I278</f>
        <v>11.780000000000001</v>
      </c>
      <c r="J279" s="144">
        <f t="shared" si="161"/>
        <v>1.1818855343582144</v>
      </c>
      <c r="K279" s="82">
        <f>K277-K278</f>
        <v>12.149999999999999</v>
      </c>
      <c r="L279" s="320">
        <f t="shared" si="162"/>
        <v>-0.37144335230212105</v>
      </c>
      <c r="M279" s="82">
        <f>M277-M278</f>
        <v>25.75</v>
      </c>
      <c r="N279" s="144">
        <f t="shared" si="163"/>
        <v>6.8154477952461975E-2</v>
      </c>
      <c r="O279" s="134">
        <f>O277-O278</f>
        <v>-80.02000000000001</v>
      </c>
      <c r="P279" s="144">
        <f>(O279-O243)/-O243</f>
        <v>9.9965012245481033E-5</v>
      </c>
      <c r="Q279" s="134">
        <f>Q277-Q278</f>
        <v>-10.36</v>
      </c>
      <c r="R279" s="104">
        <f>(Q279-Q243)/-Q243</f>
        <v>0.21078692770625448</v>
      </c>
    </row>
    <row r="280" spans="1:18" ht="16.8" hidden="1" thickTop="1">
      <c r="A280" s="6">
        <v>2014</v>
      </c>
      <c r="B280" s="121" t="s">
        <v>7</v>
      </c>
      <c r="C280" s="122">
        <v>733.06</v>
      </c>
      <c r="D280" s="120">
        <f t="shared" ref="D280:D288" si="164">(C280-C244)/C244</f>
        <v>9.5201109417237788E-3</v>
      </c>
      <c r="E280" s="123">
        <v>27.45</v>
      </c>
      <c r="F280" s="120">
        <f t="shared" ref="F280:F288" si="165">(E280-E244)/E244</f>
        <v>1.9710906701707726E-3</v>
      </c>
      <c r="G280" s="124">
        <v>341.59</v>
      </c>
      <c r="H280" s="142">
        <f t="shared" ref="H280:H288" si="166">(G280-G244)/G244</f>
        <v>6.5062374697168468E-2</v>
      </c>
      <c r="I280" s="141">
        <v>69.040000000000006</v>
      </c>
      <c r="J280" s="142">
        <f t="shared" ref="J280:J288" si="167">(I280-I244)/I244</f>
        <v>2.4362740734146564E-2</v>
      </c>
      <c r="K280" s="149">
        <v>48.05</v>
      </c>
      <c r="L280" s="142">
        <f t="shared" ref="L280:L288" si="168">(K280-K244)/K244</f>
        <v>-0.1728352556378035</v>
      </c>
      <c r="M280" s="149">
        <v>58.1</v>
      </c>
      <c r="N280" s="142">
        <f t="shared" ref="N280:N288" si="169">(M280-M244)/M244</f>
        <v>2.4327541883054958E-3</v>
      </c>
      <c r="O280" s="150">
        <v>58.91</v>
      </c>
      <c r="P280" s="142">
        <f>(O280-O244)/O244</f>
        <v>-0.11330864866492076</v>
      </c>
      <c r="Q280" s="150">
        <v>55.28</v>
      </c>
      <c r="R280" s="101">
        <f>(Q280-Q244)/Q244</f>
        <v>1.1768581730329276E-2</v>
      </c>
    </row>
    <row r="281" spans="1:18" ht="16.2" hidden="1">
      <c r="A281" s="6" t="s">
        <v>46</v>
      </c>
      <c r="B281" s="125" t="s">
        <v>6</v>
      </c>
      <c r="C281" s="126">
        <v>668.24</v>
      </c>
      <c r="D281" s="127">
        <f t="shared" si="164"/>
        <v>-1.6814091585891932E-2</v>
      </c>
      <c r="E281" s="128">
        <v>8.14</v>
      </c>
      <c r="F281" s="127">
        <f t="shared" si="165"/>
        <v>1.218602337726943E-2</v>
      </c>
      <c r="G281" s="95">
        <v>201.55</v>
      </c>
      <c r="H281" s="147">
        <f t="shared" si="166"/>
        <v>-7.4851036588367646E-3</v>
      </c>
      <c r="I281" s="130">
        <v>51.49</v>
      </c>
      <c r="J281" s="147">
        <f t="shared" si="167"/>
        <v>-0.11043156767216053</v>
      </c>
      <c r="K281" s="130">
        <v>27.69</v>
      </c>
      <c r="L281" s="147">
        <f t="shared" si="168"/>
        <v>4.1368935690109118E-2</v>
      </c>
      <c r="M281" s="130">
        <v>17.649999999999999</v>
      </c>
      <c r="N281" s="147">
        <f t="shared" si="169"/>
        <v>-5.2959167247947733E-2</v>
      </c>
      <c r="O281" s="151">
        <v>187.69</v>
      </c>
      <c r="P281" s="147">
        <f>(O281-O245)/O245</f>
        <v>-8.0124308954261023E-3</v>
      </c>
      <c r="Q281" s="151">
        <v>74.08</v>
      </c>
      <c r="R281" s="129">
        <f>(Q281-Q245)/Q245</f>
        <v>-1.578359993622791E-2</v>
      </c>
    </row>
    <row r="282" spans="1:18" ht="16.8" hidden="1" thickBot="1">
      <c r="A282" s="38"/>
      <c r="B282" s="10" t="s">
        <v>8</v>
      </c>
      <c r="C282" s="75">
        <f>C280-C281</f>
        <v>64.819999999999936</v>
      </c>
      <c r="D282" s="117">
        <f t="shared" si="164"/>
        <v>0.39460831773488841</v>
      </c>
      <c r="E282" s="82">
        <f>E280-E281</f>
        <v>19.309999999999999</v>
      </c>
      <c r="F282" s="117">
        <f t="shared" si="165"/>
        <v>-2.2734318487134691E-3</v>
      </c>
      <c r="G282" s="71">
        <f>G280-G281</f>
        <v>140.03999999999996</v>
      </c>
      <c r="H282" s="144">
        <f t="shared" si="166"/>
        <v>0.19027989086551078</v>
      </c>
      <c r="I282" s="82">
        <f>I280-I281</f>
        <v>17.550000000000004</v>
      </c>
      <c r="J282" s="144">
        <f t="shared" si="167"/>
        <v>0.84426229508196804</v>
      </c>
      <c r="K282" s="82">
        <f>K280-K281</f>
        <v>20.359999999999996</v>
      </c>
      <c r="L282" s="320">
        <f t="shared" si="168"/>
        <v>-0.35365079365079388</v>
      </c>
      <c r="M282" s="82">
        <f>M280-M281</f>
        <v>40.450000000000003</v>
      </c>
      <c r="N282" s="144">
        <f t="shared" si="169"/>
        <v>2.8686231626061747E-2</v>
      </c>
      <c r="O282" s="134">
        <f>O280-O281</f>
        <v>-128.78</v>
      </c>
      <c r="P282" s="325">
        <f>(O282-O246)/-O246</f>
        <v>-4.8970415743516349E-2</v>
      </c>
      <c r="Q282" s="134">
        <f>Q280-Q281</f>
        <v>-18.799999999999997</v>
      </c>
      <c r="R282" s="104">
        <f>(Q282-Q246)/-Q246</f>
        <v>8.8749939411565268E-2</v>
      </c>
    </row>
    <row r="283" spans="1:18" ht="16.8" hidden="1" thickTop="1">
      <c r="A283" s="6">
        <v>2014</v>
      </c>
      <c r="B283" s="121" t="s">
        <v>7</v>
      </c>
      <c r="C283" s="122">
        <v>999.01</v>
      </c>
      <c r="D283" s="120">
        <f t="shared" si="164"/>
        <v>2.3005619818461848E-2</v>
      </c>
      <c r="E283" s="123">
        <v>37.909999999999997</v>
      </c>
      <c r="F283" s="120">
        <f t="shared" si="165"/>
        <v>2.8835215999575316E-3</v>
      </c>
      <c r="G283" s="124">
        <v>470.44</v>
      </c>
      <c r="H283" s="142">
        <f t="shared" si="166"/>
        <v>7.0422535211267581E-2</v>
      </c>
      <c r="I283" s="141">
        <v>93.57</v>
      </c>
      <c r="J283" s="142">
        <f t="shared" si="167"/>
        <v>3.5524568393094223E-2</v>
      </c>
      <c r="K283" s="149">
        <v>65.19</v>
      </c>
      <c r="L283" s="142">
        <f t="shared" si="168"/>
        <v>-0.15861072032421691</v>
      </c>
      <c r="M283" s="149">
        <v>79.7</v>
      </c>
      <c r="N283" s="142">
        <f t="shared" si="169"/>
        <v>2.5423292676650701E-2</v>
      </c>
      <c r="O283" s="150">
        <v>77.09</v>
      </c>
      <c r="P283" s="142">
        <f>(O283-O247)/O247</f>
        <v>-9.4518247060619912E-2</v>
      </c>
      <c r="Q283" s="150">
        <v>73.64</v>
      </c>
      <c r="R283" s="101">
        <f>(Q283-Q247)/Q247</f>
        <v>3.6584507537900705E-2</v>
      </c>
    </row>
    <row r="284" spans="1:18" ht="16.2" hidden="1">
      <c r="A284" s="6" t="s">
        <v>47</v>
      </c>
      <c r="B284" s="125" t="s">
        <v>6</v>
      </c>
      <c r="C284" s="126">
        <v>908.72</v>
      </c>
      <c r="D284" s="127">
        <f t="shared" si="164"/>
        <v>1.7737630786089434E-3</v>
      </c>
      <c r="E284" s="128">
        <v>10.87</v>
      </c>
      <c r="F284" s="127">
        <f t="shared" si="165"/>
        <v>5.4574044954212629E-3</v>
      </c>
      <c r="G284" s="95">
        <v>275.55</v>
      </c>
      <c r="H284" s="147">
        <f t="shared" si="166"/>
        <v>1.9404006585153823E-2</v>
      </c>
      <c r="I284" s="130">
        <v>70.760000000000005</v>
      </c>
      <c r="J284" s="147">
        <f t="shared" si="167"/>
        <v>-7.8825750179001397E-2</v>
      </c>
      <c r="K284" s="130">
        <v>38.24</v>
      </c>
      <c r="L284" s="147">
        <f t="shared" si="168"/>
        <v>7.4881942882842403E-2</v>
      </c>
      <c r="M284" s="130">
        <v>24.18</v>
      </c>
      <c r="N284" s="147">
        <f t="shared" si="169"/>
        <v>-2.9539251886338123E-2</v>
      </c>
      <c r="O284" s="151">
        <v>248.75</v>
      </c>
      <c r="P284" s="147">
        <f>(O284-O248)/O248</f>
        <v>-2.4785158700288558E-2</v>
      </c>
      <c r="Q284" s="151">
        <v>99.85</v>
      </c>
      <c r="R284" s="129">
        <f>(Q284-Q248)/Q248</f>
        <v>-1.2090391008390142E-2</v>
      </c>
    </row>
    <row r="285" spans="1:18" ht="16.8" hidden="1" thickBot="1">
      <c r="A285" s="38"/>
      <c r="B285" s="10" t="s">
        <v>8</v>
      </c>
      <c r="C285" s="75">
        <f>C283-C284</f>
        <v>90.289999999999964</v>
      </c>
      <c r="D285" s="117">
        <f t="shared" si="164"/>
        <v>0.30039030432215191</v>
      </c>
      <c r="E285" s="82">
        <f>E283-E284</f>
        <v>27.04</v>
      </c>
      <c r="F285" s="117">
        <f t="shared" si="165"/>
        <v>1.8525379770284237E-3</v>
      </c>
      <c r="G285" s="71">
        <f>G283-G284</f>
        <v>194.89</v>
      </c>
      <c r="H285" s="144">
        <f t="shared" si="166"/>
        <v>0.15193427313296087</v>
      </c>
      <c r="I285" s="82">
        <f>I283-I284</f>
        <v>22.809999999999988</v>
      </c>
      <c r="J285" s="144">
        <f t="shared" si="167"/>
        <v>0.68401624215577594</v>
      </c>
      <c r="K285" s="82">
        <f>K283-K284</f>
        <v>26.949999999999996</v>
      </c>
      <c r="L285" s="320">
        <f t="shared" si="168"/>
        <v>-0.35684795838006833</v>
      </c>
      <c r="M285" s="82">
        <f>M283-M284</f>
        <v>55.52</v>
      </c>
      <c r="N285" s="144">
        <f t="shared" si="169"/>
        <v>5.1355855173458489E-2</v>
      </c>
      <c r="O285" s="134">
        <f>O283-O284</f>
        <v>-171.66</v>
      </c>
      <c r="P285" s="325">
        <f>(O285-O249)/-O249</f>
        <v>-1.015094006531906E-2</v>
      </c>
      <c r="Q285" s="134">
        <f>Q283-Q284</f>
        <v>-26.209999999999994</v>
      </c>
      <c r="R285" s="104">
        <f>(Q285-Q249)/-Q249</f>
        <v>0.12723519030335359</v>
      </c>
    </row>
    <row r="286" spans="1:18" ht="16.8" hidden="1" thickTop="1">
      <c r="A286" s="6">
        <v>2014</v>
      </c>
      <c r="B286" s="121" t="s">
        <v>7</v>
      </c>
      <c r="C286" s="122">
        <v>1265.55</v>
      </c>
      <c r="D286" s="120">
        <f t="shared" si="164"/>
        <v>2.099676972773425E-2</v>
      </c>
      <c r="E286" s="123">
        <v>48.25</v>
      </c>
      <c r="F286" s="353">
        <f t="shared" si="165"/>
        <v>-6.0067524182363897E-4</v>
      </c>
      <c r="G286" s="124">
        <v>604.17999999999995</v>
      </c>
      <c r="H286" s="142">
        <f t="shared" si="166"/>
        <v>6.940002230202956E-2</v>
      </c>
      <c r="I286" s="141">
        <v>117.81</v>
      </c>
      <c r="J286" s="142">
        <f t="shared" si="167"/>
        <v>2.8207858402136528E-2</v>
      </c>
      <c r="K286" s="149">
        <v>82.16</v>
      </c>
      <c r="L286" s="142">
        <f t="shared" si="168"/>
        <v>-0.15352201193064166</v>
      </c>
      <c r="M286" s="149">
        <v>101.36</v>
      </c>
      <c r="N286" s="142">
        <f t="shared" si="169"/>
        <v>1.0699293029006683E-2</v>
      </c>
      <c r="O286" s="150">
        <v>91.57</v>
      </c>
      <c r="P286" s="142">
        <f>(O286-O250)/O250</f>
        <v>-0.11707420549213216</v>
      </c>
      <c r="Q286" s="150">
        <v>92.38</v>
      </c>
      <c r="R286" s="101">
        <f>(Q286-Q250)/Q250</f>
        <v>4.9498426547606868E-2</v>
      </c>
    </row>
    <row r="287" spans="1:18" ht="16.2" hidden="1">
      <c r="A287" s="6" t="s">
        <v>318</v>
      </c>
      <c r="B287" s="125" t="s">
        <v>6</v>
      </c>
      <c r="C287" s="126">
        <v>1122.44</v>
      </c>
      <c r="D287" s="127">
        <f t="shared" si="164"/>
        <v>-3.0208528557761176E-3</v>
      </c>
      <c r="E287" s="128">
        <v>13.25</v>
      </c>
      <c r="F287" s="127">
        <f t="shared" si="165"/>
        <v>1.4392895421834376E-2</v>
      </c>
      <c r="G287" s="95">
        <v>343.66</v>
      </c>
      <c r="H287" s="147">
        <f t="shared" si="166"/>
        <v>3.1554765470154832E-3</v>
      </c>
      <c r="I287" s="130">
        <v>89.34</v>
      </c>
      <c r="J287" s="147">
        <f t="shared" si="167"/>
        <v>-4.7862646673274285E-2</v>
      </c>
      <c r="K287" s="130">
        <v>48.09</v>
      </c>
      <c r="L287" s="147">
        <f t="shared" si="168"/>
        <v>4.9977074736359497E-2</v>
      </c>
      <c r="M287" s="130">
        <v>30.32</v>
      </c>
      <c r="N287" s="147">
        <f t="shared" si="169"/>
        <v>-3.0318536522962784E-2</v>
      </c>
      <c r="O287" s="151">
        <v>296.35000000000002</v>
      </c>
      <c r="P287" s="147">
        <f>(O287-O251)/O251</f>
        <v>-4.4368270511336204E-2</v>
      </c>
      <c r="Q287" s="151">
        <v>123.72</v>
      </c>
      <c r="R287" s="129">
        <f>(Q287-Q251)/Q251</f>
        <v>-1.0453741991729803E-2</v>
      </c>
    </row>
    <row r="288" spans="1:18" ht="16.8" hidden="1" thickBot="1">
      <c r="A288" s="38"/>
      <c r="B288" s="10" t="s">
        <v>8</v>
      </c>
      <c r="C288" s="75">
        <f>C286-C287</f>
        <v>143.1099999999999</v>
      </c>
      <c r="D288" s="117">
        <f t="shared" si="164"/>
        <v>0.2588513673988187</v>
      </c>
      <c r="E288" s="82">
        <f>E286-E287</f>
        <v>35</v>
      </c>
      <c r="F288" s="354">
        <f t="shared" si="165"/>
        <v>-6.1617968594714434E-3</v>
      </c>
      <c r="G288" s="71">
        <f>G286-G287</f>
        <v>260.51999999999992</v>
      </c>
      <c r="H288" s="144">
        <f t="shared" si="166"/>
        <v>0.17144501600776973</v>
      </c>
      <c r="I288" s="82">
        <f>I286-I287</f>
        <v>28.47</v>
      </c>
      <c r="J288" s="144">
        <f t="shared" si="167"/>
        <v>0.37224658986841469</v>
      </c>
      <c r="K288" s="82">
        <f>K286-K287</f>
        <v>34.069999999999993</v>
      </c>
      <c r="L288" s="320">
        <f t="shared" si="168"/>
        <v>-0.33534920015606728</v>
      </c>
      <c r="M288" s="82">
        <f>M286-M287</f>
        <v>71.039999999999992</v>
      </c>
      <c r="N288" s="144">
        <f t="shared" si="169"/>
        <v>2.9281791970326813E-2</v>
      </c>
      <c r="O288" s="134">
        <f>O286-O287</f>
        <v>-204.78000000000003</v>
      </c>
      <c r="P288" s="144">
        <f>(O288-O252)/-O252</f>
        <v>7.8344161979096681E-3</v>
      </c>
      <c r="Q288" s="134">
        <f>Q286-Q287</f>
        <v>-31.340000000000003</v>
      </c>
      <c r="R288" s="104">
        <f>(Q288-Q252)/-Q252</f>
        <v>0.15306453356393906</v>
      </c>
    </row>
    <row r="289" spans="1:18" ht="16.8" hidden="1" thickTop="1">
      <c r="A289" s="6">
        <v>2014</v>
      </c>
      <c r="B289" s="121" t="s">
        <v>7</v>
      </c>
      <c r="C289" s="122">
        <v>1533.5</v>
      </c>
      <c r="D289" s="120">
        <f t="shared" ref="D289:D297" si="170">(C289-C253)/C253</f>
        <v>1.935003556258676E-2</v>
      </c>
      <c r="E289" s="123">
        <v>58.06</v>
      </c>
      <c r="F289" s="353">
        <f t="shared" ref="F289:F297" si="171">(E289-E253)/E253</f>
        <v>-3.0906593406593358E-3</v>
      </c>
      <c r="G289" s="124">
        <v>737.06</v>
      </c>
      <c r="H289" s="142">
        <f t="shared" ref="H289:H297" si="172">(G289-G253)/G253</f>
        <v>6.7355201955548269E-2</v>
      </c>
      <c r="I289" s="141">
        <v>143.05000000000001</v>
      </c>
      <c r="J289" s="142">
        <f t="shared" ref="J289:J297" si="173">(I289-I253)/I253</f>
        <v>4.3421810834664523E-2</v>
      </c>
      <c r="K289" s="149">
        <v>100.5</v>
      </c>
      <c r="L289" s="142">
        <f t="shared" ref="L289:L297" si="174">(K289-K253)/K253</f>
        <v>-0.14432401597261832</v>
      </c>
      <c r="M289" s="149">
        <v>122.52</v>
      </c>
      <c r="N289" s="142">
        <f t="shared" ref="N289:N297" si="175">(M289-M253)/M253</f>
        <v>6.5063091482649976E-3</v>
      </c>
      <c r="O289" s="150">
        <v>106.51</v>
      </c>
      <c r="P289" s="142">
        <f>(O289-O253)/O253</f>
        <v>-0.14904326289298125</v>
      </c>
      <c r="Q289" s="150">
        <v>111.45</v>
      </c>
      <c r="R289" s="101">
        <f>(Q289-Q253)/Q253</f>
        <v>4.4497760116961299E-2</v>
      </c>
    </row>
    <row r="290" spans="1:18" ht="16.2" hidden="1">
      <c r="A290" s="6" t="s">
        <v>49</v>
      </c>
      <c r="B290" s="125" t="s">
        <v>6</v>
      </c>
      <c r="C290" s="126">
        <v>1371.44</v>
      </c>
      <c r="D290" s="127">
        <f t="shared" si="170"/>
        <v>1.0155768930477036E-2</v>
      </c>
      <c r="E290" s="128">
        <v>15.86</v>
      </c>
      <c r="F290" s="127">
        <f t="shared" si="171"/>
        <v>2.9135033417688656E-2</v>
      </c>
      <c r="G290" s="95">
        <v>421.72</v>
      </c>
      <c r="H290" s="147">
        <f t="shared" si="172"/>
        <v>9.5153742115405872E-3</v>
      </c>
      <c r="I290" s="130">
        <v>111.07</v>
      </c>
      <c r="J290" s="147">
        <f t="shared" si="173"/>
        <v>-1.080306012486314E-2</v>
      </c>
      <c r="K290" s="130">
        <v>60.93</v>
      </c>
      <c r="L290" s="147">
        <f t="shared" si="174"/>
        <v>8.6638607504636839E-2</v>
      </c>
      <c r="M290" s="130">
        <v>37.090000000000003</v>
      </c>
      <c r="N290" s="147">
        <f t="shared" si="175"/>
        <v>-9.7979015938275179E-3</v>
      </c>
      <c r="O290" s="151">
        <v>358.87</v>
      </c>
      <c r="P290" s="147">
        <f>(O290-O254)/O254</f>
        <v>-3.1382170435927982E-2</v>
      </c>
      <c r="Q290" s="151">
        <v>151.02000000000001</v>
      </c>
      <c r="R290" s="129">
        <f>(Q290-Q254)/Q254</f>
        <v>-7.7413207884231014E-4</v>
      </c>
    </row>
    <row r="291" spans="1:18" ht="16.8" hidden="1" thickBot="1">
      <c r="A291" s="38"/>
      <c r="B291" s="10" t="s">
        <v>8</v>
      </c>
      <c r="C291" s="75">
        <f>C289-C290</f>
        <v>162.05999999999995</v>
      </c>
      <c r="D291" s="117">
        <f t="shared" si="170"/>
        <v>0.10441739699327975</v>
      </c>
      <c r="E291" s="82">
        <f>E289-E290</f>
        <v>42.2</v>
      </c>
      <c r="F291" s="354">
        <f t="shared" si="171"/>
        <v>-1.4686310677344739E-2</v>
      </c>
      <c r="G291" s="71">
        <f>G289-G290</f>
        <v>315.33999999999992</v>
      </c>
      <c r="H291" s="144">
        <f t="shared" si="172"/>
        <v>0.15592570462934763</v>
      </c>
      <c r="I291" s="82">
        <f>I289-I290</f>
        <v>31.980000000000018</v>
      </c>
      <c r="J291" s="144">
        <f t="shared" si="173"/>
        <v>0.28878858708793459</v>
      </c>
      <c r="K291" s="82">
        <f>K289-K290</f>
        <v>39.57</v>
      </c>
      <c r="L291" s="320">
        <f t="shared" si="174"/>
        <v>-0.35531696508577842</v>
      </c>
      <c r="M291" s="82">
        <f>M289-M290</f>
        <v>85.429999999999993</v>
      </c>
      <c r="N291" s="144">
        <f t="shared" si="175"/>
        <v>1.3753248448458025E-2</v>
      </c>
      <c r="O291" s="134">
        <f>O289-O290</f>
        <v>-252.36</v>
      </c>
      <c r="P291" s="325">
        <f>(O291-O255)/-O255</f>
        <v>-2.8646894820080628E-2</v>
      </c>
      <c r="Q291" s="134">
        <f>Q289-Q290</f>
        <v>-39.570000000000007</v>
      </c>
      <c r="R291" s="104">
        <f>(Q291-Q255)/-Q255</f>
        <v>0.10948576572521648</v>
      </c>
    </row>
    <row r="292" spans="1:18" ht="16.8" hidden="1" thickTop="1">
      <c r="A292" s="6">
        <v>2014</v>
      </c>
      <c r="B292" s="121" t="s">
        <v>7</v>
      </c>
      <c r="C292" s="122">
        <v>1800.89</v>
      </c>
      <c r="D292" s="120">
        <f t="shared" si="170"/>
        <v>2.4746785023329922E-2</v>
      </c>
      <c r="E292" s="123">
        <v>67.33</v>
      </c>
      <c r="F292" s="120">
        <f t="shared" si="171"/>
        <v>-5.5827967153069076E-3</v>
      </c>
      <c r="G292" s="124">
        <v>867.03</v>
      </c>
      <c r="H292" s="142">
        <f t="shared" si="172"/>
        <v>6.7671006161984779E-2</v>
      </c>
      <c r="I292" s="141">
        <v>168.07</v>
      </c>
      <c r="J292" s="142">
        <f t="shared" si="173"/>
        <v>4.8066250109128086E-2</v>
      </c>
      <c r="K292" s="149">
        <v>117.82</v>
      </c>
      <c r="L292" s="142">
        <f t="shared" si="174"/>
        <v>-0.1416540389322766</v>
      </c>
      <c r="M292" s="149">
        <v>143.57</v>
      </c>
      <c r="N292" s="142">
        <f t="shared" si="175"/>
        <v>2.1778888439038893E-3</v>
      </c>
      <c r="O292" s="150">
        <v>124.59</v>
      </c>
      <c r="P292" s="142">
        <f>(O292-O256)/O256</f>
        <v>-0.11387543474086241</v>
      </c>
      <c r="Q292" s="150">
        <v>130.38999999999999</v>
      </c>
      <c r="R292" s="101">
        <f>(Q292-Q256)/Q256</f>
        <v>5.6362561065517153E-2</v>
      </c>
    </row>
    <row r="293" spans="1:18" ht="16.2" hidden="1">
      <c r="A293" s="6" t="s">
        <v>50</v>
      </c>
      <c r="B293" s="125" t="s">
        <v>6</v>
      </c>
      <c r="C293" s="126">
        <v>1612.69</v>
      </c>
      <c r="D293" s="127">
        <f t="shared" si="170"/>
        <v>2.1797035775473199E-2</v>
      </c>
      <c r="E293" s="128">
        <v>18.7</v>
      </c>
      <c r="F293" s="127">
        <f t="shared" si="171"/>
        <v>2.3872098116513356E-2</v>
      </c>
      <c r="G293" s="95">
        <v>494.71</v>
      </c>
      <c r="H293" s="147">
        <f t="shared" si="172"/>
        <v>1.5431287870079911E-2</v>
      </c>
      <c r="I293" s="130">
        <v>131.01</v>
      </c>
      <c r="J293" s="147">
        <f t="shared" si="173"/>
        <v>2.0881617292732445E-3</v>
      </c>
      <c r="K293" s="130">
        <v>73</v>
      </c>
      <c r="L293" s="147">
        <f t="shared" si="174"/>
        <v>0.1104857234129943</v>
      </c>
      <c r="M293" s="130">
        <v>44.06</v>
      </c>
      <c r="N293" s="147">
        <f t="shared" si="175"/>
        <v>-6.4716891785238919E-3</v>
      </c>
      <c r="O293" s="151">
        <v>420.31</v>
      </c>
      <c r="P293" s="147">
        <f>(O293-O257)/O257</f>
        <v>-1.1444672323931702E-2</v>
      </c>
      <c r="Q293" s="151">
        <v>178.22</v>
      </c>
      <c r="R293" s="129">
        <f>(Q293-Q257)/Q257</f>
        <v>4.2883144839089352E-3</v>
      </c>
    </row>
    <row r="294" spans="1:18" ht="16.8" hidden="1" thickBot="1">
      <c r="A294" s="38"/>
      <c r="B294" s="10" t="s">
        <v>8</v>
      </c>
      <c r="C294" s="75">
        <f>C292-C293</f>
        <v>188.20000000000005</v>
      </c>
      <c r="D294" s="117">
        <f t="shared" si="170"/>
        <v>5.0739202286837072E-2</v>
      </c>
      <c r="E294" s="82">
        <f>E292-E293</f>
        <v>48.629999999999995</v>
      </c>
      <c r="F294" s="354">
        <f t="shared" si="171"/>
        <v>-1.6463069330960423E-2</v>
      </c>
      <c r="G294" s="71">
        <f>G292-G293</f>
        <v>372.32</v>
      </c>
      <c r="H294" s="144">
        <f t="shared" si="172"/>
        <v>0.14600903707169322</v>
      </c>
      <c r="I294" s="82">
        <f>I292-I293</f>
        <v>37.06</v>
      </c>
      <c r="J294" s="144">
        <f t="shared" si="173"/>
        <v>0.25097046413502117</v>
      </c>
      <c r="K294" s="82">
        <f>K292-K293</f>
        <v>44.819999999999993</v>
      </c>
      <c r="L294" s="320">
        <f t="shared" si="174"/>
        <v>-0.37338347756791163</v>
      </c>
      <c r="M294" s="82">
        <f>M292-M293</f>
        <v>99.509999999999991</v>
      </c>
      <c r="N294" s="144">
        <f t="shared" si="175"/>
        <v>6.0559492877434208E-3</v>
      </c>
      <c r="O294" s="134">
        <f>O292-O293</f>
        <v>-295.72000000000003</v>
      </c>
      <c r="P294" s="325">
        <f>(O294-O258)/-O258</f>
        <v>-3.916366511464478E-2</v>
      </c>
      <c r="Q294" s="134">
        <f>Q292-Q293</f>
        <v>-47.830000000000013</v>
      </c>
      <c r="R294" s="104">
        <f>(Q294-Q258)/-Q258</f>
        <v>0.11468552178580654</v>
      </c>
    </row>
    <row r="295" spans="1:18" ht="16.8" hidden="1" thickTop="1">
      <c r="A295" s="6">
        <v>2014</v>
      </c>
      <c r="B295" s="121" t="s">
        <v>7</v>
      </c>
      <c r="C295" s="122">
        <v>2081.62</v>
      </c>
      <c r="D295" s="120">
        <f t="shared" si="170"/>
        <v>3.3708423133075711E-2</v>
      </c>
      <c r="E295" s="123">
        <v>77.260000000000005</v>
      </c>
      <c r="F295" s="353">
        <f t="shared" si="171"/>
        <v>2.5893319523576168E-4</v>
      </c>
      <c r="G295" s="124">
        <v>1007.68</v>
      </c>
      <c r="H295" s="142">
        <f t="shared" si="172"/>
        <v>7.7087519774252863E-2</v>
      </c>
      <c r="I295" s="141">
        <v>193.76</v>
      </c>
      <c r="J295" s="142">
        <f t="shared" si="173"/>
        <v>5.4476190476190428E-2</v>
      </c>
      <c r="K295" s="149">
        <v>137.38999999999999</v>
      </c>
      <c r="L295" s="142">
        <f t="shared" si="174"/>
        <v>-0.11929487179487189</v>
      </c>
      <c r="M295" s="149">
        <v>164.8</v>
      </c>
      <c r="N295" s="142">
        <f t="shared" si="175"/>
        <v>3.1042668452128512E-3</v>
      </c>
      <c r="O295" s="150">
        <v>142.66999999999999</v>
      </c>
      <c r="P295" s="142">
        <f>(O295-O259)/O259</f>
        <v>-8.9650331801939834E-2</v>
      </c>
      <c r="Q295" s="150">
        <v>149.16999999999999</v>
      </c>
      <c r="R295" s="101">
        <f>(Q295-Q259)/Q259</f>
        <v>5.0345021827911396E-2</v>
      </c>
    </row>
    <row r="296" spans="1:18" ht="16.2" hidden="1">
      <c r="A296" s="6" t="s">
        <v>51</v>
      </c>
      <c r="B296" s="125" t="s">
        <v>6</v>
      </c>
      <c r="C296" s="126">
        <v>1852.38</v>
      </c>
      <c r="D296" s="127">
        <f t="shared" si="170"/>
        <v>3.5618644020417423E-2</v>
      </c>
      <c r="E296" s="128">
        <v>21.77</v>
      </c>
      <c r="F296" s="127">
        <f t="shared" si="171"/>
        <v>4.0133779264214041E-2</v>
      </c>
      <c r="G296" s="95">
        <v>565.54</v>
      </c>
      <c r="H296" s="147">
        <f t="shared" si="172"/>
        <v>2.788077062886208E-2</v>
      </c>
      <c r="I296" s="130">
        <v>151.54</v>
      </c>
      <c r="J296" s="147">
        <f t="shared" si="173"/>
        <v>3.6667122725406932E-2</v>
      </c>
      <c r="K296" s="130">
        <v>83.57</v>
      </c>
      <c r="L296" s="147">
        <f t="shared" si="174"/>
        <v>0.13361367335865429</v>
      </c>
      <c r="M296" s="130">
        <v>50.74</v>
      </c>
      <c r="N296" s="147">
        <f t="shared" si="175"/>
        <v>1.1764705882353009E-2</v>
      </c>
      <c r="O296" s="151">
        <v>488.83</v>
      </c>
      <c r="P296" s="147">
        <f>(O296-O260)/O260</f>
        <v>2.0498944304368325E-3</v>
      </c>
      <c r="Q296" s="151">
        <v>204.17</v>
      </c>
      <c r="R296" s="129">
        <f>(Q296-Q260)/Q260</f>
        <v>1.0792613495717503E-2</v>
      </c>
    </row>
    <row r="297" spans="1:18" ht="16.8" hidden="1" thickBot="1">
      <c r="A297" s="38"/>
      <c r="B297" s="10" t="s">
        <v>8</v>
      </c>
      <c r="C297" s="75">
        <f>C295-C296</f>
        <v>229.23999999999978</v>
      </c>
      <c r="D297" s="117">
        <f t="shared" si="170"/>
        <v>1.8527569200692436E-2</v>
      </c>
      <c r="E297" s="82">
        <f>E295-E296</f>
        <v>55.490000000000009</v>
      </c>
      <c r="F297" s="354">
        <f t="shared" si="171"/>
        <v>-1.4562244716746336E-2</v>
      </c>
      <c r="G297" s="71">
        <f>G295-G296</f>
        <v>442.14</v>
      </c>
      <c r="H297" s="144">
        <f t="shared" si="172"/>
        <v>0.14734274444675136</v>
      </c>
      <c r="I297" s="82">
        <f>I295-I296</f>
        <v>42.22</v>
      </c>
      <c r="J297" s="144">
        <f t="shared" si="173"/>
        <v>0.1237689645994146</v>
      </c>
      <c r="K297" s="82">
        <f>K295-K296</f>
        <v>53.819999999999993</v>
      </c>
      <c r="L297" s="320">
        <f t="shared" si="174"/>
        <v>-0.34589207583859999</v>
      </c>
      <c r="M297" s="82">
        <f>M295-M296</f>
        <v>114.06</v>
      </c>
      <c r="N297" s="320">
        <f t="shared" si="175"/>
        <v>-7.0089363939008316E-4</v>
      </c>
      <c r="O297" s="134">
        <f>O295-O296</f>
        <v>-346.15999999999997</v>
      </c>
      <c r="P297" s="325">
        <f>(O297-O261)/-O261</f>
        <v>-4.5453172661653087E-2</v>
      </c>
      <c r="Q297" s="134">
        <f>Q295-Q296</f>
        <v>-55</v>
      </c>
      <c r="R297" s="104">
        <f>(Q297-Q261)/-Q261</f>
        <v>8.2874770718692661E-2</v>
      </c>
    </row>
    <row r="298" spans="1:18" ht="16.8" hidden="1" thickTop="1">
      <c r="A298" s="6">
        <v>2014</v>
      </c>
      <c r="B298" s="121" t="s">
        <v>7</v>
      </c>
      <c r="C298" s="122">
        <v>2345.67</v>
      </c>
      <c r="D298" s="120">
        <f t="shared" ref="D298:D306" si="176">(C298-C262)/C262</f>
        <v>3.5081216325341877E-2</v>
      </c>
      <c r="E298" s="123">
        <v>86.86</v>
      </c>
      <c r="F298" s="120">
        <f t="shared" ref="F298:F306" si="177">(E298-E262)/E262</f>
        <v>-1.2648039553869086E-3</v>
      </c>
      <c r="G298" s="124">
        <v>1141.92</v>
      </c>
      <c r="H298" s="142">
        <f t="shared" ref="H298:H306" si="178">(G298-G262)/G262</f>
        <v>7.8666968941283125E-2</v>
      </c>
      <c r="I298" s="141">
        <v>217.66</v>
      </c>
      <c r="J298" s="142">
        <f t="shared" ref="J298:J306" si="179">(I298-I262)/I262</f>
        <v>5.5935574637364774E-2</v>
      </c>
      <c r="K298" s="149">
        <v>155.25</v>
      </c>
      <c r="L298" s="142">
        <f t="shared" ref="L298:L306" si="180">(K298-K262)/K262</f>
        <v>-0.10301594638317547</v>
      </c>
      <c r="M298" s="149">
        <v>182.86</v>
      </c>
      <c r="N298" s="142">
        <f t="shared" ref="N298:N306" si="181">(M298-M262)/M262</f>
        <v>-7.1129934299830264E-3</v>
      </c>
      <c r="O298" s="150">
        <v>160.62</v>
      </c>
      <c r="P298" s="142">
        <f>(O298-O262)/O262</f>
        <v>-8.598418027656056E-2</v>
      </c>
      <c r="Q298" s="150">
        <v>166.44</v>
      </c>
      <c r="R298" s="101">
        <f>(Q298-Q262)/Q262</f>
        <v>4.2857142857142878E-2</v>
      </c>
    </row>
    <row r="299" spans="1:18" ht="16.2" hidden="1">
      <c r="A299" s="6" t="s">
        <v>52</v>
      </c>
      <c r="B299" s="125" t="s">
        <v>6</v>
      </c>
      <c r="C299" s="126">
        <v>2081.09</v>
      </c>
      <c r="D299" s="127">
        <f t="shared" si="176"/>
        <v>3.1457856286119419E-2</v>
      </c>
      <c r="E299" s="128">
        <v>25.11</v>
      </c>
      <c r="F299" s="127">
        <f t="shared" si="177"/>
        <v>3.9751552795031092E-2</v>
      </c>
      <c r="G299" s="95">
        <v>638.46</v>
      </c>
      <c r="H299" s="147">
        <f t="shared" si="178"/>
        <v>2.7718756036314511E-2</v>
      </c>
      <c r="I299" s="130">
        <v>171.91</v>
      </c>
      <c r="J299" s="147">
        <f t="shared" si="179"/>
        <v>4.5999391542439927E-2</v>
      </c>
      <c r="K299" s="130">
        <v>93.21</v>
      </c>
      <c r="L299" s="147">
        <f t="shared" si="180"/>
        <v>0.12872366190360857</v>
      </c>
      <c r="M299" s="130">
        <v>57.52</v>
      </c>
      <c r="N299" s="147">
        <f t="shared" si="181"/>
        <v>1.8413597733711162E-2</v>
      </c>
      <c r="O299" s="151">
        <v>543</v>
      </c>
      <c r="P299" s="147">
        <f>(O299-O263)/O263</f>
        <v>-1.0532453806625557E-2</v>
      </c>
      <c r="Q299" s="151">
        <v>229.57</v>
      </c>
      <c r="R299" s="129">
        <f>(Q299-Q263)/Q263</f>
        <v>4.023616881696862E-3</v>
      </c>
    </row>
    <row r="300" spans="1:18" ht="16.8" hidden="1" thickBot="1">
      <c r="A300" s="38"/>
      <c r="B300" s="10" t="s">
        <v>8</v>
      </c>
      <c r="C300" s="75">
        <f>C298-C299</f>
        <v>264.57999999999993</v>
      </c>
      <c r="D300" s="117">
        <f t="shared" si="176"/>
        <v>6.4494065580365051E-2</v>
      </c>
      <c r="E300" s="82">
        <f>E298-E299</f>
        <v>61.75</v>
      </c>
      <c r="F300" s="354">
        <f t="shared" si="177"/>
        <v>-1.7032792104425348E-2</v>
      </c>
      <c r="G300" s="71">
        <f>G298-G299</f>
        <v>503.46000000000004</v>
      </c>
      <c r="H300" s="144">
        <f t="shared" si="178"/>
        <v>0.15102880658436199</v>
      </c>
      <c r="I300" s="82">
        <f>I298-I299</f>
        <v>45.75</v>
      </c>
      <c r="J300" s="144">
        <f t="shared" si="179"/>
        <v>9.5021541407371915E-2</v>
      </c>
      <c r="K300" s="82">
        <f>K298-K299</f>
        <v>62.040000000000006</v>
      </c>
      <c r="L300" s="320">
        <f t="shared" si="180"/>
        <v>-0.31447513812154698</v>
      </c>
      <c r="M300" s="82">
        <f>M298-M299</f>
        <v>125.34</v>
      </c>
      <c r="N300" s="320">
        <f t="shared" si="181"/>
        <v>-1.8403947059284161E-2</v>
      </c>
      <c r="O300" s="134">
        <f>O298-O299</f>
        <v>-382.38</v>
      </c>
      <c r="P300" s="325">
        <f>(O300-O264)/-O264</f>
        <v>-2.5010052271813542E-2</v>
      </c>
      <c r="Q300" s="134">
        <f>Q298-Q299</f>
        <v>-63.129999999999995</v>
      </c>
      <c r="R300" s="104">
        <f>(Q300-Q264)/-Q264</f>
        <v>8.5734974656046556E-2</v>
      </c>
    </row>
    <row r="301" spans="1:18" ht="16.8" hidden="1" thickTop="1">
      <c r="A301" s="6">
        <v>2014</v>
      </c>
      <c r="B301" s="121" t="s">
        <v>7</v>
      </c>
      <c r="C301" s="122">
        <v>2614.4870000000001</v>
      </c>
      <c r="D301" s="120">
        <f t="shared" si="176"/>
        <v>3.2056069601465245E-2</v>
      </c>
      <c r="E301" s="123">
        <v>96.906999999999996</v>
      </c>
      <c r="F301" s="120">
        <f t="shared" si="177"/>
        <v>-9.3334696381107835E-3</v>
      </c>
      <c r="G301" s="124">
        <v>1280.7349999999999</v>
      </c>
      <c r="H301" s="142">
        <f t="shared" si="178"/>
        <v>7.9158907641621465E-2</v>
      </c>
      <c r="I301" s="141">
        <v>241.97</v>
      </c>
      <c r="J301" s="142">
        <f t="shared" si="179"/>
        <v>4.8124404400935565E-2</v>
      </c>
      <c r="K301" s="149">
        <v>173.047</v>
      </c>
      <c r="L301" s="142">
        <f t="shared" si="180"/>
        <v>-8.9034533586018164E-2</v>
      </c>
      <c r="M301" s="149">
        <v>202.488</v>
      </c>
      <c r="N301" s="142">
        <f t="shared" si="181"/>
        <v>-1.5758518446507511E-2</v>
      </c>
      <c r="O301" s="150">
        <v>176.95500000000001</v>
      </c>
      <c r="P301" s="142">
        <f>(O301-O265)/O265</f>
        <v>-0.10357142857142854</v>
      </c>
      <c r="Q301" s="150">
        <v>182.423</v>
      </c>
      <c r="R301" s="101">
        <f>(Q301-Q265)/Q265</f>
        <v>2.9068652338241054E-2</v>
      </c>
    </row>
    <row r="302" spans="1:18" ht="16.2" hidden="1">
      <c r="A302" s="6" t="s">
        <v>53</v>
      </c>
      <c r="B302" s="125" t="s">
        <v>6</v>
      </c>
      <c r="C302" s="126">
        <v>2303.7269999999999</v>
      </c>
      <c r="D302" s="127">
        <f t="shared" si="176"/>
        <v>2.6817646953948154E-2</v>
      </c>
      <c r="E302" s="128">
        <v>28.239000000000001</v>
      </c>
      <c r="F302" s="127">
        <f t="shared" si="177"/>
        <v>2.7246271371407872E-2</v>
      </c>
      <c r="G302" s="95">
        <v>705.46799999999996</v>
      </c>
      <c r="H302" s="147">
        <f t="shared" si="178"/>
        <v>2.3723009055026636E-2</v>
      </c>
      <c r="I302" s="130">
        <v>190.285</v>
      </c>
      <c r="J302" s="147">
        <f t="shared" si="179"/>
        <v>4.5292243462975196E-2</v>
      </c>
      <c r="K302" s="130">
        <v>102.401</v>
      </c>
      <c r="L302" s="147">
        <f t="shared" si="180"/>
        <v>0.12405049396267841</v>
      </c>
      <c r="M302" s="130">
        <v>63.893999999999998</v>
      </c>
      <c r="N302" s="147">
        <f t="shared" si="181"/>
        <v>1.6610978520286347E-2</v>
      </c>
      <c r="O302" s="151">
        <v>599.54300000000001</v>
      </c>
      <c r="P302" s="147">
        <f>(O302-O266)/O266</f>
        <v>-1.7496968306512439E-2</v>
      </c>
      <c r="Q302" s="151">
        <v>253.09700000000001</v>
      </c>
      <c r="R302" s="129">
        <f>(Q302-Q266)/Q266</f>
        <v>-4.9654033653090315E-3</v>
      </c>
    </row>
    <row r="303" spans="1:18" ht="16.8" hidden="1" thickBot="1">
      <c r="A303" s="38"/>
      <c r="B303" s="10" t="s">
        <v>8</v>
      </c>
      <c r="C303" s="75">
        <f>C301-C302</f>
        <v>310.76000000000022</v>
      </c>
      <c r="D303" s="117">
        <f t="shared" si="176"/>
        <v>7.2621841778268484E-2</v>
      </c>
      <c r="E303" s="82">
        <f>E301-E302</f>
        <v>68.667999999999992</v>
      </c>
      <c r="F303" s="354">
        <f t="shared" si="177"/>
        <v>-2.3631451727570116E-2</v>
      </c>
      <c r="G303" s="71">
        <f>G301-G302</f>
        <v>575.26699999999994</v>
      </c>
      <c r="H303" s="144">
        <f t="shared" si="178"/>
        <v>0.15592058994916308</v>
      </c>
      <c r="I303" s="82">
        <f>I301-I302</f>
        <v>51.685000000000002</v>
      </c>
      <c r="J303" s="144">
        <f t="shared" si="179"/>
        <v>5.8684965178205234E-2</v>
      </c>
      <c r="K303" s="82">
        <f>K301-K302</f>
        <v>70.646000000000001</v>
      </c>
      <c r="L303" s="320">
        <f t="shared" si="180"/>
        <v>-0.28539348573740653</v>
      </c>
      <c r="M303" s="82">
        <f>M301-M302</f>
        <v>138.59399999999999</v>
      </c>
      <c r="N303" s="320">
        <f t="shared" si="181"/>
        <v>-2.9997200447928342E-2</v>
      </c>
      <c r="O303" s="134">
        <f>O301-O302</f>
        <v>-422.58799999999997</v>
      </c>
      <c r="P303" s="325">
        <f>(O303-O267)/-O267</f>
        <v>-2.3661644300179047E-2</v>
      </c>
      <c r="Q303" s="134">
        <f>Q301-Q302</f>
        <v>-70.674000000000007</v>
      </c>
      <c r="R303" s="104">
        <f>(Q303-Q267)/-Q267</f>
        <v>8.3227396549487562E-2</v>
      </c>
    </row>
    <row r="304" spans="1:18" ht="16.8" hidden="1" thickTop="1">
      <c r="A304" s="6">
        <v>2014</v>
      </c>
      <c r="B304" s="121" t="s">
        <v>7</v>
      </c>
      <c r="C304" s="122">
        <v>2880.87</v>
      </c>
      <c r="D304" s="120">
        <f t="shared" si="176"/>
        <v>3.2355280981014686E-2</v>
      </c>
      <c r="E304" s="123">
        <v>106.59</v>
      </c>
      <c r="F304" s="120">
        <f t="shared" si="177"/>
        <v>-8.0960357342265993E-3</v>
      </c>
      <c r="G304" s="124">
        <v>1416.86</v>
      </c>
      <c r="H304" s="142">
        <f t="shared" si="178"/>
        <v>7.9463034070823405E-2</v>
      </c>
      <c r="I304" s="141">
        <v>265.58</v>
      </c>
      <c r="J304" s="142">
        <f t="shared" si="179"/>
        <v>5.21353300055463E-2</v>
      </c>
      <c r="K304" s="149">
        <v>191.89</v>
      </c>
      <c r="L304" s="142">
        <f t="shared" si="180"/>
        <v>-7.3487518709864447E-2</v>
      </c>
      <c r="M304" s="149">
        <v>221.99</v>
      </c>
      <c r="N304" s="142">
        <f t="shared" si="181"/>
        <v>-1.8481673077773261E-2</v>
      </c>
      <c r="O304" s="150">
        <v>192.06</v>
      </c>
      <c r="P304" s="142">
        <f>(O304-O268)/O268</f>
        <v>-0.10996802446823296</v>
      </c>
      <c r="Q304" s="150">
        <v>200.13</v>
      </c>
      <c r="R304" s="101">
        <f>(Q304-Q268)/Q268</f>
        <v>2.4993597951344405E-2</v>
      </c>
    </row>
    <row r="305" spans="1:18" ht="16.2" hidden="1">
      <c r="A305" s="6" t="s">
        <v>54</v>
      </c>
      <c r="B305" s="125" t="s">
        <v>6</v>
      </c>
      <c r="C305" s="126">
        <v>2528.2800000000002</v>
      </c>
      <c r="D305" s="127">
        <f t="shared" si="176"/>
        <v>2.8868614029804607E-2</v>
      </c>
      <c r="E305" s="128">
        <v>31.32</v>
      </c>
      <c r="F305" s="127">
        <f t="shared" si="177"/>
        <v>3.5714285714285775E-2</v>
      </c>
      <c r="G305" s="95">
        <v>780.68</v>
      </c>
      <c r="H305" s="147">
        <f t="shared" si="178"/>
        <v>3.5920436299942855E-2</v>
      </c>
      <c r="I305" s="130">
        <v>210.52</v>
      </c>
      <c r="J305" s="147">
        <f t="shared" si="179"/>
        <v>5.5608484179912765E-2</v>
      </c>
      <c r="K305" s="130">
        <v>111.53</v>
      </c>
      <c r="L305" s="147">
        <f t="shared" si="180"/>
        <v>0.11775906995389858</v>
      </c>
      <c r="M305" s="130">
        <v>70.39</v>
      </c>
      <c r="N305" s="147">
        <f t="shared" si="181"/>
        <v>3.135531135531136E-2</v>
      </c>
      <c r="O305" s="151">
        <v>649.34</v>
      </c>
      <c r="P305" s="147">
        <f>(O305-O269)/O269</f>
        <v>-2.8108722983895069E-2</v>
      </c>
      <c r="Q305" s="151">
        <v>276.83999999999997</v>
      </c>
      <c r="R305" s="129">
        <f>(Q305-Q269)/Q269</f>
        <v>-6.5669070944128927E-3</v>
      </c>
    </row>
    <row r="306" spans="1:18" ht="16.8" hidden="1" thickBot="1">
      <c r="A306" s="38"/>
      <c r="B306" s="10" t="s">
        <v>8</v>
      </c>
      <c r="C306" s="75">
        <f>C304-C305</f>
        <v>352.58999999999969</v>
      </c>
      <c r="D306" s="117">
        <f t="shared" si="176"/>
        <v>5.8066258552394438E-2</v>
      </c>
      <c r="E306" s="82">
        <f>E304-E305</f>
        <v>75.27000000000001</v>
      </c>
      <c r="F306" s="354">
        <f t="shared" si="177"/>
        <v>-2.5252525252525106E-2</v>
      </c>
      <c r="G306" s="71">
        <f>G304-G305</f>
        <v>636.17999999999995</v>
      </c>
      <c r="H306" s="144">
        <f t="shared" si="178"/>
        <v>0.13816978262814211</v>
      </c>
      <c r="I306" s="82">
        <f>I304-I305</f>
        <v>55.059999999999974</v>
      </c>
      <c r="J306" s="144">
        <f t="shared" si="179"/>
        <v>3.9063974334780031E-2</v>
      </c>
      <c r="K306" s="82">
        <f>K304-K305</f>
        <v>80.359999999999985</v>
      </c>
      <c r="L306" s="320">
        <f t="shared" si="180"/>
        <v>-0.25128109568620166</v>
      </c>
      <c r="M306" s="82">
        <f>M304-M305</f>
        <v>151.60000000000002</v>
      </c>
      <c r="N306" s="320">
        <f t="shared" si="181"/>
        <v>-4.0020263424518525E-2</v>
      </c>
      <c r="O306" s="134">
        <f>O304-O305</f>
        <v>-457.28000000000003</v>
      </c>
      <c r="P306" s="325">
        <f>(O306-O270)/-O270</f>
        <v>-1.0943337828576455E-2</v>
      </c>
      <c r="Q306" s="134">
        <f>Q304-Q305</f>
        <v>-76.70999999999998</v>
      </c>
      <c r="R306" s="104">
        <f>(Q306-Q270)/-Q270</f>
        <v>8.0436346199952477E-2</v>
      </c>
    </row>
    <row r="307" spans="1:18" ht="16.8" thickTop="1">
      <c r="A307" s="6"/>
      <c r="B307" s="121" t="s">
        <v>7</v>
      </c>
      <c r="C307" s="122">
        <v>3136.96</v>
      </c>
      <c r="D307" s="120">
        <f t="shared" ref="D307:D312" si="182">(C307-C271)/C271</f>
        <v>2.7026496115452801E-2</v>
      </c>
      <c r="E307" s="123">
        <v>115.65</v>
      </c>
      <c r="F307" s="120">
        <f t="shared" ref="F307:F312" si="183">(E307-E271)/E271</f>
        <v>-1.1707400444368401E-2</v>
      </c>
      <c r="G307" s="124">
        <v>1548.29</v>
      </c>
      <c r="H307" s="142">
        <f t="shared" ref="H307:H312" si="184">(G307-G271)/G271</f>
        <v>7.6741727749419245E-2</v>
      </c>
      <c r="I307" s="141">
        <v>289.47000000000003</v>
      </c>
      <c r="J307" s="142">
        <f t="shared" ref="J307:J312" si="185">(I307-I271)/I271</f>
        <v>4.7513932112615086E-2</v>
      </c>
      <c r="K307" s="149">
        <v>209.02</v>
      </c>
      <c r="L307" s="142">
        <f t="shared" ref="L307:L312" si="186">(K307-K271)/K271</f>
        <v>-7.4887138178277371E-2</v>
      </c>
      <c r="M307" s="149">
        <v>241.04</v>
      </c>
      <c r="N307" s="142">
        <f t="shared" ref="N307:N312" si="187">(M307-M271)/M271</f>
        <v>-2.7633224414054601E-2</v>
      </c>
      <c r="O307" s="150">
        <v>204.52</v>
      </c>
      <c r="P307" s="142">
        <f>(O307-O271)/O271</f>
        <v>-0.13657280364757038</v>
      </c>
      <c r="Q307" s="150">
        <v>216.64</v>
      </c>
      <c r="R307" s="101">
        <f>(Q307-Q271)/Q271</f>
        <v>1.818865441556599E-2</v>
      </c>
    </row>
    <row r="308" spans="1:18" ht="16.2">
      <c r="A308" s="6">
        <v>2014</v>
      </c>
      <c r="B308" s="125" t="s">
        <v>6</v>
      </c>
      <c r="C308" s="126">
        <v>2740.26</v>
      </c>
      <c r="D308" s="127">
        <f t="shared" si="182"/>
        <v>1.5298428659822236E-2</v>
      </c>
      <c r="E308" s="128">
        <v>34.26</v>
      </c>
      <c r="F308" s="127">
        <f t="shared" si="183"/>
        <v>3.6297640653357402E-2</v>
      </c>
      <c r="G308" s="95">
        <v>851.89</v>
      </c>
      <c r="H308" s="147">
        <f t="shared" si="184"/>
        <v>2.4152440490502563E-2</v>
      </c>
      <c r="I308" s="130">
        <v>228.21</v>
      </c>
      <c r="J308" s="147">
        <f t="shared" si="185"/>
        <v>5.0158759376006654E-2</v>
      </c>
      <c r="K308" s="130">
        <v>120.13</v>
      </c>
      <c r="L308" s="147">
        <f t="shared" si="186"/>
        <v>9.4578587699316582E-2</v>
      </c>
      <c r="M308" s="130">
        <v>76.3</v>
      </c>
      <c r="N308" s="147">
        <f t="shared" si="187"/>
        <v>2.3062483239474376E-2</v>
      </c>
      <c r="O308" s="151">
        <v>692.96</v>
      </c>
      <c r="P308" s="147">
        <f>(O308-O272)/O272</f>
        <v>-5.3061670697877712E-2</v>
      </c>
      <c r="Q308" s="151">
        <v>299.99</v>
      </c>
      <c r="R308" s="129">
        <f>(Q308-Q272)/Q272</f>
        <v>-1.797171664266076E-2</v>
      </c>
    </row>
    <row r="309" spans="1:18" ht="16.8" thickBot="1">
      <c r="A309" s="38"/>
      <c r="B309" s="10" t="s">
        <v>8</v>
      </c>
      <c r="C309" s="75">
        <f>C307-C308</f>
        <v>396.69999999999982</v>
      </c>
      <c r="D309" s="117">
        <f t="shared" si="182"/>
        <v>0.11608147647985527</v>
      </c>
      <c r="E309" s="82">
        <f>E307-E308</f>
        <v>81.390000000000015</v>
      </c>
      <c r="F309" s="354">
        <f t="shared" si="183"/>
        <v>-3.0609814197236532E-2</v>
      </c>
      <c r="G309" s="71">
        <f>G307-G308</f>
        <v>696.4</v>
      </c>
      <c r="H309" s="144">
        <f t="shared" si="184"/>
        <v>0.14890949285643559</v>
      </c>
      <c r="I309" s="82">
        <f>I307-I308</f>
        <v>61.260000000000019</v>
      </c>
      <c r="J309" s="144">
        <f t="shared" si="185"/>
        <v>3.7777401321362827E-2</v>
      </c>
      <c r="K309" s="82">
        <f>K307-K308</f>
        <v>88.890000000000015</v>
      </c>
      <c r="L309" s="320">
        <f t="shared" si="186"/>
        <v>-0.23495997934417751</v>
      </c>
      <c r="M309" s="82">
        <f>M307-M308</f>
        <v>164.74</v>
      </c>
      <c r="N309" s="320">
        <f t="shared" si="187"/>
        <v>-4.9448964283653529E-2</v>
      </c>
      <c r="O309" s="134">
        <f>O307-O308</f>
        <v>-488.44000000000005</v>
      </c>
      <c r="P309" s="144">
        <f>(O309-O273)/-O273</f>
        <v>1.3093025135375223E-2</v>
      </c>
      <c r="Q309" s="134">
        <f>Q307-Q308</f>
        <v>-83.350000000000023</v>
      </c>
      <c r="R309" s="104">
        <f>(Q309-Q273)/-Q273</f>
        <v>0.10095998274188313</v>
      </c>
    </row>
    <row r="310" spans="1:18" ht="16.8" hidden="1" thickTop="1">
      <c r="A310" s="6">
        <v>2015</v>
      </c>
      <c r="B310" s="121" t="s">
        <v>7</v>
      </c>
      <c r="C310" s="122">
        <v>255.06</v>
      </c>
      <c r="D310" s="120">
        <f t="shared" si="182"/>
        <v>5.0104985796039427E-2</v>
      </c>
      <c r="E310" s="123">
        <v>9.07</v>
      </c>
      <c r="F310" s="120">
        <f t="shared" si="183"/>
        <v>7.2104018912529474E-2</v>
      </c>
      <c r="G310" s="124">
        <v>131.52000000000001</v>
      </c>
      <c r="H310" s="142">
        <f t="shared" si="184"/>
        <v>0.14784430092511794</v>
      </c>
      <c r="I310" s="141">
        <v>24.55</v>
      </c>
      <c r="J310" s="142">
        <f t="shared" si="185"/>
        <v>1.740571902196443E-2</v>
      </c>
      <c r="K310" s="149">
        <v>15.4</v>
      </c>
      <c r="L310" s="142">
        <f t="shared" si="186"/>
        <v>5.5517477724468849E-2</v>
      </c>
      <c r="M310" s="149">
        <v>19.09</v>
      </c>
      <c r="N310" s="142">
        <f t="shared" si="187"/>
        <v>1.6506922257720911E-2</v>
      </c>
      <c r="O310" s="150">
        <v>9.9700000000000006</v>
      </c>
      <c r="P310" s="142">
        <f>(O310-O274)/O274</f>
        <v>-0.49697275479313824</v>
      </c>
      <c r="Q310" s="150">
        <v>17.079999999999998</v>
      </c>
      <c r="R310" s="101">
        <f>(Q310-Q274)/Q274</f>
        <v>-8.2213863514239718E-2</v>
      </c>
    </row>
    <row r="311" spans="1:18" ht="16.2" hidden="1">
      <c r="A311" s="6" t="s">
        <v>44</v>
      </c>
      <c r="B311" s="125" t="s">
        <v>6</v>
      </c>
      <c r="C311" s="126">
        <v>211.58</v>
      </c>
      <c r="D311" s="127">
        <f t="shared" si="182"/>
        <v>-8.5285848172445781E-3</v>
      </c>
      <c r="E311" s="128">
        <v>3.22</v>
      </c>
      <c r="F311" s="127">
        <f t="shared" si="183"/>
        <v>9.8976109215017066E-2</v>
      </c>
      <c r="G311" s="95">
        <v>75.97</v>
      </c>
      <c r="H311" s="147">
        <f t="shared" si="184"/>
        <v>0.20262782966598064</v>
      </c>
      <c r="I311" s="130">
        <v>20.05</v>
      </c>
      <c r="J311" s="147">
        <f t="shared" si="185"/>
        <v>0.24379652605459054</v>
      </c>
      <c r="K311" s="130">
        <v>7.83</v>
      </c>
      <c r="L311" s="147">
        <f t="shared" si="186"/>
        <v>-6.1151079136690621E-2</v>
      </c>
      <c r="M311" s="130">
        <v>6.76</v>
      </c>
      <c r="N311" s="147">
        <f t="shared" si="187"/>
        <v>0.18181818181818182</v>
      </c>
      <c r="O311" s="151">
        <v>36.590000000000003</v>
      </c>
      <c r="P311" s="147">
        <f>(O311-O275)/O275</f>
        <v>-0.3847317975449806</v>
      </c>
      <c r="Q311" s="151">
        <v>21.81</v>
      </c>
      <c r="R311" s="129">
        <f>(Q311-Q275)/Q275</f>
        <v>-4.4678055190538753E-2</v>
      </c>
    </row>
    <row r="312" spans="1:18" ht="16.8" hidden="1" thickBot="1">
      <c r="A312" s="38"/>
      <c r="B312" s="10" t="s">
        <v>8</v>
      </c>
      <c r="C312" s="75">
        <f>C310-C311</f>
        <v>43.47999999999999</v>
      </c>
      <c r="D312" s="117">
        <f t="shared" si="182"/>
        <v>0.47439810105120439</v>
      </c>
      <c r="E312" s="82">
        <f>E310-E311</f>
        <v>5.85</v>
      </c>
      <c r="F312" s="117">
        <f t="shared" si="183"/>
        <v>5.786618444846265E-2</v>
      </c>
      <c r="G312" s="71">
        <f>G310-G311</f>
        <v>55.550000000000011</v>
      </c>
      <c r="H312" s="144">
        <f t="shared" si="184"/>
        <v>8.0529079945536181E-2</v>
      </c>
      <c r="I312" s="82">
        <f>I310-I311</f>
        <v>4.5</v>
      </c>
      <c r="J312" s="325">
        <f t="shared" si="185"/>
        <v>-0.43820224719101109</v>
      </c>
      <c r="K312" s="82">
        <f>K310-K311</f>
        <v>7.57</v>
      </c>
      <c r="L312" s="361">
        <f t="shared" si="186"/>
        <v>0.21120000000000005</v>
      </c>
      <c r="M312" s="82">
        <f>M310-M311</f>
        <v>12.33</v>
      </c>
      <c r="N312" s="361">
        <f t="shared" si="187"/>
        <v>-5.5895865237366164E-2</v>
      </c>
      <c r="O312" s="134">
        <f>O310-O311</f>
        <v>-26.620000000000005</v>
      </c>
      <c r="P312" s="144">
        <f>(O312-O276)/-O276</f>
        <v>0.32862547288776783</v>
      </c>
      <c r="Q312" s="134">
        <f>Q310-Q311</f>
        <v>-4.7300000000000004</v>
      </c>
      <c r="R312" s="362">
        <f>(Q312-Q276)/-Q276</f>
        <v>-0.12085308056872078</v>
      </c>
    </row>
    <row r="313" spans="1:18" ht="16.8" hidden="1" thickTop="1">
      <c r="A313" s="6">
        <v>2015</v>
      </c>
      <c r="B313" s="121" t="s">
        <v>7</v>
      </c>
      <c r="C313" s="122">
        <v>456.62</v>
      </c>
      <c r="D313" s="120">
        <f t="shared" ref="D313:D321" si="188">(C313-C277)/C277</f>
        <v>2.0628511235955007E-3</v>
      </c>
      <c r="E313" s="123">
        <v>16.23</v>
      </c>
      <c r="F313" s="120">
        <f t="shared" ref="F313:F321" si="189">(E313-E277)/E277</f>
        <v>-6.1236987140231404E-3</v>
      </c>
      <c r="G313" s="124">
        <v>236.79</v>
      </c>
      <c r="H313" s="142">
        <f t="shared" ref="H313:H321" si="190">(G313-G277)/G277</f>
        <v>0.11435832274459966</v>
      </c>
      <c r="I313" s="141">
        <v>42.8</v>
      </c>
      <c r="J313" s="142">
        <f t="shared" ref="J313:J321" si="191">(I313-I277)/I277</f>
        <v>-1.9922143347836145E-2</v>
      </c>
      <c r="K313" s="149">
        <v>27.39</v>
      </c>
      <c r="L313" s="142">
        <f t="shared" ref="L313:L321" si="192">(K313-K277)/K277</f>
        <v>-4.3979057591622968E-2</v>
      </c>
      <c r="M313" s="149">
        <v>32.979999999999997</v>
      </c>
      <c r="N313" s="142">
        <f t="shared" ref="N313:N321" si="193">(M313-M277)/M277</f>
        <v>-9.9153236820540905E-2</v>
      </c>
      <c r="O313" s="150">
        <v>19.420000000000002</v>
      </c>
      <c r="P313" s="142">
        <f>(O313-O277)/O277</f>
        <v>-0.49055613850996843</v>
      </c>
      <c r="Q313" s="150">
        <v>29.92</v>
      </c>
      <c r="R313" s="101">
        <f>(Q313-Q277)/Q277</f>
        <v>-0.14975845410628008</v>
      </c>
    </row>
    <row r="314" spans="1:18" ht="16.2" hidden="1">
      <c r="A314" s="6" t="s">
        <v>45</v>
      </c>
      <c r="B314" s="125" t="s">
        <v>6</v>
      </c>
      <c r="C314" s="126">
        <v>367.92</v>
      </c>
      <c r="D314" s="127">
        <f t="shared" si="188"/>
        <v>-0.10359614072702461</v>
      </c>
      <c r="E314" s="128">
        <v>5.59</v>
      </c>
      <c r="F314" s="127">
        <f t="shared" si="189"/>
        <v>0.10912698412698409</v>
      </c>
      <c r="G314" s="95">
        <v>132.29</v>
      </c>
      <c r="H314" s="147">
        <f t="shared" si="190"/>
        <v>9.0062623599208899E-2</v>
      </c>
      <c r="I314" s="130">
        <v>33.380000000000003</v>
      </c>
      <c r="J314" s="147">
        <f t="shared" si="191"/>
        <v>4.6723110693007275E-2</v>
      </c>
      <c r="K314" s="130">
        <v>14.77</v>
      </c>
      <c r="L314" s="147">
        <f t="shared" si="192"/>
        <v>-0.10484848484848487</v>
      </c>
      <c r="M314" s="130">
        <v>12.13</v>
      </c>
      <c r="N314" s="147">
        <f t="shared" si="193"/>
        <v>0.11694290976058945</v>
      </c>
      <c r="O314" s="151">
        <v>63.6</v>
      </c>
      <c r="P314" s="147">
        <f>(O314-O278)/O278</f>
        <v>-0.4616556627729812</v>
      </c>
      <c r="Q314" s="151">
        <v>39.380000000000003</v>
      </c>
      <c r="R314" s="129">
        <f>(Q314-Q278)/Q278</f>
        <v>-0.13545554335894611</v>
      </c>
    </row>
    <row r="315" spans="1:18" ht="16.8" hidden="1" thickBot="1">
      <c r="A315" s="38"/>
      <c r="B315" s="10" t="s">
        <v>8</v>
      </c>
      <c r="C315" s="75">
        <f>C313-C314</f>
        <v>88.699999999999989</v>
      </c>
      <c r="D315" s="117">
        <f t="shared" si="188"/>
        <v>0.96065428824049448</v>
      </c>
      <c r="E315" s="82">
        <f>E313-E314</f>
        <v>10.64</v>
      </c>
      <c r="F315" s="354">
        <f t="shared" si="189"/>
        <v>-5.7573073516386061E-2</v>
      </c>
      <c r="G315" s="71">
        <f>G313-G314</f>
        <v>104.5</v>
      </c>
      <c r="H315" s="144">
        <f t="shared" si="190"/>
        <v>0.1467134862284647</v>
      </c>
      <c r="I315" s="82">
        <f>I313-I314</f>
        <v>9.4199999999999946</v>
      </c>
      <c r="J315" s="325">
        <f t="shared" si="191"/>
        <v>-0.20033955857385452</v>
      </c>
      <c r="K315" s="82">
        <f>K313-K314</f>
        <v>12.620000000000001</v>
      </c>
      <c r="L315" s="361">
        <f t="shared" si="192"/>
        <v>3.8683127572016661E-2</v>
      </c>
      <c r="M315" s="82">
        <f>M313-M314</f>
        <v>20.849999999999994</v>
      </c>
      <c r="N315" s="320">
        <f t="shared" si="193"/>
        <v>-0.19029126213592254</v>
      </c>
      <c r="O315" s="134">
        <f>O313-O314</f>
        <v>-44.18</v>
      </c>
      <c r="P315" s="144">
        <f>(O315-O279)/-O279</f>
        <v>0.44788802799300181</v>
      </c>
      <c r="Q315" s="134">
        <f>Q313-Q314</f>
        <v>-9.4600000000000009</v>
      </c>
      <c r="R315" s="104">
        <f>(Q315-Q279)/-Q279</f>
        <v>8.6872586872586741E-2</v>
      </c>
    </row>
    <row r="316" spans="1:18" ht="16.8" hidden="1" thickTop="1">
      <c r="A316" s="6">
        <v>2015</v>
      </c>
      <c r="B316" s="121" t="s">
        <v>7</v>
      </c>
      <c r="C316" s="122">
        <v>713.05</v>
      </c>
      <c r="D316" s="120">
        <f t="shared" si="188"/>
        <v>-2.7296537800452887E-2</v>
      </c>
      <c r="E316" s="123">
        <v>26.61</v>
      </c>
      <c r="F316" s="120">
        <f t="shared" si="189"/>
        <v>-3.060109289617486E-2</v>
      </c>
      <c r="G316" s="124">
        <v>368.86</v>
      </c>
      <c r="H316" s="142">
        <f t="shared" si="190"/>
        <v>7.9832547791211808E-2</v>
      </c>
      <c r="I316" s="141">
        <v>65.650000000000006</v>
      </c>
      <c r="J316" s="142">
        <f t="shared" si="191"/>
        <v>-4.9101969872537662E-2</v>
      </c>
      <c r="K316" s="149">
        <v>42.67</v>
      </c>
      <c r="L316" s="142">
        <f t="shared" si="192"/>
        <v>-0.11196670135275745</v>
      </c>
      <c r="M316" s="149">
        <v>52.87</v>
      </c>
      <c r="N316" s="142">
        <f t="shared" si="193"/>
        <v>-9.0017211703958752E-2</v>
      </c>
      <c r="O316" s="150">
        <v>30.3</v>
      </c>
      <c r="P316" s="142">
        <f>(O316-O280)/O280</f>
        <v>-0.48565608555423523</v>
      </c>
      <c r="Q316" s="150">
        <v>48.11</v>
      </c>
      <c r="R316" s="101">
        <f>(Q316-Q280)/Q280</f>
        <v>-0.12970332850940669</v>
      </c>
    </row>
    <row r="317" spans="1:18" ht="16.2" hidden="1">
      <c r="A317" s="6" t="s">
        <v>46</v>
      </c>
      <c r="B317" s="125" t="s">
        <v>6</v>
      </c>
      <c r="C317" s="126">
        <v>587.29</v>
      </c>
      <c r="D317" s="127">
        <f t="shared" si="188"/>
        <v>-0.12113911169639657</v>
      </c>
      <c r="E317" s="128">
        <v>8.7899999999999991</v>
      </c>
      <c r="F317" s="127">
        <f t="shared" si="189"/>
        <v>7.9852579852579667E-2</v>
      </c>
      <c r="G317" s="95">
        <v>208.99</v>
      </c>
      <c r="H317" s="147">
        <f t="shared" si="190"/>
        <v>3.6913917142148339E-2</v>
      </c>
      <c r="I317" s="130">
        <v>51.43</v>
      </c>
      <c r="J317" s="147">
        <f t="shared" si="191"/>
        <v>-1.1652748106428874E-3</v>
      </c>
      <c r="K317" s="130">
        <v>25.62</v>
      </c>
      <c r="L317" s="147">
        <f t="shared" si="192"/>
        <v>-7.4756229685807155E-2</v>
      </c>
      <c r="M317" s="130">
        <v>20.09</v>
      </c>
      <c r="N317" s="147">
        <f t="shared" si="193"/>
        <v>0.13824362606232302</v>
      </c>
      <c r="O317" s="151">
        <v>102.17</v>
      </c>
      <c r="P317" s="147">
        <f>(O317-O281)/O281</f>
        <v>-0.45564494645425968</v>
      </c>
      <c r="Q317" s="151">
        <v>64.45</v>
      </c>
      <c r="R317" s="129">
        <f>(Q317-Q281)/Q281</f>
        <v>-0.1299946004319654</v>
      </c>
    </row>
    <row r="318" spans="1:18" ht="16.8" hidden="1" thickBot="1">
      <c r="A318" s="38"/>
      <c r="B318" s="10" t="s">
        <v>8</v>
      </c>
      <c r="C318" s="75">
        <f>C316-C317</f>
        <v>125.75999999999999</v>
      </c>
      <c r="D318" s="117">
        <f t="shared" si="188"/>
        <v>0.94014193150262437</v>
      </c>
      <c r="E318" s="82">
        <f>E316-E317</f>
        <v>17.82</v>
      </c>
      <c r="F318" s="354">
        <f t="shared" si="189"/>
        <v>-7.7162092180217426E-2</v>
      </c>
      <c r="G318" s="71">
        <f>G316-G317</f>
        <v>159.87</v>
      </c>
      <c r="H318" s="144">
        <f t="shared" si="190"/>
        <v>0.1416023993144819</v>
      </c>
      <c r="I318" s="82">
        <f>I316-I317</f>
        <v>14.220000000000006</v>
      </c>
      <c r="J318" s="325">
        <f t="shared" si="191"/>
        <v>-0.1897435897435896</v>
      </c>
      <c r="K318" s="82">
        <f>K316-K317</f>
        <v>17.05</v>
      </c>
      <c r="L318" s="361">
        <f t="shared" si="192"/>
        <v>-0.16257367387033378</v>
      </c>
      <c r="M318" s="82">
        <f>M316-M317</f>
        <v>32.78</v>
      </c>
      <c r="N318" s="320">
        <f t="shared" si="193"/>
        <v>-0.18961681087762672</v>
      </c>
      <c r="O318" s="134">
        <f>O316-O317</f>
        <v>-71.87</v>
      </c>
      <c r="P318" s="144">
        <f>(O318-O282)/-O282</f>
        <v>0.44191644665320701</v>
      </c>
      <c r="Q318" s="134">
        <f>Q316-Q317</f>
        <v>-16.340000000000003</v>
      </c>
      <c r="R318" s="104">
        <f>(Q318-Q282)/-Q282</f>
        <v>0.13085106382978692</v>
      </c>
    </row>
    <row r="319" spans="1:18" ht="16.8" hidden="1" thickTop="1">
      <c r="A319" s="6">
        <v>2015</v>
      </c>
      <c r="B319" s="121" t="s">
        <v>7</v>
      </c>
      <c r="C319" s="122">
        <v>951.06</v>
      </c>
      <c r="D319" s="120">
        <f t="shared" si="188"/>
        <v>-4.7997517542366988E-2</v>
      </c>
      <c r="E319" s="123">
        <v>36.53</v>
      </c>
      <c r="F319" s="120">
        <f t="shared" si="189"/>
        <v>-3.6402004748087462E-2</v>
      </c>
      <c r="G319" s="124">
        <v>494.53</v>
      </c>
      <c r="H319" s="142">
        <f t="shared" si="190"/>
        <v>5.1207380324802258E-2</v>
      </c>
      <c r="I319" s="141">
        <v>87.16</v>
      </c>
      <c r="J319" s="142">
        <f t="shared" si="191"/>
        <v>-6.850486266965905E-2</v>
      </c>
      <c r="K319" s="149">
        <v>55.6</v>
      </c>
      <c r="L319" s="142">
        <f t="shared" si="192"/>
        <v>-0.14710845221659757</v>
      </c>
      <c r="M319" s="149">
        <v>71.16</v>
      </c>
      <c r="N319" s="142">
        <f t="shared" si="193"/>
        <v>-0.10715181932245929</v>
      </c>
      <c r="O319" s="150">
        <v>39.700000000000003</v>
      </c>
      <c r="P319" s="142">
        <f>(O319-O283)/O283</f>
        <v>-0.48501751199896226</v>
      </c>
      <c r="Q319" s="150">
        <v>63.61</v>
      </c>
      <c r="R319" s="101">
        <f>(Q319-Q283)/Q283</f>
        <v>-0.13620315046170561</v>
      </c>
    </row>
    <row r="320" spans="1:18" ht="16.2" hidden="1">
      <c r="A320" s="6" t="s">
        <v>342</v>
      </c>
      <c r="B320" s="125" t="s">
        <v>6</v>
      </c>
      <c r="C320" s="126">
        <v>780.25</v>
      </c>
      <c r="D320" s="127">
        <f t="shared" si="188"/>
        <v>-0.14137468086979491</v>
      </c>
      <c r="E320" s="128">
        <v>11.49</v>
      </c>
      <c r="F320" s="127">
        <f t="shared" si="189"/>
        <v>5.7037718491260443E-2</v>
      </c>
      <c r="G320" s="95">
        <v>276.02999999999997</v>
      </c>
      <c r="H320" s="147">
        <f t="shared" si="190"/>
        <v>1.7419706042459131E-3</v>
      </c>
      <c r="I320" s="130">
        <v>68.27</v>
      </c>
      <c r="J320" s="147">
        <f t="shared" si="191"/>
        <v>-3.5189372526851455E-2</v>
      </c>
      <c r="K320" s="130">
        <v>35.659999999999997</v>
      </c>
      <c r="L320" s="147">
        <f t="shared" si="192"/>
        <v>-6.7468619246862066E-2</v>
      </c>
      <c r="M320" s="130">
        <v>26.89</v>
      </c>
      <c r="N320" s="147">
        <f t="shared" si="193"/>
        <v>0.11207609594706372</v>
      </c>
      <c r="O320" s="151">
        <v>136.21</v>
      </c>
      <c r="P320" s="147">
        <f>(O320-O284)/O284</f>
        <v>-0.45242211055276377</v>
      </c>
      <c r="Q320" s="151">
        <v>86.16</v>
      </c>
      <c r="R320" s="129">
        <f>(Q320-Q284)/Q284</f>
        <v>-0.13710565848773157</v>
      </c>
    </row>
    <row r="321" spans="1:18" ht="16.8" hidden="1" thickBot="1">
      <c r="A321" s="38"/>
      <c r="B321" s="10" t="s">
        <v>8</v>
      </c>
      <c r="C321" s="75">
        <f>C319-C320</f>
        <v>170.80999999999995</v>
      </c>
      <c r="D321" s="117">
        <f t="shared" si="188"/>
        <v>0.89179311108649917</v>
      </c>
      <c r="E321" s="82">
        <f>E319-E320</f>
        <v>25.04</v>
      </c>
      <c r="F321" s="354">
        <f t="shared" si="189"/>
        <v>-7.3964497041420121E-2</v>
      </c>
      <c r="G321" s="71">
        <f>G319-G320</f>
        <v>218.5</v>
      </c>
      <c r="H321" s="144">
        <f t="shared" si="190"/>
        <v>0.12114526142952442</v>
      </c>
      <c r="I321" s="82">
        <f>I319-I320</f>
        <v>18.89</v>
      </c>
      <c r="J321" s="325">
        <f t="shared" si="191"/>
        <v>-0.17185444980271763</v>
      </c>
      <c r="K321" s="82">
        <f>K319-K320</f>
        <v>19.940000000000005</v>
      </c>
      <c r="L321" s="361">
        <f t="shared" si="192"/>
        <v>-0.26011131725417408</v>
      </c>
      <c r="M321" s="82">
        <f>M319-M320</f>
        <v>44.269999999999996</v>
      </c>
      <c r="N321" s="320">
        <f t="shared" si="193"/>
        <v>-0.20262968299711828</v>
      </c>
      <c r="O321" s="134">
        <f>O319-O320</f>
        <v>-96.51</v>
      </c>
      <c r="P321" s="144">
        <f>(O321-O285)/-O285</f>
        <v>0.4377839916113247</v>
      </c>
      <c r="Q321" s="134">
        <f>Q319-Q320</f>
        <v>-22.549999999999997</v>
      </c>
      <c r="R321" s="104">
        <f>(Q321-Q285)/-Q285</f>
        <v>0.13964135826020593</v>
      </c>
    </row>
    <row r="322" spans="1:18" ht="16.8" hidden="1" thickTop="1">
      <c r="A322" s="6">
        <v>2015</v>
      </c>
      <c r="B322" s="121" t="s">
        <v>7</v>
      </c>
      <c r="C322" s="122">
        <v>1211.31</v>
      </c>
      <c r="D322" s="120">
        <f t="shared" ref="D322:D327" si="194">(C322-C286)/C286</f>
        <v>-4.2858836079175074E-2</v>
      </c>
      <c r="E322" s="123">
        <v>47.09</v>
      </c>
      <c r="F322" s="120">
        <f t="shared" ref="F322:F327" si="195">(E322-E286)/E286</f>
        <v>-2.4041450777202003E-2</v>
      </c>
      <c r="G322" s="124">
        <v>627.62</v>
      </c>
      <c r="H322" s="388">
        <f t="shared" ref="H322:H333" si="196">(G322-G286)/G286</f>
        <v>3.8796385183223633E-2</v>
      </c>
      <c r="I322" s="141">
        <v>110.7</v>
      </c>
      <c r="J322" s="142">
        <f t="shared" ref="J322:J327" si="197">(I322-I286)/I286</f>
        <v>-6.0351413292589758E-2</v>
      </c>
      <c r="K322" s="149">
        <v>70.69</v>
      </c>
      <c r="L322" s="142">
        <f t="shared" ref="L322:L327" si="198">(K322-K286)/K286</f>
        <v>-0.13960564751703991</v>
      </c>
      <c r="M322" s="149">
        <v>91.41</v>
      </c>
      <c r="N322" s="142">
        <f t="shared" ref="N322:N327" si="199">(M322-M286)/M286</f>
        <v>-9.8164956590370986E-2</v>
      </c>
      <c r="O322" s="150">
        <v>51.57</v>
      </c>
      <c r="P322" s="142">
        <f>(O322-O286)/O286</f>
        <v>-0.4368242874303811</v>
      </c>
      <c r="Q322" s="150">
        <v>81.41</v>
      </c>
      <c r="R322" s="101">
        <f>(Q322-Q286)/Q286</f>
        <v>-0.11874864689326693</v>
      </c>
    </row>
    <row r="323" spans="1:18" ht="16.2" hidden="1">
      <c r="A323" s="6" t="s">
        <v>48</v>
      </c>
      <c r="B323" s="125" t="s">
        <v>6</v>
      </c>
      <c r="C323" s="126">
        <v>987.58</v>
      </c>
      <c r="D323" s="127">
        <f t="shared" si="194"/>
        <v>-0.12014896119168954</v>
      </c>
      <c r="E323" s="128">
        <v>14.12</v>
      </c>
      <c r="F323" s="127">
        <f t="shared" si="195"/>
        <v>6.5660377358490507E-2</v>
      </c>
      <c r="G323" s="95">
        <v>345.37</v>
      </c>
      <c r="H323" s="147">
        <f t="shared" si="196"/>
        <v>4.9758482220799028E-3</v>
      </c>
      <c r="I323" s="130">
        <v>85.32</v>
      </c>
      <c r="J323" s="147">
        <f t="shared" si="197"/>
        <v>-4.49966420416388E-2</v>
      </c>
      <c r="K323" s="130">
        <v>44.81</v>
      </c>
      <c r="L323" s="147">
        <f t="shared" si="198"/>
        <v>-6.8205448118111897E-2</v>
      </c>
      <c r="M323" s="130">
        <v>33.94</v>
      </c>
      <c r="N323" s="147">
        <f t="shared" si="199"/>
        <v>0.11939313984168858</v>
      </c>
      <c r="O323" s="151">
        <v>176.82</v>
      </c>
      <c r="P323" s="147">
        <f>(O323-O287)/O287</f>
        <v>-0.40334064450818297</v>
      </c>
      <c r="Q323" s="151">
        <v>108.97</v>
      </c>
      <c r="R323" s="129">
        <f>(Q323-Q287)/Q287</f>
        <v>-0.11922082120918202</v>
      </c>
    </row>
    <row r="324" spans="1:18" ht="16.8" hidden="1" thickBot="1">
      <c r="A324" s="38"/>
      <c r="B324" s="10" t="s">
        <v>8</v>
      </c>
      <c r="C324" s="75">
        <f>C322-C323</f>
        <v>223.7299999999999</v>
      </c>
      <c r="D324" s="117">
        <f t="shared" si="194"/>
        <v>0.56334288309691893</v>
      </c>
      <c r="E324" s="82">
        <f>E322-E323</f>
        <v>32.970000000000006</v>
      </c>
      <c r="F324" s="354">
        <f t="shared" si="195"/>
        <v>-5.7999999999999829E-2</v>
      </c>
      <c r="G324" s="71">
        <f>G322-G323</f>
        <v>282.25</v>
      </c>
      <c r="H324" s="144">
        <f t="shared" si="196"/>
        <v>8.341010287118103E-2</v>
      </c>
      <c r="I324" s="82">
        <f>I322-I323</f>
        <v>25.38000000000001</v>
      </c>
      <c r="J324" s="325">
        <f t="shared" si="197"/>
        <v>-0.10853530031612185</v>
      </c>
      <c r="K324" s="82">
        <f>K322-K323</f>
        <v>25.879999999999995</v>
      </c>
      <c r="L324" s="361">
        <f t="shared" si="198"/>
        <v>-0.24038743762841208</v>
      </c>
      <c r="M324" s="82">
        <f>M322-M323</f>
        <v>57.47</v>
      </c>
      <c r="N324" s="320">
        <f t="shared" si="199"/>
        <v>-0.19101914414414406</v>
      </c>
      <c r="O324" s="134">
        <f>O322-O323</f>
        <v>-125.25</v>
      </c>
      <c r="P324" s="144">
        <f>(O324-O288)/-O288</f>
        <v>0.3883680046879579</v>
      </c>
      <c r="Q324" s="134">
        <f>Q322-Q323</f>
        <v>-27.560000000000002</v>
      </c>
      <c r="R324" s="104">
        <f>(Q324-Q288)/-Q288</f>
        <v>0.12061263560944482</v>
      </c>
    </row>
    <row r="325" spans="1:18" ht="16.8" hidden="1" thickTop="1">
      <c r="A325" s="6">
        <v>2015</v>
      </c>
      <c r="B325" s="121" t="s">
        <v>7</v>
      </c>
      <c r="C325" s="122">
        <v>1445.15</v>
      </c>
      <c r="D325" s="120">
        <f t="shared" si="194"/>
        <v>-5.7613302901858433E-2</v>
      </c>
      <c r="E325" s="123">
        <v>56.05</v>
      </c>
      <c r="F325" s="120">
        <f t="shared" si="195"/>
        <v>-3.4619359283499913E-2</v>
      </c>
      <c r="G325" s="124">
        <v>746.61</v>
      </c>
      <c r="H325" s="142">
        <f t="shared" si="196"/>
        <v>1.2956882750386764E-2</v>
      </c>
      <c r="I325" s="141">
        <v>131.88999999999999</v>
      </c>
      <c r="J325" s="142">
        <f t="shared" si="197"/>
        <v>-7.8014680181754795E-2</v>
      </c>
      <c r="K325" s="149">
        <v>84.47</v>
      </c>
      <c r="L325" s="142">
        <f t="shared" si="198"/>
        <v>-0.15950248756218907</v>
      </c>
      <c r="M325" s="149">
        <v>108.91</v>
      </c>
      <c r="N325" s="142">
        <f t="shared" si="199"/>
        <v>-0.11108390466862553</v>
      </c>
      <c r="O325" s="150">
        <v>64.02</v>
      </c>
      <c r="P325" s="142">
        <f>(O325-O289)/O289</f>
        <v>-0.39892967796451045</v>
      </c>
      <c r="Q325" s="150">
        <v>96.78</v>
      </c>
      <c r="R325" s="101">
        <f>(Q325-Q289)/Q289</f>
        <v>-0.131628532974428</v>
      </c>
    </row>
    <row r="326" spans="1:18" ht="16.2" hidden="1">
      <c r="A326" s="6" t="s">
        <v>49</v>
      </c>
      <c r="B326" s="125" t="s">
        <v>6</v>
      </c>
      <c r="C326" s="126">
        <v>1202.0999999999999</v>
      </c>
      <c r="D326" s="127">
        <f t="shared" si="194"/>
        <v>-0.12347605436621371</v>
      </c>
      <c r="E326" s="128">
        <v>16.91</v>
      </c>
      <c r="F326" s="127">
        <f t="shared" si="195"/>
        <v>6.6204287515762975E-2</v>
      </c>
      <c r="G326" s="95">
        <v>419.56</v>
      </c>
      <c r="H326" s="147">
        <f t="shared" si="196"/>
        <v>-5.1218818173196078E-3</v>
      </c>
      <c r="I326" s="130">
        <v>101.8</v>
      </c>
      <c r="J326" s="147">
        <f t="shared" si="197"/>
        <v>-8.346088052579452E-2</v>
      </c>
      <c r="K326" s="130">
        <v>56.15</v>
      </c>
      <c r="L326" s="147">
        <f t="shared" si="198"/>
        <v>-7.84506811094699E-2</v>
      </c>
      <c r="M326" s="130">
        <v>41.04</v>
      </c>
      <c r="N326" s="147">
        <f t="shared" si="199"/>
        <v>0.10649770827716352</v>
      </c>
      <c r="O326" s="151">
        <v>219.73</v>
      </c>
      <c r="P326" s="147">
        <f>(O326-O290)/O290</f>
        <v>-0.38771700058517017</v>
      </c>
      <c r="Q326" s="151">
        <v>131.59</v>
      </c>
      <c r="R326" s="129">
        <f>(Q326-Q290)/Q290</f>
        <v>-0.12865845583366445</v>
      </c>
    </row>
    <row r="327" spans="1:18" ht="16.8" hidden="1" thickBot="1">
      <c r="A327" s="38"/>
      <c r="B327" s="10" t="s">
        <v>8</v>
      </c>
      <c r="C327" s="75">
        <f>C325-C326</f>
        <v>243.05000000000018</v>
      </c>
      <c r="D327" s="117">
        <f t="shared" si="194"/>
        <v>0.49975317783537127</v>
      </c>
      <c r="E327" s="82">
        <f>E325-E326</f>
        <v>39.14</v>
      </c>
      <c r="F327" s="354">
        <f t="shared" si="195"/>
        <v>-7.2511848341232282E-2</v>
      </c>
      <c r="G327" s="71">
        <f>G325-G326</f>
        <v>327.05</v>
      </c>
      <c r="H327" s="144">
        <f t="shared" si="196"/>
        <v>3.7134521468891027E-2</v>
      </c>
      <c r="I327" s="82">
        <f>I325-I326</f>
        <v>30.089999999999989</v>
      </c>
      <c r="J327" s="325">
        <f t="shared" si="197"/>
        <v>-5.9099437148218512E-2</v>
      </c>
      <c r="K327" s="82">
        <f>K325-K326</f>
        <v>28.32</v>
      </c>
      <c r="L327" s="361">
        <f t="shared" si="198"/>
        <v>-0.28430629264594387</v>
      </c>
      <c r="M327" s="82">
        <f>M325-M326</f>
        <v>67.87</v>
      </c>
      <c r="N327" s="320">
        <f t="shared" si="199"/>
        <v>-0.20554840220063197</v>
      </c>
      <c r="O327" s="134">
        <f>O325-O326</f>
        <v>-155.70999999999998</v>
      </c>
      <c r="P327" s="144">
        <f>(O327-O291)/-O291</f>
        <v>0.38298462513869086</v>
      </c>
      <c r="Q327" s="134">
        <f>Q325-Q326</f>
        <v>-34.81</v>
      </c>
      <c r="R327" s="104">
        <f>(Q327-Q291)/-Q291</f>
        <v>0.12029315137730615</v>
      </c>
    </row>
    <row r="328" spans="1:18" ht="16.8" hidden="1" thickTop="1">
      <c r="A328" s="6">
        <v>2015</v>
      </c>
      <c r="B328" s="121" t="s">
        <v>7</v>
      </c>
      <c r="C328" s="122">
        <v>1683.48</v>
      </c>
      <c r="D328" s="120">
        <f t="shared" ref="D328:D336" si="200">(C328-C292)/C292</f>
        <v>-6.5195542204132442E-2</v>
      </c>
      <c r="E328" s="123">
        <v>64.599999999999994</v>
      </c>
      <c r="F328" s="120">
        <f t="shared" ref="F328:F336" si="201">(E328-E292)/E292</f>
        <v>-4.0546561710975849E-2</v>
      </c>
      <c r="G328" s="124">
        <v>875.04</v>
      </c>
      <c r="H328" s="142">
        <f t="shared" si="196"/>
        <v>9.2384346562402585E-3</v>
      </c>
      <c r="I328" s="141">
        <v>154.16999999999999</v>
      </c>
      <c r="J328" s="142">
        <f t="shared" ref="J328:J336" si="202">(I328-I292)/I292</f>
        <v>-8.27036353900161E-2</v>
      </c>
      <c r="K328" s="149">
        <v>98.22</v>
      </c>
      <c r="L328" s="142">
        <f t="shared" ref="L328:L336" si="203">(K328-K292)/K292</f>
        <v>-0.16635545747750802</v>
      </c>
      <c r="M328" s="149">
        <v>126.69</v>
      </c>
      <c r="N328" s="142">
        <f t="shared" ref="N328:N336" si="204">(M328-M292)/M292</f>
        <v>-0.11757330918715607</v>
      </c>
      <c r="O328" s="150">
        <v>71.89</v>
      </c>
      <c r="P328" s="142">
        <f>(O328-O292)/O292</f>
        <v>-0.42298739866762985</v>
      </c>
      <c r="Q328" s="150">
        <v>111.42</v>
      </c>
      <c r="R328" s="101">
        <f>(Q328-Q292)/Q292</f>
        <v>-0.14548661707186122</v>
      </c>
    </row>
    <row r="329" spans="1:18" ht="16.2" hidden="1">
      <c r="A329" s="6" t="s">
        <v>50</v>
      </c>
      <c r="B329" s="125" t="s">
        <v>6</v>
      </c>
      <c r="C329" s="126">
        <v>1407.54</v>
      </c>
      <c r="D329" s="127">
        <f t="shared" si="200"/>
        <v>-0.12720981713782567</v>
      </c>
      <c r="E329" s="128">
        <v>19.71</v>
      </c>
      <c r="F329" s="127">
        <f t="shared" si="201"/>
        <v>5.4010695187165864E-2</v>
      </c>
      <c r="G329" s="95">
        <v>491.49</v>
      </c>
      <c r="H329" s="147">
        <f t="shared" si="196"/>
        <v>-6.5088637787794274E-3</v>
      </c>
      <c r="I329" s="130">
        <v>117.57</v>
      </c>
      <c r="J329" s="147">
        <f t="shared" si="202"/>
        <v>-0.10258758873368444</v>
      </c>
      <c r="K329" s="130">
        <v>65.900000000000006</v>
      </c>
      <c r="L329" s="147">
        <f t="shared" si="203"/>
        <v>-9.7260273972602659E-2</v>
      </c>
      <c r="M329" s="130">
        <v>47.67</v>
      </c>
      <c r="N329" s="147">
        <f t="shared" si="204"/>
        <v>8.1933726736268711E-2</v>
      </c>
      <c r="O329" s="151">
        <v>256.61</v>
      </c>
      <c r="P329" s="147">
        <f>(O329-O293)/O293</f>
        <v>-0.38947443553567601</v>
      </c>
      <c r="Q329" s="151">
        <v>153.19</v>
      </c>
      <c r="R329" s="129">
        <f>(Q329-Q293)/Q293</f>
        <v>-0.14044439456851085</v>
      </c>
    </row>
    <row r="330" spans="1:18" ht="16.8" hidden="1" thickBot="1">
      <c r="A330" s="38"/>
      <c r="B330" s="10" t="s">
        <v>8</v>
      </c>
      <c r="C330" s="75">
        <f>C328-C329</f>
        <v>275.94000000000005</v>
      </c>
      <c r="D330" s="117">
        <f t="shared" si="200"/>
        <v>0.4662061636556854</v>
      </c>
      <c r="E330" s="82">
        <f>E328-E329</f>
        <v>44.889999999999993</v>
      </c>
      <c r="F330" s="354">
        <f t="shared" si="201"/>
        <v>-7.6907258893687075E-2</v>
      </c>
      <c r="G330" s="71">
        <f>G328-G329</f>
        <v>383.54999999999995</v>
      </c>
      <c r="H330" s="325">
        <f t="shared" si="196"/>
        <v>3.0162226042114208E-2</v>
      </c>
      <c r="I330" s="82">
        <f>I328-I329</f>
        <v>36.599999999999994</v>
      </c>
      <c r="J330" s="144">
        <f t="shared" si="202"/>
        <v>-1.2412304371290015E-2</v>
      </c>
      <c r="K330" s="82">
        <f>K328-K329</f>
        <v>32.319999999999993</v>
      </c>
      <c r="L330" s="361">
        <f t="shared" si="203"/>
        <v>-0.27889335118250785</v>
      </c>
      <c r="M330" s="82">
        <f>M328-M329</f>
        <v>79.02</v>
      </c>
      <c r="N330" s="320">
        <f t="shared" si="204"/>
        <v>-0.20590895387398248</v>
      </c>
      <c r="O330" s="134">
        <f>O328-O329</f>
        <v>-184.72000000000003</v>
      </c>
      <c r="P330" s="144">
        <f>(O330-O294)/-O294</f>
        <v>0.37535506560259702</v>
      </c>
      <c r="Q330" s="134">
        <f>Q328-Q329</f>
        <v>-41.769999999999996</v>
      </c>
      <c r="R330" s="104">
        <f>(Q330-Q294)/-Q294</f>
        <v>0.1266987246498017</v>
      </c>
    </row>
    <row r="331" spans="1:18" ht="16.8" hidden="1" thickTop="1">
      <c r="A331" s="6">
        <v>2015</v>
      </c>
      <c r="B331" s="121" t="s">
        <v>7</v>
      </c>
      <c r="C331" s="122">
        <v>1927.61</v>
      </c>
      <c r="D331" s="120">
        <f t="shared" si="200"/>
        <v>-7.398564579510189E-2</v>
      </c>
      <c r="E331" s="123">
        <v>73.790000000000006</v>
      </c>
      <c r="F331" s="120">
        <f t="shared" si="201"/>
        <v>-4.4913279834325637E-2</v>
      </c>
      <c r="G331" s="124">
        <v>1004.83</v>
      </c>
      <c r="H331" s="142">
        <f t="shared" si="196"/>
        <v>-2.8282788186725044E-3</v>
      </c>
      <c r="I331" s="141">
        <v>176.27</v>
      </c>
      <c r="J331" s="142">
        <f t="shared" si="202"/>
        <v>-9.0266308835672895E-2</v>
      </c>
      <c r="K331" s="149">
        <v>112.22</v>
      </c>
      <c r="L331" s="142">
        <f t="shared" si="203"/>
        <v>-0.18320110633961709</v>
      </c>
      <c r="M331" s="149">
        <v>144.47</v>
      </c>
      <c r="N331" s="142">
        <f t="shared" si="204"/>
        <v>-0.12336165048543696</v>
      </c>
      <c r="O331" s="150">
        <v>81.64</v>
      </c>
      <c r="P331" s="142">
        <f>(O331-O295)/O295</f>
        <v>-0.42777037919674771</v>
      </c>
      <c r="Q331" s="150">
        <v>126.43</v>
      </c>
      <c r="R331" s="101">
        <f>(Q331-Q295)/Q295</f>
        <v>-0.1524435208151772</v>
      </c>
    </row>
    <row r="332" spans="1:18" ht="16.2" hidden="1">
      <c r="A332" s="6" t="s">
        <v>51</v>
      </c>
      <c r="B332" s="125" t="s">
        <v>6</v>
      </c>
      <c r="C332" s="126">
        <v>1615.91</v>
      </c>
      <c r="D332" s="127">
        <f t="shared" si="200"/>
        <v>-0.12765739211176974</v>
      </c>
      <c r="E332" s="128">
        <v>22.94</v>
      </c>
      <c r="F332" s="127">
        <f t="shared" si="201"/>
        <v>5.3743683968764437E-2</v>
      </c>
      <c r="G332" s="95">
        <v>563.94000000000005</v>
      </c>
      <c r="H332" s="147">
        <f t="shared" si="196"/>
        <v>-2.8291544364676402E-3</v>
      </c>
      <c r="I332" s="130">
        <v>135.05000000000001</v>
      </c>
      <c r="J332" s="147">
        <f t="shared" si="202"/>
        <v>-0.10881615415071916</v>
      </c>
      <c r="K332" s="130">
        <v>74.739999999999995</v>
      </c>
      <c r="L332" s="147">
        <f t="shared" si="203"/>
        <v>-0.10565992581069761</v>
      </c>
      <c r="M332" s="130">
        <v>54.53</v>
      </c>
      <c r="N332" s="147">
        <f t="shared" si="204"/>
        <v>7.4694521087899077E-2</v>
      </c>
      <c r="O332" s="151">
        <v>294.89999999999998</v>
      </c>
      <c r="P332" s="147">
        <f>(O332-O296)/O296</f>
        <v>-0.39672278706298714</v>
      </c>
      <c r="Q332" s="151">
        <v>176.74</v>
      </c>
      <c r="R332" s="129">
        <f>(Q332-Q296)/Q296</f>
        <v>-0.13434882695792713</v>
      </c>
    </row>
    <row r="333" spans="1:18" ht="16.8" hidden="1" thickBot="1">
      <c r="A333" s="38"/>
      <c r="B333" s="10" t="s">
        <v>8</v>
      </c>
      <c r="C333" s="75">
        <f>C331-C332</f>
        <v>311.69999999999982</v>
      </c>
      <c r="D333" s="117">
        <f t="shared" si="200"/>
        <v>0.35971034723434003</v>
      </c>
      <c r="E333" s="82">
        <f>E331-E332</f>
        <v>50.850000000000009</v>
      </c>
      <c r="F333" s="354">
        <f t="shared" si="201"/>
        <v>-8.3618670030636152E-2</v>
      </c>
      <c r="G333" s="71">
        <f>G331-G332</f>
        <v>440.89</v>
      </c>
      <c r="H333" s="325">
        <f t="shared" si="196"/>
        <v>-2.8271588184737868E-3</v>
      </c>
      <c r="I333" s="82">
        <f>I331-I332</f>
        <v>41.22</v>
      </c>
      <c r="J333" s="144">
        <f t="shared" si="202"/>
        <v>-2.3685457129322598E-2</v>
      </c>
      <c r="K333" s="82">
        <f>K331-K332</f>
        <v>37.480000000000004</v>
      </c>
      <c r="L333" s="361">
        <f t="shared" si="203"/>
        <v>-0.30360460795243388</v>
      </c>
      <c r="M333" s="82">
        <f>M331-M332</f>
        <v>89.94</v>
      </c>
      <c r="N333" s="320">
        <f t="shared" si="204"/>
        <v>-0.21146764860599687</v>
      </c>
      <c r="O333" s="134">
        <f>O331-O332</f>
        <v>-213.26</v>
      </c>
      <c r="P333" s="144">
        <f>(O333-O297)/-O297</f>
        <v>0.38392650797319156</v>
      </c>
      <c r="Q333" s="134">
        <f>Q331-Q332</f>
        <v>-50.31</v>
      </c>
      <c r="R333" s="104">
        <f>(Q333-Q297)/-Q297</f>
        <v>8.5272727272727236E-2</v>
      </c>
    </row>
    <row r="334" spans="1:18" ht="16.8" hidden="1" thickTop="1">
      <c r="A334" s="6">
        <v>2015</v>
      </c>
      <c r="B334" s="121" t="s">
        <v>7</v>
      </c>
      <c r="C334" s="122">
        <v>2157.4</v>
      </c>
      <c r="D334" s="120">
        <f t="shared" si="200"/>
        <v>-8.0262782062267918E-2</v>
      </c>
      <c r="E334" s="123">
        <v>82.42</v>
      </c>
      <c r="F334" s="120">
        <f t="shared" si="201"/>
        <v>-5.1116739580934809E-2</v>
      </c>
      <c r="G334" s="124">
        <v>1128</v>
      </c>
      <c r="H334" s="142">
        <f t="shared" ref="H334:H342" si="205">(G334-G298)/G298</f>
        <v>-1.2189995796553237E-2</v>
      </c>
      <c r="I334" s="141">
        <v>196.33</v>
      </c>
      <c r="J334" s="142">
        <f t="shared" si="202"/>
        <v>-9.7996875861435198E-2</v>
      </c>
      <c r="K334" s="149">
        <v>125.3</v>
      </c>
      <c r="L334" s="142">
        <f t="shared" si="203"/>
        <v>-0.19291465378421901</v>
      </c>
      <c r="M334" s="149">
        <v>160.68</v>
      </c>
      <c r="N334" s="142">
        <f t="shared" si="204"/>
        <v>-0.12129497976594118</v>
      </c>
      <c r="O334" s="150">
        <v>91.64</v>
      </c>
      <c r="P334" s="142">
        <f>(O334-O298)/O298</f>
        <v>-0.42946083924791434</v>
      </c>
      <c r="Q334" s="150">
        <v>139.61000000000001</v>
      </c>
      <c r="R334" s="101">
        <f>(Q334-Q298)/Q298</f>
        <v>-0.16119923095409747</v>
      </c>
    </row>
    <row r="335" spans="1:18" ht="16.2" hidden="1">
      <c r="A335" s="6" t="s">
        <v>52</v>
      </c>
      <c r="B335" s="125" t="s">
        <v>6</v>
      </c>
      <c r="C335" s="126">
        <v>1796.45</v>
      </c>
      <c r="D335" s="127">
        <f t="shared" si="200"/>
        <v>-0.13677447875872745</v>
      </c>
      <c r="E335" s="128">
        <v>26.05</v>
      </c>
      <c r="F335" s="127">
        <f t="shared" si="201"/>
        <v>3.7435284747112753E-2</v>
      </c>
      <c r="G335" s="95">
        <v>629.65</v>
      </c>
      <c r="H335" s="147">
        <f t="shared" si="205"/>
        <v>-1.3798828430911974E-2</v>
      </c>
      <c r="I335" s="130">
        <v>149.30000000000001</v>
      </c>
      <c r="J335" s="147">
        <f t="shared" si="202"/>
        <v>-0.13152230818451507</v>
      </c>
      <c r="K335" s="130">
        <v>82.89</v>
      </c>
      <c r="L335" s="147">
        <f t="shared" si="203"/>
        <v>-0.11071773414869643</v>
      </c>
      <c r="M335" s="130">
        <v>60.82</v>
      </c>
      <c r="N335" s="147">
        <f t="shared" si="204"/>
        <v>5.737134909596657E-2</v>
      </c>
      <c r="O335" s="151">
        <v>325.69</v>
      </c>
      <c r="P335" s="147">
        <f>(O335-O299)/O299</f>
        <v>-0.40020257826887662</v>
      </c>
      <c r="Q335" s="151">
        <v>196.75</v>
      </c>
      <c r="R335" s="129">
        <f>(Q335-Q299)/Q299</f>
        <v>-0.14296293069651955</v>
      </c>
    </row>
    <row r="336" spans="1:18" ht="16.8" hidden="1" thickBot="1">
      <c r="A336" s="38"/>
      <c r="B336" s="10" t="s">
        <v>8</v>
      </c>
      <c r="C336" s="75">
        <f>C334-C335</f>
        <v>360.95000000000005</v>
      </c>
      <c r="D336" s="117">
        <f t="shared" si="200"/>
        <v>0.36423765968705174</v>
      </c>
      <c r="E336" s="82">
        <f>E334-E335</f>
        <v>56.370000000000005</v>
      </c>
      <c r="F336" s="354">
        <f t="shared" si="201"/>
        <v>-8.712550607287442E-2</v>
      </c>
      <c r="G336" s="71">
        <f>G334-G335</f>
        <v>498.35</v>
      </c>
      <c r="H336" s="325">
        <f t="shared" si="205"/>
        <v>-1.0149763635641388E-2</v>
      </c>
      <c r="I336" s="82">
        <f>I334-I335</f>
        <v>47.03</v>
      </c>
      <c r="J336" s="144">
        <f t="shared" si="202"/>
        <v>2.7978142076502757E-2</v>
      </c>
      <c r="K336" s="82">
        <f>K334-K335</f>
        <v>42.41</v>
      </c>
      <c r="L336" s="320">
        <f t="shared" si="203"/>
        <v>-0.31640876853642824</v>
      </c>
      <c r="M336" s="82">
        <f>M334-M335</f>
        <v>99.860000000000014</v>
      </c>
      <c r="N336" s="320">
        <f t="shared" si="204"/>
        <v>-0.20328705919897869</v>
      </c>
      <c r="O336" s="134">
        <f>O334-O335</f>
        <v>-234.05</v>
      </c>
      <c r="P336" s="144">
        <f>(O336-O300)/-O300</f>
        <v>0.38791254772739159</v>
      </c>
      <c r="Q336" s="134">
        <f>Q334-Q335</f>
        <v>-57.139999999999986</v>
      </c>
      <c r="R336" s="104">
        <f>(Q336-Q300)/-Q300</f>
        <v>9.4883573578330577E-2</v>
      </c>
    </row>
    <row r="337" spans="1:18" ht="16.8" hidden="1" thickTop="1">
      <c r="A337" s="6">
        <v>2015</v>
      </c>
      <c r="B337" s="121" t="s">
        <v>7</v>
      </c>
      <c r="C337" s="122">
        <v>2401.9</v>
      </c>
      <c r="D337" s="120">
        <f t="shared" ref="D337:D342" si="206">(C337-C301)/C301</f>
        <v>-8.1311171178131691E-2</v>
      </c>
      <c r="E337" s="123">
        <v>91.75</v>
      </c>
      <c r="F337" s="120">
        <f t="shared" ref="F337:F342" si="207">(E337-E301)/E301</f>
        <v>-5.3215969950571131E-2</v>
      </c>
      <c r="G337" s="124">
        <v>1260.3800000000001</v>
      </c>
      <c r="H337" s="142">
        <f t="shared" si="205"/>
        <v>-1.589321756647534E-2</v>
      </c>
      <c r="I337" s="141">
        <v>216.14</v>
      </c>
      <c r="J337" s="142">
        <f t="shared" ref="J337:J342" si="208">(I337-I301)/I301</f>
        <v>-0.10674877050874081</v>
      </c>
      <c r="K337" s="149">
        <v>139.03</v>
      </c>
      <c r="L337" s="142">
        <f t="shared" ref="L337:L342" si="209">(K337-K301)/K301</f>
        <v>-0.19657665258571369</v>
      </c>
      <c r="M337" s="149">
        <v>178.74</v>
      </c>
      <c r="N337" s="142">
        <f t="shared" ref="N337:N342" si="210">(M337-M301)/M301</f>
        <v>-0.11728102406068502</v>
      </c>
      <c r="O337" s="150">
        <v>103.03</v>
      </c>
      <c r="P337" s="142">
        <f>(O337-O301)/O301</f>
        <v>-0.41776157780226614</v>
      </c>
      <c r="Q337" s="150">
        <v>154.04</v>
      </c>
      <c r="R337" s="101">
        <f>(Q337-Q301)/Q301</f>
        <v>-0.1555889334130017</v>
      </c>
    </row>
    <row r="338" spans="1:18" ht="16.2" hidden="1">
      <c r="A338" s="6" t="s">
        <v>53</v>
      </c>
      <c r="B338" s="125" t="s">
        <v>6</v>
      </c>
      <c r="C338" s="126">
        <v>1983.6</v>
      </c>
      <c r="D338" s="127">
        <f t="shared" si="206"/>
        <v>-0.1389604757855423</v>
      </c>
      <c r="E338" s="128">
        <v>29.2</v>
      </c>
      <c r="F338" s="127">
        <f t="shared" si="207"/>
        <v>3.4030950104465399E-2</v>
      </c>
      <c r="G338" s="95">
        <v>701.28</v>
      </c>
      <c r="H338" s="147">
        <f t="shared" si="205"/>
        <v>-5.9364847165285861E-3</v>
      </c>
      <c r="I338" s="130">
        <v>163.62</v>
      </c>
      <c r="J338" s="147">
        <f t="shared" si="208"/>
        <v>-0.14013190740205478</v>
      </c>
      <c r="K338" s="130">
        <v>91.28</v>
      </c>
      <c r="L338" s="147">
        <f t="shared" si="209"/>
        <v>-0.10860245505414982</v>
      </c>
      <c r="M338" s="130">
        <v>66.959999999999994</v>
      </c>
      <c r="N338" s="147">
        <f t="shared" si="210"/>
        <v>4.7985726359282492E-2</v>
      </c>
      <c r="O338" s="151">
        <v>355.43</v>
      </c>
      <c r="P338" s="147">
        <f>(O338-O302)/O302</f>
        <v>-0.40716512410285832</v>
      </c>
      <c r="Q338" s="151">
        <v>216.52</v>
      </c>
      <c r="R338" s="129">
        <f>(Q338-Q302)/Q302</f>
        <v>-0.14451771455212822</v>
      </c>
    </row>
    <row r="339" spans="1:18" ht="16.8" hidden="1" thickBot="1">
      <c r="A339" s="38"/>
      <c r="B339" s="10" t="s">
        <v>8</v>
      </c>
      <c r="C339" s="75">
        <f>C337-C338</f>
        <v>418.30000000000018</v>
      </c>
      <c r="D339" s="117">
        <f t="shared" si="206"/>
        <v>0.34605483331188019</v>
      </c>
      <c r="E339" s="82">
        <f>E337-E338</f>
        <v>62.55</v>
      </c>
      <c r="F339" s="354">
        <f t="shared" si="207"/>
        <v>-8.9095357371701461E-2</v>
      </c>
      <c r="G339" s="71">
        <f>G337-G338</f>
        <v>559.10000000000014</v>
      </c>
      <c r="H339" s="325">
        <f t="shared" si="205"/>
        <v>-2.8103471953023214E-2</v>
      </c>
      <c r="I339" s="82">
        <f>I337-I338</f>
        <v>52.519999999999982</v>
      </c>
      <c r="J339" s="144">
        <f t="shared" si="208"/>
        <v>1.6155557705329969E-2</v>
      </c>
      <c r="K339" s="82">
        <f>K337-K338</f>
        <v>47.75</v>
      </c>
      <c r="L339" s="320">
        <f t="shared" si="209"/>
        <v>-0.32409478243637291</v>
      </c>
      <c r="M339" s="82">
        <f>M337-M338</f>
        <v>111.78000000000002</v>
      </c>
      <c r="N339" s="320">
        <f t="shared" si="210"/>
        <v>-0.1934715788562274</v>
      </c>
      <c r="O339" s="134">
        <f>O337-O338</f>
        <v>-252.4</v>
      </c>
      <c r="P339" s="144">
        <f>(O339-O303)/-O303</f>
        <v>0.40272795252113164</v>
      </c>
      <c r="Q339" s="134">
        <f>Q337-Q338</f>
        <v>-62.480000000000018</v>
      </c>
      <c r="R339" s="104">
        <f>(Q339-Q303)/-Q303</f>
        <v>0.11594079859637189</v>
      </c>
    </row>
    <row r="340" spans="1:18" ht="16.8" hidden="1" thickTop="1">
      <c r="A340" s="6">
        <v>2015</v>
      </c>
      <c r="B340" s="121" t="s">
        <v>7</v>
      </c>
      <c r="C340" s="122">
        <v>2627.95</v>
      </c>
      <c r="D340" s="120">
        <f t="shared" si="206"/>
        <v>-8.7792923665420547E-2</v>
      </c>
      <c r="E340" s="123">
        <v>100.14</v>
      </c>
      <c r="F340" s="120">
        <f t="shared" si="207"/>
        <v>-6.0512243174781898E-2</v>
      </c>
      <c r="G340" s="124">
        <v>1382.6</v>
      </c>
      <c r="H340" s="142">
        <f t="shared" si="205"/>
        <v>-2.4180229521618222E-2</v>
      </c>
      <c r="I340" s="141">
        <v>234.85</v>
      </c>
      <c r="J340" s="142">
        <f t="shared" si="208"/>
        <v>-0.11570901423299944</v>
      </c>
      <c r="K340" s="149">
        <v>151.65</v>
      </c>
      <c r="L340" s="142">
        <f t="shared" si="209"/>
        <v>-0.2097034759497628</v>
      </c>
      <c r="M340" s="149">
        <v>195.09</v>
      </c>
      <c r="N340" s="142">
        <f t="shared" si="210"/>
        <v>-0.12117662957790894</v>
      </c>
      <c r="O340" s="150">
        <v>112.37</v>
      </c>
      <c r="P340" s="142">
        <f>(O340-O304)/O304</f>
        <v>-0.41492242007705926</v>
      </c>
      <c r="Q340" s="150">
        <v>168.09</v>
      </c>
      <c r="R340" s="101">
        <f>(Q340-Q304)/Q304</f>
        <v>-0.16009593764053362</v>
      </c>
    </row>
    <row r="341" spans="1:18" ht="16.2" hidden="1">
      <c r="A341" s="6" t="s">
        <v>54</v>
      </c>
      <c r="B341" s="125" t="s">
        <v>6</v>
      </c>
      <c r="C341" s="126">
        <v>2188.17</v>
      </c>
      <c r="D341" s="127">
        <f t="shared" si="206"/>
        <v>-0.13452228392424895</v>
      </c>
      <c r="E341" s="128">
        <v>32.28</v>
      </c>
      <c r="F341" s="127">
        <f t="shared" si="207"/>
        <v>3.0651340996168609E-2</v>
      </c>
      <c r="G341" s="95">
        <v>775.5</v>
      </c>
      <c r="H341" s="147">
        <f t="shared" si="205"/>
        <v>-6.6352410718859842E-3</v>
      </c>
      <c r="I341" s="130">
        <v>178.57</v>
      </c>
      <c r="J341" s="147">
        <f t="shared" si="208"/>
        <v>-0.15176705301159041</v>
      </c>
      <c r="K341" s="130">
        <v>100.2</v>
      </c>
      <c r="L341" s="147">
        <f t="shared" si="209"/>
        <v>-0.10158701694611313</v>
      </c>
      <c r="M341" s="130">
        <v>73.58</v>
      </c>
      <c r="N341" s="147">
        <f t="shared" si="210"/>
        <v>4.5318937349055233E-2</v>
      </c>
      <c r="O341" s="151">
        <v>386.22</v>
      </c>
      <c r="P341" s="147">
        <f>(O341-O305)/O305</f>
        <v>-0.40521144546770566</v>
      </c>
      <c r="Q341" s="151">
        <v>236.82</v>
      </c>
      <c r="R341" s="129">
        <f>(Q341-Q305)/Q305</f>
        <v>-0.14456003467706974</v>
      </c>
    </row>
    <row r="342" spans="1:18" ht="16.8" hidden="1" thickBot="1">
      <c r="A342" s="38"/>
      <c r="B342" s="10" t="s">
        <v>8</v>
      </c>
      <c r="C342" s="75">
        <f>C340-C341</f>
        <v>439.77999999999975</v>
      </c>
      <c r="D342" s="117">
        <f t="shared" si="206"/>
        <v>0.24728438129271996</v>
      </c>
      <c r="E342" s="82">
        <f>E340-E341</f>
        <v>67.86</v>
      </c>
      <c r="F342" s="354">
        <f t="shared" si="207"/>
        <v>-9.8445595854922407E-2</v>
      </c>
      <c r="G342" s="71">
        <f>G340-G341</f>
        <v>607.09999999999991</v>
      </c>
      <c r="H342" s="325">
        <f t="shared" si="205"/>
        <v>-4.5710333553396904E-2</v>
      </c>
      <c r="I342" s="82">
        <f>I340-I341</f>
        <v>56.28</v>
      </c>
      <c r="J342" s="144">
        <f t="shared" si="208"/>
        <v>2.2157646204141443E-2</v>
      </c>
      <c r="K342" s="82">
        <f>K340-K341</f>
        <v>51.45</v>
      </c>
      <c r="L342" s="320">
        <f t="shared" si="209"/>
        <v>-0.35975609756097543</v>
      </c>
      <c r="M342" s="82">
        <f>M340-M341</f>
        <v>121.51</v>
      </c>
      <c r="N342" s="320">
        <f t="shared" si="210"/>
        <v>-0.19848284960422172</v>
      </c>
      <c r="O342" s="134">
        <f>O340-O341</f>
        <v>-273.85000000000002</v>
      </c>
      <c r="P342" s="144">
        <f>(O342-O306)/-O306</f>
        <v>0.40113278516445067</v>
      </c>
      <c r="Q342" s="134">
        <f>Q340-Q341</f>
        <v>-68.72999999999999</v>
      </c>
      <c r="R342" s="104">
        <f>(Q342-Q306)/-Q306</f>
        <v>0.1040281579976534</v>
      </c>
    </row>
    <row r="343" spans="1:18" ht="16.8" thickTop="1">
      <c r="A343" s="6"/>
      <c r="B343" s="121" t="s">
        <v>7</v>
      </c>
      <c r="C343" s="122">
        <v>2853.44</v>
      </c>
      <c r="D343" s="120">
        <f t="shared" ref="D343:D351" si="211">(C343-C307)/C307</f>
        <v>-9.0380495766602051E-2</v>
      </c>
      <c r="E343" s="123">
        <v>108.25</v>
      </c>
      <c r="F343" s="120">
        <f t="shared" ref="F343:F351" si="212">(E343-E307)/E307</f>
        <v>-6.3986165153480379E-2</v>
      </c>
      <c r="G343" s="124">
        <v>1503.92</v>
      </c>
      <c r="H343" s="142">
        <f t="shared" ref="H343:H351" si="213">(G343-G307)/G307</f>
        <v>-2.8657422059174893E-2</v>
      </c>
      <c r="I343" s="141">
        <v>254.75</v>
      </c>
      <c r="J343" s="142">
        <f t="shared" ref="J343:J351" si="214">(I343-I307)/I307</f>
        <v>-0.11994334473347851</v>
      </c>
      <c r="K343" s="149">
        <v>164.17</v>
      </c>
      <c r="L343" s="142">
        <f t="shared" ref="L343:L351" si="215">(K343-K307)/K307</f>
        <v>-0.21457276815615742</v>
      </c>
      <c r="M343" s="149">
        <v>211.31</v>
      </c>
      <c r="N343" s="142">
        <f t="shared" ref="N343:N351" si="216">(M343-M307)/M307</f>
        <v>-0.12334052439429137</v>
      </c>
      <c r="O343" s="150">
        <v>120.75</v>
      </c>
      <c r="P343" s="142">
        <f>(O343-O307)/O307</f>
        <v>-0.40959319381967535</v>
      </c>
      <c r="Q343" s="150">
        <v>181.81</v>
      </c>
      <c r="R343" s="101">
        <f>(Q343-Q307)/Q307</f>
        <v>-0.16077363367799108</v>
      </c>
    </row>
    <row r="344" spans="1:18" ht="16.2">
      <c r="A344" s="6">
        <v>2015</v>
      </c>
      <c r="B344" s="125" t="s">
        <v>6</v>
      </c>
      <c r="C344" s="126">
        <v>2372.19</v>
      </c>
      <c r="D344" s="127">
        <f t="shared" si="211"/>
        <v>-0.13431937115456202</v>
      </c>
      <c r="E344" s="128">
        <v>35.119999999999997</v>
      </c>
      <c r="F344" s="127">
        <f t="shared" si="212"/>
        <v>2.5102159953298293E-2</v>
      </c>
      <c r="G344" s="95">
        <v>841.06</v>
      </c>
      <c r="H344" s="147">
        <f t="shared" si="213"/>
        <v>-1.2712908943643008E-2</v>
      </c>
      <c r="I344" s="130">
        <v>192.35</v>
      </c>
      <c r="J344" s="147">
        <f t="shared" si="214"/>
        <v>-0.15713597125454631</v>
      </c>
      <c r="K344" s="130">
        <v>109.99</v>
      </c>
      <c r="L344" s="147">
        <f t="shared" si="215"/>
        <v>-8.4408557396154174E-2</v>
      </c>
      <c r="M344" s="130">
        <v>79.849999999999994</v>
      </c>
      <c r="N344" s="147">
        <f t="shared" si="216"/>
        <v>4.6526867627785025E-2</v>
      </c>
      <c r="O344" s="151">
        <v>415.73</v>
      </c>
      <c r="P344" s="147">
        <f>(O344-O308)/O308</f>
        <v>-0.40006638189794508</v>
      </c>
      <c r="Q344" s="151">
        <v>256.37</v>
      </c>
      <c r="R344" s="129">
        <f>(Q344-Q308)/Q308</f>
        <v>-0.14540484682822763</v>
      </c>
    </row>
    <row r="345" spans="1:18" ht="16.8" thickBot="1">
      <c r="A345" s="38"/>
      <c r="B345" s="10" t="s">
        <v>8</v>
      </c>
      <c r="C345" s="75">
        <f>C343-C344</f>
        <v>481.25</v>
      </c>
      <c r="D345" s="117">
        <f t="shared" si="211"/>
        <v>0.21313335013864437</v>
      </c>
      <c r="E345" s="82">
        <f>E343-E344</f>
        <v>73.13</v>
      </c>
      <c r="F345" s="354">
        <f t="shared" si="212"/>
        <v>-0.10148666912397122</v>
      </c>
      <c r="G345" s="71">
        <f>G343-G344</f>
        <v>662.86000000000013</v>
      </c>
      <c r="H345" s="325">
        <f t="shared" si="213"/>
        <v>-4.8161975875933155E-2</v>
      </c>
      <c r="I345" s="82">
        <f>I343-I344</f>
        <v>62.400000000000006</v>
      </c>
      <c r="J345" s="144">
        <f t="shared" si="214"/>
        <v>1.8609206660136893E-2</v>
      </c>
      <c r="K345" s="82">
        <f>K343-K344</f>
        <v>54.179999999999993</v>
      </c>
      <c r="L345" s="320">
        <f t="shared" si="215"/>
        <v>-0.39048261896726311</v>
      </c>
      <c r="M345" s="82">
        <f>M343-M344</f>
        <v>131.46</v>
      </c>
      <c r="N345" s="320">
        <f t="shared" si="216"/>
        <v>-0.20201529683137065</v>
      </c>
      <c r="O345" s="134">
        <f>O343-O344</f>
        <v>-294.98</v>
      </c>
      <c r="P345" s="144">
        <f>(O345-O309)/-O309</f>
        <v>0.39607730734583574</v>
      </c>
      <c r="Q345" s="134">
        <f>Q343-Q344</f>
        <v>-74.56</v>
      </c>
      <c r="R345" s="104">
        <f>(Q345-Q309)/-Q309</f>
        <v>0.10545890821835655</v>
      </c>
    </row>
    <row r="346" spans="1:18" ht="16.8" hidden="1" thickTop="1">
      <c r="A346" s="6">
        <v>2016</v>
      </c>
      <c r="B346" s="121" t="s">
        <v>7</v>
      </c>
      <c r="C346" s="122">
        <v>221.92</v>
      </c>
      <c r="D346" s="120">
        <f t="shared" si="211"/>
        <v>-0.1299302124990199</v>
      </c>
      <c r="E346" s="123">
        <v>8.0299999999999994</v>
      </c>
      <c r="F346" s="120">
        <f t="shared" si="212"/>
        <v>-0.11466372657111366</v>
      </c>
      <c r="G346" s="124">
        <v>120.39</v>
      </c>
      <c r="H346" s="142">
        <f t="shared" si="213"/>
        <v>-8.4625912408759191E-2</v>
      </c>
      <c r="I346" s="141">
        <v>19.66</v>
      </c>
      <c r="J346" s="142">
        <f t="shared" si="214"/>
        <v>-0.19918533604887986</v>
      </c>
      <c r="K346" s="149">
        <v>12.3</v>
      </c>
      <c r="L346" s="142">
        <f t="shared" si="215"/>
        <v>-0.20129870129870128</v>
      </c>
      <c r="M346" s="149">
        <v>15.61</v>
      </c>
      <c r="N346" s="142">
        <f t="shared" si="216"/>
        <v>-0.18229439497118913</v>
      </c>
      <c r="O346" s="150">
        <v>8.31</v>
      </c>
      <c r="P346" s="142">
        <f>(O346-O310)/O310</f>
        <v>-0.16649949849548645</v>
      </c>
      <c r="Q346" s="150">
        <v>13.7</v>
      </c>
      <c r="R346" s="101">
        <f>(Q346-Q310)/Q310</f>
        <v>-0.19789227166276344</v>
      </c>
    </row>
    <row r="347" spans="1:18" ht="16.2" hidden="1">
      <c r="A347" s="6" t="s">
        <v>362</v>
      </c>
      <c r="B347" s="125" t="s">
        <v>6</v>
      </c>
      <c r="C347" s="126">
        <v>186.76</v>
      </c>
      <c r="D347" s="127">
        <f t="shared" si="211"/>
        <v>-0.11730787409017875</v>
      </c>
      <c r="E347" s="128">
        <v>3.1</v>
      </c>
      <c r="F347" s="127">
        <f t="shared" si="212"/>
        <v>-3.7267080745341644E-2</v>
      </c>
      <c r="G347" s="95">
        <v>70.58</v>
      </c>
      <c r="H347" s="147">
        <f t="shared" si="213"/>
        <v>-7.0949058839015408E-2</v>
      </c>
      <c r="I347" s="130">
        <v>13.05</v>
      </c>
      <c r="J347" s="147">
        <f t="shared" si="214"/>
        <v>-0.34912718204488774</v>
      </c>
      <c r="K347" s="130">
        <v>8.1999999999999993</v>
      </c>
      <c r="L347" s="147">
        <f t="shared" si="215"/>
        <v>4.7254150702426466E-2</v>
      </c>
      <c r="M347" s="130">
        <v>6.53</v>
      </c>
      <c r="N347" s="147">
        <f t="shared" si="216"/>
        <v>-3.4023668639053185E-2</v>
      </c>
      <c r="O347" s="151">
        <v>27.15</v>
      </c>
      <c r="P347" s="147">
        <f>(O347-O311)/O311</f>
        <v>-0.25799398742825919</v>
      </c>
      <c r="Q347" s="151">
        <v>21.47</v>
      </c>
      <c r="R347" s="129">
        <f>(Q347-Q311)/Q311</f>
        <v>-1.5589179275561664E-2</v>
      </c>
    </row>
    <row r="348" spans="1:18" ht="16.8" hidden="1" thickBot="1">
      <c r="A348" s="38"/>
      <c r="B348" s="10" t="s">
        <v>8</v>
      </c>
      <c r="C348" s="75">
        <f>C346-C347</f>
        <v>35.159999999999997</v>
      </c>
      <c r="D348" s="354">
        <f t="shared" si="211"/>
        <v>-0.19135234590616365</v>
      </c>
      <c r="E348" s="82">
        <f>E346-E347</f>
        <v>4.93</v>
      </c>
      <c r="F348" s="354">
        <f t="shared" si="212"/>
        <v>-0.15726495726495726</v>
      </c>
      <c r="G348" s="71">
        <f>G346-G347</f>
        <v>49.81</v>
      </c>
      <c r="H348" s="325">
        <f t="shared" si="213"/>
        <v>-0.10333033303330347</v>
      </c>
      <c r="I348" s="82">
        <f>I346-I347</f>
        <v>6.6099999999999994</v>
      </c>
      <c r="J348" s="144">
        <f t="shared" si="214"/>
        <v>0.46888888888888874</v>
      </c>
      <c r="K348" s="82">
        <f>K346-K347</f>
        <v>4.1000000000000014</v>
      </c>
      <c r="L348" s="320">
        <f t="shared" si="215"/>
        <v>-0.45838837516512532</v>
      </c>
      <c r="M348" s="82">
        <f>M346-M347</f>
        <v>9.0799999999999983</v>
      </c>
      <c r="N348" s="320">
        <f t="shared" si="216"/>
        <v>-0.26358475263584769</v>
      </c>
      <c r="O348" s="134">
        <f>O346-O347</f>
        <v>-18.839999999999996</v>
      </c>
      <c r="P348" s="144">
        <f>(O348-O312)/-O312</f>
        <v>0.29226145755071403</v>
      </c>
      <c r="Q348" s="134">
        <f>Q346-Q347</f>
        <v>-7.77</v>
      </c>
      <c r="R348" s="362">
        <f>(Q348-Q312)/-Q312</f>
        <v>-0.64270613107822383</v>
      </c>
    </row>
    <row r="349" spans="1:18" ht="16.8" hidden="1" thickTop="1">
      <c r="A349" s="6">
        <v>2016</v>
      </c>
      <c r="B349" s="121" t="s">
        <v>7</v>
      </c>
      <c r="C349" s="122">
        <v>399.39</v>
      </c>
      <c r="D349" s="120">
        <f t="shared" si="211"/>
        <v>-0.12533397573474667</v>
      </c>
      <c r="E349" s="123">
        <v>14.73</v>
      </c>
      <c r="F349" s="120">
        <f t="shared" si="212"/>
        <v>-9.2421441774491686E-2</v>
      </c>
      <c r="G349" s="124">
        <v>216.61</v>
      </c>
      <c r="H349" s="142">
        <f t="shared" si="213"/>
        <v>-8.5223193547024706E-2</v>
      </c>
      <c r="I349" s="141">
        <v>35</v>
      </c>
      <c r="J349" s="142">
        <f t="shared" si="214"/>
        <v>-0.18224299065420554</v>
      </c>
      <c r="K349" s="149">
        <v>20.65</v>
      </c>
      <c r="L349" s="142">
        <f t="shared" si="215"/>
        <v>-0.24607520993063167</v>
      </c>
      <c r="M349" s="149">
        <v>28.28</v>
      </c>
      <c r="N349" s="142">
        <f t="shared" si="216"/>
        <v>-0.14251061249241953</v>
      </c>
      <c r="O349" s="150">
        <v>15.95</v>
      </c>
      <c r="P349" s="142">
        <f>(O349-O313)/O313</f>
        <v>-0.17868177136972205</v>
      </c>
      <c r="Q349" s="150">
        <v>25.46</v>
      </c>
      <c r="R349" s="101">
        <f>(Q349-Q313)/Q313</f>
        <v>-0.14906417112299467</v>
      </c>
    </row>
    <row r="350" spans="1:18" ht="16.2" hidden="1">
      <c r="A350" s="6" t="s">
        <v>45</v>
      </c>
      <c r="B350" s="125" t="s">
        <v>6</v>
      </c>
      <c r="C350" s="126">
        <v>322.3</v>
      </c>
      <c r="D350" s="127">
        <f t="shared" si="211"/>
        <v>-0.12399434659708633</v>
      </c>
      <c r="E350" s="128">
        <v>5.0999999999999996</v>
      </c>
      <c r="F350" s="127">
        <f t="shared" si="212"/>
        <v>-8.765652951699468E-2</v>
      </c>
      <c r="G350" s="95">
        <v>123.91</v>
      </c>
      <c r="H350" s="147">
        <f t="shared" si="213"/>
        <v>-6.3345679945574093E-2</v>
      </c>
      <c r="I350" s="130">
        <v>22.96</v>
      </c>
      <c r="J350" s="147">
        <f t="shared" si="214"/>
        <v>-0.31216297183942482</v>
      </c>
      <c r="K350" s="130">
        <v>14.58</v>
      </c>
      <c r="L350" s="147">
        <f t="shared" si="215"/>
        <v>-1.2863913337846955E-2</v>
      </c>
      <c r="M350" s="130">
        <v>10.89</v>
      </c>
      <c r="N350" s="147">
        <f t="shared" si="216"/>
        <v>-0.10222588623248147</v>
      </c>
      <c r="O350" s="151">
        <v>48.33</v>
      </c>
      <c r="P350" s="147">
        <f>(O350-O314)/O314</f>
        <v>-0.24009433962264154</v>
      </c>
      <c r="Q350" s="151">
        <v>37.909999999999997</v>
      </c>
      <c r="R350" s="129">
        <f>(Q350-Q314)/Q314</f>
        <v>-3.7328593194515133E-2</v>
      </c>
    </row>
    <row r="351" spans="1:18" ht="16.8" hidden="1" thickBot="1">
      <c r="A351" s="38"/>
      <c r="B351" s="10" t="s">
        <v>8</v>
      </c>
      <c r="C351" s="75">
        <f>C349-C350</f>
        <v>77.089999999999975</v>
      </c>
      <c r="D351" s="354">
        <f t="shared" si="211"/>
        <v>-0.13089064261555824</v>
      </c>
      <c r="E351" s="82">
        <f>E349-E350</f>
        <v>9.6300000000000008</v>
      </c>
      <c r="F351" s="354">
        <f t="shared" si="212"/>
        <v>-9.4924812030075162E-2</v>
      </c>
      <c r="G351" s="71">
        <f>G349-G350</f>
        <v>92.700000000000017</v>
      </c>
      <c r="H351" s="325">
        <f t="shared" si="213"/>
        <v>-0.11291866028708118</v>
      </c>
      <c r="I351" s="82">
        <f>I349-I350</f>
        <v>12.04</v>
      </c>
      <c r="J351" s="144">
        <f t="shared" si="214"/>
        <v>0.27813163481953357</v>
      </c>
      <c r="K351" s="82">
        <f>K349-K350</f>
        <v>6.0699999999999985</v>
      </c>
      <c r="L351" s="320">
        <f t="shared" si="215"/>
        <v>-0.51901743264659284</v>
      </c>
      <c r="M351" s="82">
        <f>M349-M350</f>
        <v>17.39</v>
      </c>
      <c r="N351" s="320">
        <f t="shared" si="216"/>
        <v>-0.16594724220623475</v>
      </c>
      <c r="O351" s="134">
        <f>O349-O350</f>
        <v>-32.379999999999995</v>
      </c>
      <c r="P351" s="144">
        <f>(O351-O315)/-O315</f>
        <v>0.26708918062471715</v>
      </c>
      <c r="Q351" s="134">
        <f>Q349-Q350</f>
        <v>-12.449999999999996</v>
      </c>
      <c r="R351" s="362">
        <f>(Q351-Q315)/-Q315</f>
        <v>-0.31606765327695502</v>
      </c>
    </row>
    <row r="352" spans="1:18" ht="16.8" hidden="1" thickTop="1">
      <c r="A352" s="6">
        <v>2016</v>
      </c>
      <c r="B352" s="121" t="s">
        <v>7</v>
      </c>
      <c r="C352" s="122">
        <v>626.55999999999995</v>
      </c>
      <c r="D352" s="120">
        <f t="shared" ref="D352:D360" si="217">(C352-C316)/C316</f>
        <v>-0.12129584180632497</v>
      </c>
      <c r="E352" s="123">
        <v>23.86</v>
      </c>
      <c r="F352" s="120">
        <f t="shared" ref="F352:F360" si="218">(E352-E316)/E316</f>
        <v>-0.1033446072904923</v>
      </c>
      <c r="G352" s="124">
        <v>338.39</v>
      </c>
      <c r="H352" s="142">
        <f t="shared" ref="H352:H360" si="219">(G352-G316)/G316</f>
        <v>-8.2605866724502597E-2</v>
      </c>
      <c r="I352" s="141">
        <v>54.77</v>
      </c>
      <c r="J352" s="142">
        <f t="shared" ref="J352:J360" si="220">(I352-I316)/I316</f>
        <v>-0.16572734196496575</v>
      </c>
      <c r="K352" s="149">
        <v>32.47</v>
      </c>
      <c r="L352" s="142">
        <f t="shared" ref="L352:L360" si="221">(K352-K316)/K316</f>
        <v>-0.23904382470119528</v>
      </c>
      <c r="M352" s="149">
        <v>45.7</v>
      </c>
      <c r="N352" s="142">
        <f t="shared" ref="N352:N360" si="222">(M352-M316)/M316</f>
        <v>-0.13561566105541886</v>
      </c>
      <c r="O352" s="150">
        <v>23.67</v>
      </c>
      <c r="P352" s="142">
        <f>(O352-O316)/O316</f>
        <v>-0.21881188118811878</v>
      </c>
      <c r="Q352" s="150">
        <v>40.380000000000003</v>
      </c>
      <c r="R352" s="101">
        <f>(Q352-Q316)/Q316</f>
        <v>-0.16067345666181659</v>
      </c>
    </row>
    <row r="353" spans="1:18" ht="16.2" hidden="1">
      <c r="A353" s="6" t="s">
        <v>371</v>
      </c>
      <c r="B353" s="125" t="s">
        <v>6</v>
      </c>
      <c r="C353" s="126">
        <v>504.16</v>
      </c>
      <c r="D353" s="127">
        <f t="shared" si="217"/>
        <v>-0.14154846838870055</v>
      </c>
      <c r="E353" s="128">
        <v>8.19</v>
      </c>
      <c r="F353" s="127">
        <f t="shared" si="218"/>
        <v>-6.8259385665528971E-2</v>
      </c>
      <c r="G353" s="95">
        <v>194.29</v>
      </c>
      <c r="H353" s="147">
        <f t="shared" si="219"/>
        <v>-7.0338293698263152E-2</v>
      </c>
      <c r="I353" s="130">
        <v>36.770000000000003</v>
      </c>
      <c r="J353" s="147">
        <f t="shared" si="220"/>
        <v>-0.28504763756562312</v>
      </c>
      <c r="K353" s="130">
        <v>23.53</v>
      </c>
      <c r="L353" s="147">
        <f t="shared" si="221"/>
        <v>-8.1576893052302882E-2</v>
      </c>
      <c r="M353" s="130">
        <v>17.38</v>
      </c>
      <c r="N353" s="147">
        <f t="shared" si="222"/>
        <v>-0.1348929815828771</v>
      </c>
      <c r="O353" s="151">
        <v>71.069999999999993</v>
      </c>
      <c r="P353" s="147">
        <f>(O353-O317)/O317</f>
        <v>-0.30439463639032993</v>
      </c>
      <c r="Q353" s="151">
        <v>59.07</v>
      </c>
      <c r="R353" s="129">
        <f>(Q353-Q317)/Q317</f>
        <v>-8.347556245151283E-2</v>
      </c>
    </row>
    <row r="354" spans="1:18" ht="16.8" hidden="1" thickBot="1">
      <c r="A354" s="38"/>
      <c r="B354" s="10" t="s">
        <v>8</v>
      </c>
      <c r="C354" s="75">
        <f>C352-C353</f>
        <v>122.39999999999992</v>
      </c>
      <c r="D354" s="354">
        <f t="shared" si="217"/>
        <v>-2.6717557251908958E-2</v>
      </c>
      <c r="E354" s="82">
        <f>E352-E353</f>
        <v>15.67</v>
      </c>
      <c r="F354" s="354">
        <f t="shared" si="218"/>
        <v>-0.12065095398428734</v>
      </c>
      <c r="G354" s="71">
        <f>G352-G353</f>
        <v>144.1</v>
      </c>
      <c r="H354" s="325">
        <f t="shared" si="219"/>
        <v>-9.86426471508101E-2</v>
      </c>
      <c r="I354" s="82">
        <f>I352-I353</f>
        <v>18</v>
      </c>
      <c r="J354" s="144">
        <f t="shared" si="220"/>
        <v>0.26582278481012606</v>
      </c>
      <c r="K354" s="82">
        <f>K352-K353</f>
        <v>8.9399999999999977</v>
      </c>
      <c r="L354" s="320">
        <f t="shared" si="221"/>
        <v>-0.47565982404692098</v>
      </c>
      <c r="M354" s="82">
        <f>M352-M353</f>
        <v>28.320000000000004</v>
      </c>
      <c r="N354" s="320">
        <f t="shared" si="222"/>
        <v>-0.13605857230018295</v>
      </c>
      <c r="O354" s="134">
        <f>O352-O353</f>
        <v>-47.399999999999991</v>
      </c>
      <c r="P354" s="144">
        <f>(O354-O318)/-O318</f>
        <v>0.34047585919020468</v>
      </c>
      <c r="Q354" s="134">
        <f>Q352-Q353</f>
        <v>-18.689999999999998</v>
      </c>
      <c r="R354" s="362">
        <f>(Q354-Q318)/-Q318</f>
        <v>-0.14381884944920403</v>
      </c>
    </row>
    <row r="355" spans="1:18" ht="16.8" hidden="1" thickTop="1">
      <c r="A355" s="6">
        <v>2016</v>
      </c>
      <c r="B355" s="121" t="s">
        <v>7</v>
      </c>
      <c r="C355" s="122">
        <v>848.86</v>
      </c>
      <c r="D355" s="120">
        <f t="shared" si="217"/>
        <v>-0.10745904569638082</v>
      </c>
      <c r="E355" s="123">
        <v>33.229999999999997</v>
      </c>
      <c r="F355" s="120">
        <f t="shared" si="218"/>
        <v>-9.0336709553791514E-2</v>
      </c>
      <c r="G355" s="124">
        <v>457.54</v>
      </c>
      <c r="H355" s="142">
        <f t="shared" si="219"/>
        <v>-7.4798293329019383E-2</v>
      </c>
      <c r="I355" s="141">
        <v>73.86</v>
      </c>
      <c r="J355" s="142">
        <f t="shared" si="220"/>
        <v>-0.15259293253786138</v>
      </c>
      <c r="K355" s="149">
        <v>44.28</v>
      </c>
      <c r="L355" s="142">
        <f t="shared" si="221"/>
        <v>-0.20359712230215826</v>
      </c>
      <c r="M355" s="149">
        <v>62.81</v>
      </c>
      <c r="N355" s="142">
        <f t="shared" si="222"/>
        <v>-0.11734120292299037</v>
      </c>
      <c r="O355" s="150">
        <v>32.04</v>
      </c>
      <c r="P355" s="142">
        <f>(O355-O319)/O319</f>
        <v>-0.19294710327455927</v>
      </c>
      <c r="Q355" s="150">
        <v>55.13</v>
      </c>
      <c r="R355" s="101">
        <f>(Q355-Q319)/Q319</f>
        <v>-0.1333123722685112</v>
      </c>
    </row>
    <row r="356" spans="1:18" ht="16.2" hidden="1">
      <c r="A356" s="6" t="s">
        <v>47</v>
      </c>
      <c r="B356" s="125" t="s">
        <v>6</v>
      </c>
      <c r="C356" s="126">
        <v>678.55</v>
      </c>
      <c r="D356" s="127">
        <f t="shared" si="217"/>
        <v>-0.1303428388337072</v>
      </c>
      <c r="E356" s="128">
        <v>10.58</v>
      </c>
      <c r="F356" s="127">
        <f t="shared" si="218"/>
        <v>-7.9199303742384694E-2</v>
      </c>
      <c r="G356" s="95">
        <v>260.02</v>
      </c>
      <c r="H356" s="147">
        <f t="shared" si="219"/>
        <v>-5.8000941926602156E-2</v>
      </c>
      <c r="I356" s="130">
        <v>49.89</v>
      </c>
      <c r="J356" s="147">
        <f t="shared" si="220"/>
        <v>-0.26922513549143101</v>
      </c>
      <c r="K356" s="130">
        <v>31.89</v>
      </c>
      <c r="L356" s="147">
        <f t="shared" si="221"/>
        <v>-0.10572069545709468</v>
      </c>
      <c r="M356" s="130">
        <v>23.16</v>
      </c>
      <c r="N356" s="147">
        <f t="shared" si="222"/>
        <v>-0.13871327631089625</v>
      </c>
      <c r="O356" s="151">
        <v>98.56</v>
      </c>
      <c r="P356" s="147">
        <f>(O356-O320)/O320</f>
        <v>-0.27641142353718523</v>
      </c>
      <c r="Q356" s="151">
        <v>79.430000000000007</v>
      </c>
      <c r="R356" s="129">
        <f>(Q356-Q320)/Q320</f>
        <v>-7.8110492107706472E-2</v>
      </c>
    </row>
    <row r="357" spans="1:18" ht="16.8" hidden="1" thickBot="1">
      <c r="A357" s="38"/>
      <c r="B357" s="10" t="s">
        <v>8</v>
      </c>
      <c r="C357" s="75">
        <f>C355-C356</f>
        <v>170.31000000000006</v>
      </c>
      <c r="D357" s="354">
        <f t="shared" si="217"/>
        <v>-2.9272290849475233E-3</v>
      </c>
      <c r="E357" s="82">
        <f>E355-E356</f>
        <v>22.65</v>
      </c>
      <c r="F357" s="354">
        <f t="shared" si="218"/>
        <v>-9.5447284345047956E-2</v>
      </c>
      <c r="G357" s="71">
        <f>G355-G356</f>
        <v>197.52000000000004</v>
      </c>
      <c r="H357" s="325">
        <f t="shared" si="219"/>
        <v>-9.6018306636155432E-2</v>
      </c>
      <c r="I357" s="82">
        <f>I355-I356</f>
        <v>23.97</v>
      </c>
      <c r="J357" s="144">
        <f t="shared" si="220"/>
        <v>0.26892535733192158</v>
      </c>
      <c r="K357" s="82">
        <f>K355-K356</f>
        <v>12.39</v>
      </c>
      <c r="L357" s="320">
        <f t="shared" si="221"/>
        <v>-0.37863590772316963</v>
      </c>
      <c r="M357" s="82">
        <f>M355-M356</f>
        <v>39.650000000000006</v>
      </c>
      <c r="N357" s="320">
        <f t="shared" si="222"/>
        <v>-0.10435961147503932</v>
      </c>
      <c r="O357" s="134">
        <f>O355-O356</f>
        <v>-66.52000000000001</v>
      </c>
      <c r="P357" s="144">
        <f>(O357-O321)/-O321</f>
        <v>0.31074500051808096</v>
      </c>
      <c r="Q357" s="134">
        <f>Q355-Q356</f>
        <v>-24.300000000000004</v>
      </c>
      <c r="R357" s="362">
        <f>(Q357-Q321)/-Q321</f>
        <v>-7.7605321507760852E-2</v>
      </c>
    </row>
    <row r="358" spans="1:18" ht="16.8" hidden="1" thickTop="1">
      <c r="A358" s="6">
        <v>2016</v>
      </c>
      <c r="B358" s="121" t="s">
        <v>7</v>
      </c>
      <c r="C358" s="122">
        <v>1084.25</v>
      </c>
      <c r="D358" s="120">
        <f t="shared" si="217"/>
        <v>-0.10489470077849597</v>
      </c>
      <c r="E358" s="123">
        <v>42.08</v>
      </c>
      <c r="F358" s="120">
        <f t="shared" si="218"/>
        <v>-0.10639201528987056</v>
      </c>
      <c r="G358" s="124">
        <v>582.20000000000005</v>
      </c>
      <c r="H358" s="142">
        <f t="shared" si="219"/>
        <v>-7.2368630700105088E-2</v>
      </c>
      <c r="I358" s="141">
        <v>94.82</v>
      </c>
      <c r="J358" s="142">
        <f t="shared" si="220"/>
        <v>-0.14345076784101182</v>
      </c>
      <c r="K358" s="149">
        <v>56.98</v>
      </c>
      <c r="L358" s="142">
        <f t="shared" si="221"/>
        <v>-0.19394539538831521</v>
      </c>
      <c r="M358" s="149">
        <v>79.650000000000006</v>
      </c>
      <c r="N358" s="142">
        <f t="shared" si="222"/>
        <v>-0.12865113226124048</v>
      </c>
      <c r="O358" s="150">
        <v>41.51</v>
      </c>
      <c r="P358" s="142">
        <f>(O358-O322)/O322</f>
        <v>-0.19507465580764013</v>
      </c>
      <c r="Q358" s="150">
        <v>71.040000000000006</v>
      </c>
      <c r="R358" s="101">
        <f>(Q358-Q322)/Q322</f>
        <v>-0.12737992875568099</v>
      </c>
    </row>
    <row r="359" spans="1:18" ht="16.2" hidden="1">
      <c r="A359" s="6" t="s">
        <v>48</v>
      </c>
      <c r="B359" s="125" t="s">
        <v>6</v>
      </c>
      <c r="C359" s="126">
        <v>878.8</v>
      </c>
      <c r="D359" s="127">
        <f t="shared" si="217"/>
        <v>-0.11014803863990774</v>
      </c>
      <c r="E359" s="128">
        <v>13.15</v>
      </c>
      <c r="F359" s="127">
        <f t="shared" si="218"/>
        <v>-6.869688385269114E-2</v>
      </c>
      <c r="G359" s="95">
        <v>336.58</v>
      </c>
      <c r="H359" s="147">
        <f t="shared" si="219"/>
        <v>-2.5450965631062399E-2</v>
      </c>
      <c r="I359" s="130">
        <v>65.13</v>
      </c>
      <c r="J359" s="147">
        <f t="shared" si="220"/>
        <v>-0.23663853727144865</v>
      </c>
      <c r="K359" s="130">
        <v>42.96</v>
      </c>
      <c r="L359" s="147">
        <f t="shared" si="221"/>
        <v>-4.1285427359964322E-2</v>
      </c>
      <c r="M359" s="130">
        <v>29.99</v>
      </c>
      <c r="N359" s="147">
        <f t="shared" si="222"/>
        <v>-0.11638185032410134</v>
      </c>
      <c r="O359" s="151">
        <v>128.77000000000001</v>
      </c>
      <c r="P359" s="147">
        <f>(O359-O323)/O323</f>
        <v>-0.27174527768351986</v>
      </c>
      <c r="Q359" s="151">
        <v>102.01</v>
      </c>
      <c r="R359" s="129">
        <f>(Q359-Q323)/Q323</f>
        <v>-6.3870790125722623E-2</v>
      </c>
    </row>
    <row r="360" spans="1:18" ht="16.8" hidden="1" thickBot="1">
      <c r="A360" s="38"/>
      <c r="B360" s="10" t="s">
        <v>8</v>
      </c>
      <c r="C360" s="75">
        <f>C358-C359</f>
        <v>205.45000000000005</v>
      </c>
      <c r="D360" s="354">
        <f t="shared" si="217"/>
        <v>-8.1705627318642407E-2</v>
      </c>
      <c r="E360" s="82">
        <f>E358-E359</f>
        <v>28.93</v>
      </c>
      <c r="F360" s="354">
        <f t="shared" si="218"/>
        <v>-0.12253563845920551</v>
      </c>
      <c r="G360" s="71">
        <f>G358-G359</f>
        <v>245.62000000000006</v>
      </c>
      <c r="H360" s="325">
        <f t="shared" si="219"/>
        <v>-0.12977856510185984</v>
      </c>
      <c r="I360" s="82">
        <f>I358-I359</f>
        <v>29.689999999999998</v>
      </c>
      <c r="J360" s="144">
        <f t="shared" si="220"/>
        <v>0.16981875492513737</v>
      </c>
      <c r="K360" s="82">
        <f>K358-K359</f>
        <v>14.019999999999996</v>
      </c>
      <c r="L360" s="320">
        <f t="shared" si="221"/>
        <v>-0.45826893353941273</v>
      </c>
      <c r="M360" s="82">
        <f>M358-M359</f>
        <v>49.660000000000011</v>
      </c>
      <c r="N360" s="320">
        <f t="shared" si="222"/>
        <v>-0.13589698973377393</v>
      </c>
      <c r="O360" s="134">
        <f>O358-O359</f>
        <v>-87.260000000000019</v>
      </c>
      <c r="P360" s="144">
        <f>(O360-O324)/-O324</f>
        <v>0.30331337325349284</v>
      </c>
      <c r="Q360" s="134">
        <f>Q358-Q359</f>
        <v>-30.97</v>
      </c>
      <c r="R360" s="362">
        <f>(Q360-Q324)/-Q324</f>
        <v>-0.12373004354136416</v>
      </c>
    </row>
    <row r="361" spans="1:18" ht="16.8" hidden="1" thickTop="1">
      <c r="A361" s="6">
        <v>2016</v>
      </c>
      <c r="B361" s="121" t="s">
        <v>7</v>
      </c>
      <c r="C361" s="122">
        <v>1312.85</v>
      </c>
      <c r="D361" s="120">
        <f t="shared" ref="D361:D369" si="223">(C361-C325)/C325</f>
        <v>-9.1547590215548674E-2</v>
      </c>
      <c r="E361" s="123">
        <v>49.88</v>
      </c>
      <c r="F361" s="120">
        <f t="shared" ref="F361:F369" si="224">(E361-E325)/E325</f>
        <v>-0.11008028545941115</v>
      </c>
      <c r="G361" s="124">
        <v>707.38</v>
      </c>
      <c r="H361" s="142">
        <f t="shared" ref="H361:H369" si="225">(G361-G325)/G325</f>
        <v>-5.2544166298335165E-2</v>
      </c>
      <c r="I361" s="141">
        <v>115.44</v>
      </c>
      <c r="J361" s="142">
        <f t="shared" ref="J361:J369" si="226">(I361-I325)/I325</f>
        <v>-0.12472514974600038</v>
      </c>
      <c r="K361" s="149">
        <v>69.08</v>
      </c>
      <c r="L361" s="142">
        <f t="shared" ref="L361:L369" si="227">(K361-K325)/K325</f>
        <v>-0.18219486208121227</v>
      </c>
      <c r="M361" s="149">
        <v>96.04</v>
      </c>
      <c r="N361" s="142">
        <f t="shared" ref="N361:N369" si="228">(M361-M325)/M325</f>
        <v>-0.11817096685336508</v>
      </c>
      <c r="O361" s="150">
        <v>51.45</v>
      </c>
      <c r="P361" s="142">
        <f>(O361-O325)/O325</f>
        <v>-0.19634489222118079</v>
      </c>
      <c r="Q361" s="150">
        <v>84.96</v>
      </c>
      <c r="R361" s="101">
        <f>(Q361-Q325)/Q325</f>
        <v>-0.12213267203967769</v>
      </c>
    </row>
    <row r="362" spans="1:18" ht="16.2" hidden="1">
      <c r="A362" s="6" t="s">
        <v>49</v>
      </c>
      <c r="B362" s="125" t="s">
        <v>6</v>
      </c>
      <c r="C362" s="126">
        <v>1071.75</v>
      </c>
      <c r="D362" s="127">
        <f t="shared" si="223"/>
        <v>-0.10843523833291732</v>
      </c>
      <c r="E362" s="128">
        <v>15.67</v>
      </c>
      <c r="F362" s="127">
        <f t="shared" si="224"/>
        <v>-7.3329390892962754E-2</v>
      </c>
      <c r="G362" s="95">
        <v>410.51</v>
      </c>
      <c r="H362" s="147">
        <f t="shared" si="225"/>
        <v>-2.1570216417198997E-2</v>
      </c>
      <c r="I362" s="130">
        <v>80.08</v>
      </c>
      <c r="J362" s="147">
        <f t="shared" si="226"/>
        <v>-0.21335952848722986</v>
      </c>
      <c r="K362" s="130">
        <v>52.48</v>
      </c>
      <c r="L362" s="147">
        <f t="shared" si="227"/>
        <v>-6.5360641139804124E-2</v>
      </c>
      <c r="M362" s="130">
        <v>36.450000000000003</v>
      </c>
      <c r="N362" s="147">
        <f t="shared" si="228"/>
        <v>-0.11184210526315781</v>
      </c>
      <c r="O362" s="151">
        <v>157.97999999999999</v>
      </c>
      <c r="P362" s="147">
        <f>(O362-O326)/O326</f>
        <v>-0.28102671460428708</v>
      </c>
      <c r="Q362" s="151">
        <v>122.31</v>
      </c>
      <c r="R362" s="129">
        <f>(Q362-Q326)/Q326</f>
        <v>-7.0522076145603782E-2</v>
      </c>
    </row>
    <row r="363" spans="1:18" ht="16.8" hidden="1" thickBot="1">
      <c r="A363" s="38"/>
      <c r="B363" s="10" t="s">
        <v>8</v>
      </c>
      <c r="C363" s="75">
        <f>C361-C362</f>
        <v>241.09999999999991</v>
      </c>
      <c r="D363" s="354">
        <f t="shared" si="223"/>
        <v>-8.0230405266417254E-3</v>
      </c>
      <c r="E363" s="82">
        <f>E361-E362</f>
        <v>34.21</v>
      </c>
      <c r="F363" s="354">
        <f t="shared" si="224"/>
        <v>-0.12595809913132344</v>
      </c>
      <c r="G363" s="71">
        <f>G361-G362</f>
        <v>296.87</v>
      </c>
      <c r="H363" s="325">
        <f t="shared" si="225"/>
        <v>-9.2279467971258231E-2</v>
      </c>
      <c r="I363" s="82">
        <f>I361-I362</f>
        <v>35.36</v>
      </c>
      <c r="J363" s="144">
        <f t="shared" si="226"/>
        <v>0.17514124293785352</v>
      </c>
      <c r="K363" s="82">
        <f>K361-K362</f>
        <v>16.600000000000001</v>
      </c>
      <c r="L363" s="320">
        <f t="shared" si="227"/>
        <v>-0.41384180790960445</v>
      </c>
      <c r="M363" s="82">
        <f>M361-M362</f>
        <v>59.59</v>
      </c>
      <c r="N363" s="320">
        <f t="shared" si="228"/>
        <v>-0.12199793723294534</v>
      </c>
      <c r="O363" s="134">
        <f>O361-O362</f>
        <v>-106.52999999999999</v>
      </c>
      <c r="P363" s="144">
        <f>(O363-O327)/-O327</f>
        <v>0.31584355532721081</v>
      </c>
      <c r="Q363" s="134">
        <f>Q361-Q362</f>
        <v>-37.350000000000009</v>
      </c>
      <c r="R363" s="362">
        <f>(Q363-Q327)/-Q327</f>
        <v>-7.2967538063774956E-2</v>
      </c>
    </row>
    <row r="364" spans="1:18" ht="16.8" hidden="1" thickTop="1">
      <c r="A364" s="6">
        <v>2016</v>
      </c>
      <c r="B364" s="121" t="s">
        <v>7</v>
      </c>
      <c r="C364" s="122">
        <v>1553.77</v>
      </c>
      <c r="D364" s="120">
        <f t="shared" si="223"/>
        <v>-7.704873238767318E-2</v>
      </c>
      <c r="E364" s="123">
        <v>58</v>
      </c>
      <c r="F364" s="120">
        <f t="shared" si="224"/>
        <v>-0.10216718266253862</v>
      </c>
      <c r="G364" s="124">
        <v>839.73</v>
      </c>
      <c r="H364" s="142">
        <f t="shared" si="225"/>
        <v>-4.0352441031267082E-2</v>
      </c>
      <c r="I364" s="141">
        <v>136.84</v>
      </c>
      <c r="J364" s="142">
        <f t="shared" si="226"/>
        <v>-0.11240838035934349</v>
      </c>
      <c r="K364" s="149">
        <v>82.62</v>
      </c>
      <c r="L364" s="142">
        <f t="shared" si="227"/>
        <v>-0.15882712278558334</v>
      </c>
      <c r="M364" s="149">
        <v>113.52</v>
      </c>
      <c r="N364" s="142">
        <f t="shared" si="228"/>
        <v>-0.103954534690978</v>
      </c>
      <c r="O364" s="150">
        <v>60.42</v>
      </c>
      <c r="P364" s="142">
        <f>(O364-O328)/O328</f>
        <v>-0.1595493114480456</v>
      </c>
      <c r="Q364" s="150">
        <v>100.19</v>
      </c>
      <c r="R364" s="101">
        <f>(Q364-Q328)/Q328</f>
        <v>-0.10078980434392393</v>
      </c>
    </row>
    <row r="365" spans="1:18" ht="16.2" hidden="1">
      <c r="A365" s="6" t="s">
        <v>50</v>
      </c>
      <c r="B365" s="125" t="s">
        <v>6</v>
      </c>
      <c r="C365" s="126">
        <v>1275.9000000000001</v>
      </c>
      <c r="D365" s="127">
        <f t="shared" si="223"/>
        <v>-9.352487318300004E-2</v>
      </c>
      <c r="E365" s="128">
        <v>18.45</v>
      </c>
      <c r="F365" s="127">
        <f t="shared" si="224"/>
        <v>-6.3926940639269486E-2</v>
      </c>
      <c r="G365" s="95">
        <v>490.42</v>
      </c>
      <c r="H365" s="147">
        <f t="shared" si="225"/>
        <v>-2.1770534497141205E-3</v>
      </c>
      <c r="I365" s="130">
        <v>94.86</v>
      </c>
      <c r="J365" s="147">
        <f t="shared" si="226"/>
        <v>-0.19316152079612142</v>
      </c>
      <c r="K365" s="130">
        <v>62.81</v>
      </c>
      <c r="L365" s="147">
        <f t="shared" si="227"/>
        <v>-4.6889226100151796E-2</v>
      </c>
      <c r="M365" s="130">
        <v>42.99</v>
      </c>
      <c r="N365" s="147">
        <f t="shared" si="228"/>
        <v>-9.8174952800503451E-2</v>
      </c>
      <c r="O365" s="151">
        <v>190.03</v>
      </c>
      <c r="P365" s="147">
        <f>(O365-O329)/O329</f>
        <v>-0.25945988075289356</v>
      </c>
      <c r="Q365" s="151">
        <v>144.03</v>
      </c>
      <c r="R365" s="129">
        <f>(Q365-Q329)/Q329</f>
        <v>-5.9795025784972887E-2</v>
      </c>
    </row>
    <row r="366" spans="1:18" ht="16.8" hidden="1" thickBot="1">
      <c r="A366" s="38"/>
      <c r="B366" s="10" t="s">
        <v>8</v>
      </c>
      <c r="C366" s="75">
        <f>C364-C365</f>
        <v>277.86999999999989</v>
      </c>
      <c r="D366" s="117">
        <f t="shared" si="223"/>
        <v>6.9942741175611943E-3</v>
      </c>
      <c r="E366" s="82">
        <f>E364-E365</f>
        <v>39.549999999999997</v>
      </c>
      <c r="F366" s="354">
        <f t="shared" si="224"/>
        <v>-0.11895745154822894</v>
      </c>
      <c r="G366" s="71">
        <f>G364-G365</f>
        <v>349.31</v>
      </c>
      <c r="H366" s="325">
        <f t="shared" si="225"/>
        <v>-8.9271281449615325E-2</v>
      </c>
      <c r="I366" s="82">
        <f>I364-I365</f>
        <v>41.980000000000004</v>
      </c>
      <c r="J366" s="144">
        <f t="shared" si="226"/>
        <v>0.14699453551912597</v>
      </c>
      <c r="K366" s="82">
        <f>K364-K365</f>
        <v>19.810000000000002</v>
      </c>
      <c r="L366" s="320">
        <f t="shared" si="227"/>
        <v>-0.38706683168316813</v>
      </c>
      <c r="M366" s="82">
        <f>M364-M365</f>
        <v>70.53</v>
      </c>
      <c r="N366" s="320">
        <f t="shared" si="228"/>
        <v>-0.1074411541381928</v>
      </c>
      <c r="O366" s="134">
        <f>O364-O365</f>
        <v>-129.61000000000001</v>
      </c>
      <c r="P366" s="144">
        <f>(O366-O330)/-O330</f>
        <v>0.29834343871805979</v>
      </c>
      <c r="Q366" s="134">
        <f>Q364-Q365</f>
        <v>-43.84</v>
      </c>
      <c r="R366" s="362">
        <f>(Q366-Q330)/-Q330</f>
        <v>-4.9557098395978154E-2</v>
      </c>
    </row>
    <row r="367" spans="1:18" ht="16.8" hidden="1" thickTop="1">
      <c r="A367" s="6">
        <v>2016</v>
      </c>
      <c r="B367" s="121" t="s">
        <v>7</v>
      </c>
      <c r="C367" s="122">
        <v>1800.06</v>
      </c>
      <c r="D367" s="120">
        <f t="shared" si="223"/>
        <v>-6.617002401938149E-2</v>
      </c>
      <c r="E367" s="123">
        <v>66.52</v>
      </c>
      <c r="F367" s="120">
        <f t="shared" si="224"/>
        <v>-9.8522835072503173E-2</v>
      </c>
      <c r="G367" s="124">
        <v>976.23</v>
      </c>
      <c r="H367" s="142">
        <f t="shared" si="225"/>
        <v>-2.8462525999422811E-2</v>
      </c>
      <c r="I367" s="141">
        <v>158.76</v>
      </c>
      <c r="J367" s="142">
        <f t="shared" si="226"/>
        <v>-9.9336245532421957E-2</v>
      </c>
      <c r="K367" s="149">
        <v>96.29</v>
      </c>
      <c r="L367" s="142">
        <f t="shared" si="227"/>
        <v>-0.14195330600605946</v>
      </c>
      <c r="M367" s="149">
        <v>130.77000000000001</v>
      </c>
      <c r="N367" s="142">
        <f t="shared" si="228"/>
        <v>-9.4829376341108801E-2</v>
      </c>
      <c r="O367" s="150">
        <v>69.239999999999995</v>
      </c>
      <c r="P367" s="142">
        <f>(O367-O331)/O331</f>
        <v>-0.15188633023027934</v>
      </c>
      <c r="Q367" s="150">
        <v>114.56</v>
      </c>
      <c r="R367" s="101">
        <f>(Q367-Q331)/Q331</f>
        <v>-9.3885944791584311E-2</v>
      </c>
    </row>
    <row r="368" spans="1:18" ht="16.2" hidden="1">
      <c r="A368" s="6" t="s">
        <v>51</v>
      </c>
      <c r="B368" s="125" t="s">
        <v>6</v>
      </c>
      <c r="C368" s="126">
        <v>1482.25</v>
      </c>
      <c r="D368" s="127">
        <f t="shared" si="223"/>
        <v>-8.2715002691981648E-2</v>
      </c>
      <c r="E368" s="128">
        <v>21.59</v>
      </c>
      <c r="F368" s="127">
        <f t="shared" si="224"/>
        <v>-5.8849171752397615E-2</v>
      </c>
      <c r="G368" s="95">
        <v>573.78</v>
      </c>
      <c r="H368" s="147">
        <f t="shared" si="225"/>
        <v>1.7448664751569171E-2</v>
      </c>
      <c r="I368" s="130">
        <v>110.26</v>
      </c>
      <c r="J368" s="147">
        <f t="shared" si="226"/>
        <v>-0.18356164383561646</v>
      </c>
      <c r="K368" s="130">
        <v>72.31</v>
      </c>
      <c r="L368" s="147">
        <f t="shared" si="227"/>
        <v>-3.251271073053242E-2</v>
      </c>
      <c r="M368" s="130">
        <v>50</v>
      </c>
      <c r="N368" s="147">
        <f t="shared" si="228"/>
        <v>-8.3073537502292336E-2</v>
      </c>
      <c r="O368" s="151">
        <v>222.26</v>
      </c>
      <c r="P368" s="147">
        <f>(O368-O332)/O332</f>
        <v>-0.24632078670735841</v>
      </c>
      <c r="Q368" s="151">
        <v>166.4</v>
      </c>
      <c r="R368" s="129">
        <f>(Q368-Q332)/Q332</f>
        <v>-5.8504017200407397E-2</v>
      </c>
    </row>
    <row r="369" spans="1:18" ht="16.8" hidden="1" thickBot="1">
      <c r="A369" s="38"/>
      <c r="B369" s="10" t="s">
        <v>8</v>
      </c>
      <c r="C369" s="75">
        <f>C367-C368</f>
        <v>317.80999999999995</v>
      </c>
      <c r="D369" s="117">
        <f t="shared" si="223"/>
        <v>1.9602181584857655E-2</v>
      </c>
      <c r="E369" s="82">
        <f>E367-E368</f>
        <v>44.929999999999993</v>
      </c>
      <c r="F369" s="354">
        <f t="shared" si="224"/>
        <v>-0.11642084562438575</v>
      </c>
      <c r="G369" s="71">
        <f>G367-G368</f>
        <v>402.45000000000005</v>
      </c>
      <c r="H369" s="325">
        <f t="shared" si="225"/>
        <v>-8.7187280273991113E-2</v>
      </c>
      <c r="I369" s="82">
        <f>I367-I368</f>
        <v>48.499999999999986</v>
      </c>
      <c r="J369" s="144">
        <f t="shared" si="226"/>
        <v>0.17661329451722432</v>
      </c>
      <c r="K369" s="82">
        <f>K367-K368</f>
        <v>23.980000000000004</v>
      </c>
      <c r="L369" s="320">
        <f t="shared" si="227"/>
        <v>-0.36019210245464245</v>
      </c>
      <c r="M369" s="82">
        <f>M367-M368</f>
        <v>80.77000000000001</v>
      </c>
      <c r="N369" s="320">
        <f t="shared" si="228"/>
        <v>-0.10195686012897473</v>
      </c>
      <c r="O369" s="134">
        <f>O367-O368</f>
        <v>-153.01999999999998</v>
      </c>
      <c r="P369" s="144">
        <f>(O369-O333)/-O333</f>
        <v>0.28247209978430093</v>
      </c>
      <c r="Q369" s="134">
        <f>Q367-Q368</f>
        <v>-51.84</v>
      </c>
      <c r="R369" s="362">
        <f>(Q369-Q333)/-Q333</f>
        <v>-3.0411449016100201E-2</v>
      </c>
    </row>
    <row r="370" spans="1:18" ht="16.8" hidden="1" thickTop="1">
      <c r="A370" s="6">
        <v>2016</v>
      </c>
      <c r="B370" s="121" t="s">
        <v>7</v>
      </c>
      <c r="C370" s="122">
        <v>2025.59</v>
      </c>
      <c r="D370" s="120">
        <f t="shared" ref="D370:D378" si="229">(C370-C334)/C334</f>
        <v>-6.1096690460739858E-2</v>
      </c>
      <c r="E370" s="123">
        <v>74.38</v>
      </c>
      <c r="F370" s="120">
        <f t="shared" ref="F370:F378" si="230">(E370-E334)/E334</f>
        <v>-9.7549138558602352E-2</v>
      </c>
      <c r="G370" s="124">
        <v>1107.6199999999999</v>
      </c>
      <c r="H370" s="142">
        <f t="shared" ref="H370:H378" si="231">(G370-G334)/G334</f>
        <v>-1.806737588652492E-2</v>
      </c>
      <c r="I370" s="141">
        <v>178.01</v>
      </c>
      <c r="J370" s="142">
        <f t="shared" ref="J370:J378" si="232">(I370-I334)/I334</f>
        <v>-9.3312280344318349E-2</v>
      </c>
      <c r="K370" s="149">
        <v>109.01</v>
      </c>
      <c r="L370" s="142">
        <f t="shared" ref="L370:L378" si="233">(K370-K334)/K334</f>
        <v>-0.13000798084596962</v>
      </c>
      <c r="M370" s="149">
        <v>145.37</v>
      </c>
      <c r="N370" s="142">
        <f t="shared" ref="N370:N378" si="234">(M370-M334)/M334</f>
        <v>-9.5282549166044325E-2</v>
      </c>
      <c r="O370" s="150">
        <v>77.66</v>
      </c>
      <c r="P370" s="142">
        <f>(O370-O334)/O334</f>
        <v>-0.15255347010039289</v>
      </c>
      <c r="Q370" s="150">
        <v>125.66</v>
      </c>
      <c r="R370" s="101">
        <f>(Q370-Q334)/Q334</f>
        <v>-9.9921209082444062E-2</v>
      </c>
    </row>
    <row r="371" spans="1:18" ht="16.2" hidden="1">
      <c r="A371" s="6" t="s">
        <v>52</v>
      </c>
      <c r="B371" s="125" t="s">
        <v>6</v>
      </c>
      <c r="C371" s="126">
        <v>1664.01</v>
      </c>
      <c r="D371" s="127">
        <f t="shared" si="229"/>
        <v>-7.3723176264299056E-2</v>
      </c>
      <c r="E371" s="128">
        <v>24.19</v>
      </c>
      <c r="F371" s="127">
        <f t="shared" si="230"/>
        <v>-7.1401151631477908E-2</v>
      </c>
      <c r="G371" s="95">
        <v>655.08000000000004</v>
      </c>
      <c r="H371" s="147">
        <f t="shared" si="231"/>
        <v>4.0387516874454167E-2</v>
      </c>
      <c r="I371" s="130">
        <v>122.49</v>
      </c>
      <c r="J371" s="147">
        <f t="shared" si="232"/>
        <v>-0.17957133288680519</v>
      </c>
      <c r="K371" s="130">
        <v>80.81</v>
      </c>
      <c r="L371" s="147">
        <f t="shared" si="233"/>
        <v>-2.5093497406200968E-2</v>
      </c>
      <c r="M371" s="130">
        <v>55.81</v>
      </c>
      <c r="N371" s="147">
        <f t="shared" si="234"/>
        <v>-8.2374219006905586E-2</v>
      </c>
      <c r="O371" s="151">
        <v>247.05</v>
      </c>
      <c r="P371" s="147">
        <f>(O371-O335)/O335</f>
        <v>-0.24145659983419812</v>
      </c>
      <c r="Q371" s="151">
        <v>184.83</v>
      </c>
      <c r="R371" s="129">
        <f>(Q371-Q335)/Q335</f>
        <v>-6.058449809402789E-2</v>
      </c>
    </row>
    <row r="372" spans="1:18" ht="16.8" hidden="1" thickBot="1">
      <c r="A372" s="38"/>
      <c r="B372" s="10" t="s">
        <v>8</v>
      </c>
      <c r="C372" s="75">
        <f>C370-C371</f>
        <v>361.57999999999993</v>
      </c>
      <c r="D372" s="354">
        <f t="shared" si="229"/>
        <v>1.7453940989053379E-3</v>
      </c>
      <c r="E372" s="82">
        <f>E370-E371</f>
        <v>50.19</v>
      </c>
      <c r="F372" s="354">
        <f t="shared" si="230"/>
        <v>-0.10963278339542321</v>
      </c>
      <c r="G372" s="71">
        <f>G370-G371</f>
        <v>452.53999999999985</v>
      </c>
      <c r="H372" s="325">
        <f t="shared" si="231"/>
        <v>-9.1923347045249668E-2</v>
      </c>
      <c r="I372" s="82">
        <f>I370-I371</f>
        <v>55.519999999999996</v>
      </c>
      <c r="J372" s="144">
        <f t="shared" si="232"/>
        <v>0.180523070380608</v>
      </c>
      <c r="K372" s="82">
        <f>K370-K371</f>
        <v>28.200000000000003</v>
      </c>
      <c r="L372" s="320">
        <f t="shared" si="233"/>
        <v>-0.33506248526290955</v>
      </c>
      <c r="M372" s="82">
        <f>M370-M371</f>
        <v>89.56</v>
      </c>
      <c r="N372" s="320">
        <f t="shared" si="234"/>
        <v>-0.10314440216302834</v>
      </c>
      <c r="O372" s="134">
        <f>O370-O371</f>
        <v>-169.39000000000001</v>
      </c>
      <c r="P372" s="144">
        <f>(O372-O336)/-O336</f>
        <v>0.27626575518051694</v>
      </c>
      <c r="Q372" s="134">
        <f>Q370-Q371</f>
        <v>-59.170000000000016</v>
      </c>
      <c r="R372" s="362">
        <f>(Q372-Q336)/-Q336</f>
        <v>-3.5526776338817463E-2</v>
      </c>
    </row>
    <row r="373" spans="1:18" ht="16.8" hidden="1" thickTop="1">
      <c r="A373" s="6">
        <v>2016</v>
      </c>
      <c r="B373" s="121" t="s">
        <v>7</v>
      </c>
      <c r="C373" s="122">
        <v>2292.9499999999998</v>
      </c>
      <c r="D373" s="120">
        <f t="shared" si="229"/>
        <v>-4.535992339397988E-2</v>
      </c>
      <c r="E373" s="123">
        <v>83.62</v>
      </c>
      <c r="F373" s="120">
        <f t="shared" si="230"/>
        <v>-8.8610354223433191E-2</v>
      </c>
      <c r="G373" s="124">
        <v>1257.56</v>
      </c>
      <c r="H373" s="142">
        <f t="shared" si="231"/>
        <v>-2.2374204604961707E-3</v>
      </c>
      <c r="I373" s="141">
        <v>200.73</v>
      </c>
      <c r="J373" s="142">
        <f t="shared" si="232"/>
        <v>-7.129638197464605E-2</v>
      </c>
      <c r="K373" s="149">
        <v>124.13</v>
      </c>
      <c r="L373" s="142">
        <f t="shared" si="233"/>
        <v>-0.10717111414802565</v>
      </c>
      <c r="M373" s="149">
        <v>163.69999999999999</v>
      </c>
      <c r="N373" s="142">
        <f t="shared" si="234"/>
        <v>-8.4144567528253444E-2</v>
      </c>
      <c r="O373" s="150">
        <v>88.91</v>
      </c>
      <c r="P373" s="142">
        <f>(O373-O337)/O337</f>
        <v>-0.13704746190429976</v>
      </c>
      <c r="Q373" s="150">
        <v>141.55000000000001</v>
      </c>
      <c r="R373" s="101">
        <f>(Q373-Q337)/Q337</f>
        <v>-8.1082835627109717E-2</v>
      </c>
    </row>
    <row r="374" spans="1:18" ht="16.2" hidden="1">
      <c r="A374" s="6" t="s">
        <v>53</v>
      </c>
      <c r="B374" s="125" t="s">
        <v>6</v>
      </c>
      <c r="C374" s="126">
        <v>1887.1</v>
      </c>
      <c r="D374" s="127">
        <f t="shared" si="229"/>
        <v>-4.8648921153458362E-2</v>
      </c>
      <c r="E374" s="128">
        <v>27.43</v>
      </c>
      <c r="F374" s="127">
        <f t="shared" si="230"/>
        <v>-6.061643835616437E-2</v>
      </c>
      <c r="G374" s="95">
        <v>748.23</v>
      </c>
      <c r="H374" s="147">
        <f t="shared" si="231"/>
        <v>6.6949007529089735E-2</v>
      </c>
      <c r="I374" s="130">
        <v>137.62</v>
      </c>
      <c r="J374" s="147">
        <f t="shared" si="232"/>
        <v>-0.15890477936682557</v>
      </c>
      <c r="K374" s="130">
        <v>90.24</v>
      </c>
      <c r="L374" s="147">
        <f t="shared" si="233"/>
        <v>-1.1393514460999192E-2</v>
      </c>
      <c r="M374" s="130">
        <v>62.59</v>
      </c>
      <c r="N374" s="147">
        <f t="shared" si="234"/>
        <v>-6.5262843488649802E-2</v>
      </c>
      <c r="O374" s="151">
        <v>283.39999999999998</v>
      </c>
      <c r="P374" s="147">
        <f>(O374-O338)/O338</f>
        <v>-0.20265593787806327</v>
      </c>
      <c r="Q374" s="151">
        <v>207.74</v>
      </c>
      <c r="R374" s="129">
        <f>(Q374-Q338)/Q338</f>
        <v>-4.05505265102531E-2</v>
      </c>
    </row>
    <row r="375" spans="1:18" ht="16.8" hidden="1" thickBot="1">
      <c r="A375" s="38"/>
      <c r="B375" s="10" t="s">
        <v>8</v>
      </c>
      <c r="C375" s="75">
        <f>C373-C374</f>
        <v>405.84999999999991</v>
      </c>
      <c r="D375" s="354">
        <f t="shared" si="229"/>
        <v>-2.9763327755200256E-2</v>
      </c>
      <c r="E375" s="82">
        <f>E373-E374</f>
        <v>56.190000000000005</v>
      </c>
      <c r="F375" s="354">
        <f t="shared" si="230"/>
        <v>-0.10167865707434041</v>
      </c>
      <c r="G375" s="71">
        <f>G373-G374</f>
        <v>509.32999999999993</v>
      </c>
      <c r="H375" s="325">
        <f t="shared" si="231"/>
        <v>-8.9018064746915038E-2</v>
      </c>
      <c r="I375" s="82">
        <f>I373-I374</f>
        <v>63.109999999999985</v>
      </c>
      <c r="J375" s="144">
        <f t="shared" si="232"/>
        <v>0.20163747143945177</v>
      </c>
      <c r="K375" s="82">
        <f>K373-K374</f>
        <v>33.89</v>
      </c>
      <c r="L375" s="320">
        <f t="shared" si="233"/>
        <v>-0.29026178010471204</v>
      </c>
      <c r="M375" s="82">
        <f>M373-M374</f>
        <v>101.10999999999999</v>
      </c>
      <c r="N375" s="320">
        <f t="shared" si="234"/>
        <v>-9.5455358740383148E-2</v>
      </c>
      <c r="O375" s="134">
        <f>O373-O374</f>
        <v>-194.48999999999998</v>
      </c>
      <c r="P375" s="144">
        <f>(O375-O339)/-O339</f>
        <v>0.22943740095087173</v>
      </c>
      <c r="Q375" s="134">
        <f>Q373-Q374</f>
        <v>-66.19</v>
      </c>
      <c r="R375" s="362">
        <f>(Q375-Q339)/-Q339</f>
        <v>-5.9379001280409384E-2</v>
      </c>
    </row>
    <row r="376" spans="1:18" ht="16.8" hidden="1" thickTop="1">
      <c r="A376" s="6">
        <v>2016</v>
      </c>
      <c r="B376" s="121" t="s">
        <v>7</v>
      </c>
      <c r="C376" s="122">
        <v>2546.25</v>
      </c>
      <c r="D376" s="120">
        <f t="shared" si="229"/>
        <v>-3.1088871553872723E-2</v>
      </c>
      <c r="E376" s="123">
        <v>91.55</v>
      </c>
      <c r="F376" s="120">
        <f t="shared" si="230"/>
        <v>-8.5779908128619964E-2</v>
      </c>
      <c r="G376" s="124">
        <v>1401.6</v>
      </c>
      <c r="H376" s="142">
        <f t="shared" si="231"/>
        <v>1.3742224793866629E-2</v>
      </c>
      <c r="I376" s="141">
        <v>222.35</v>
      </c>
      <c r="J376" s="142">
        <f t="shared" si="232"/>
        <v>-5.3225463061528637E-2</v>
      </c>
      <c r="K376" s="149">
        <v>138.19</v>
      </c>
      <c r="L376" s="142">
        <f t="shared" si="233"/>
        <v>-8.8757006264424718E-2</v>
      </c>
      <c r="M376" s="149">
        <v>181.03</v>
      </c>
      <c r="N376" s="142">
        <f t="shared" si="234"/>
        <v>-7.2069301348095763E-2</v>
      </c>
      <c r="O376" s="150">
        <v>99</v>
      </c>
      <c r="P376" s="142">
        <f>(O376-O340)/O340</f>
        <v>-0.11898193468007479</v>
      </c>
      <c r="Q376" s="150">
        <v>156.38999999999999</v>
      </c>
      <c r="R376" s="101">
        <f>(Q376-Q340)/Q340</f>
        <v>-6.9605568445475732E-2</v>
      </c>
    </row>
    <row r="377" spans="1:18" ht="16.2" hidden="1">
      <c r="A377" s="6" t="s">
        <v>54</v>
      </c>
      <c r="B377" s="125" t="s">
        <v>6</v>
      </c>
      <c r="C377" s="126">
        <v>2097.31</v>
      </c>
      <c r="D377" s="127">
        <f t="shared" si="229"/>
        <v>-4.1523282011909551E-2</v>
      </c>
      <c r="E377" s="128">
        <v>30.58</v>
      </c>
      <c r="F377" s="127">
        <f t="shared" si="230"/>
        <v>-5.2664188351920778E-2</v>
      </c>
      <c r="G377" s="95">
        <v>833.3</v>
      </c>
      <c r="H377" s="147">
        <f t="shared" si="231"/>
        <v>7.4532559638942564E-2</v>
      </c>
      <c r="I377" s="130">
        <v>152.99</v>
      </c>
      <c r="J377" s="147">
        <f t="shared" si="232"/>
        <v>-0.14324914599316785</v>
      </c>
      <c r="K377" s="130">
        <v>99.13</v>
      </c>
      <c r="L377" s="147">
        <f t="shared" si="233"/>
        <v>-1.0678642714570932E-2</v>
      </c>
      <c r="M377" s="130">
        <v>69.45</v>
      </c>
      <c r="N377" s="147">
        <f t="shared" si="234"/>
        <v>-5.61293829845066E-2</v>
      </c>
      <c r="O377" s="151">
        <v>315.83</v>
      </c>
      <c r="P377" s="147">
        <f>(O377-O341)/O341</f>
        <v>-0.18225363782300252</v>
      </c>
      <c r="Q377" s="151">
        <v>229.41</v>
      </c>
      <c r="R377" s="129">
        <f>(Q377-Q341)/Q341</f>
        <v>-3.1289587028122609E-2</v>
      </c>
    </row>
    <row r="378" spans="1:18" ht="16.8" hidden="1" thickBot="1">
      <c r="A378" s="38"/>
      <c r="B378" s="10" t="s">
        <v>8</v>
      </c>
      <c r="C378" s="75">
        <f>C376-C377</f>
        <v>448.94000000000005</v>
      </c>
      <c r="D378" s="117">
        <f t="shared" si="229"/>
        <v>2.0828596116240654E-2</v>
      </c>
      <c r="E378" s="82">
        <f>E376-E377</f>
        <v>60.97</v>
      </c>
      <c r="F378" s="354">
        <f t="shared" si="230"/>
        <v>-0.10153256704980844</v>
      </c>
      <c r="G378" s="71">
        <f>G376-G377</f>
        <v>568.29999999999995</v>
      </c>
      <c r="H378" s="325">
        <f t="shared" si="231"/>
        <v>-6.3910393674847576E-2</v>
      </c>
      <c r="I378" s="82">
        <f>I376-I377</f>
        <v>69.359999999999985</v>
      </c>
      <c r="J378" s="144">
        <f t="shared" si="232"/>
        <v>0.23240938166311273</v>
      </c>
      <c r="K378" s="82">
        <f>K376-K377</f>
        <v>39.06</v>
      </c>
      <c r="L378" s="320">
        <f t="shared" si="233"/>
        <v>-0.24081632653061225</v>
      </c>
      <c r="M378" s="82">
        <f>M376-M377</f>
        <v>111.58</v>
      </c>
      <c r="N378" s="320">
        <f t="shared" si="234"/>
        <v>-8.17216689984364E-2</v>
      </c>
      <c r="O378" s="134">
        <f>O376-O377</f>
        <v>-216.82999999999998</v>
      </c>
      <c r="P378" s="144">
        <f>(O378-O342)/-O342</f>
        <v>0.20821617673909087</v>
      </c>
      <c r="Q378" s="134">
        <f>Q376-Q377</f>
        <v>-73.02000000000001</v>
      </c>
      <c r="R378" s="362">
        <f>(Q378-Q342)/-Q342</f>
        <v>-6.2418158009603097E-2</v>
      </c>
    </row>
    <row r="379" spans="1:18" ht="16.8" thickTop="1">
      <c r="A379" s="6"/>
      <c r="B379" s="121" t="s">
        <v>7</v>
      </c>
      <c r="C379" s="122">
        <v>2803.22</v>
      </c>
      <c r="D379" s="120">
        <f t="shared" ref="D379:D384" si="235">(C379-C343)/C343</f>
        <v>-1.7599809352921474E-2</v>
      </c>
      <c r="E379" s="123">
        <v>99.3</v>
      </c>
      <c r="F379" s="120">
        <f t="shared" ref="F379:F384" si="236">(E379-E343)/E343</f>
        <v>-8.2678983833718273E-2</v>
      </c>
      <c r="G379" s="124">
        <v>1542.44</v>
      </c>
      <c r="H379" s="142">
        <f t="shared" ref="H379:H384" si="237">(G379-G343)/G343</f>
        <v>2.5613064524708747E-2</v>
      </c>
      <c r="I379" s="141">
        <v>245.32</v>
      </c>
      <c r="J379" s="142">
        <f t="shared" ref="J379:J384" si="238">(I379-I343)/I343</f>
        <v>-3.7016683022571176E-2</v>
      </c>
      <c r="K379" s="149">
        <v>152.38999999999999</v>
      </c>
      <c r="L379" s="142">
        <f t="shared" ref="L379:L384" si="239">(K379-K343)/K343</f>
        <v>-7.1754888225619803E-2</v>
      </c>
      <c r="M379" s="149">
        <v>199.21</v>
      </c>
      <c r="N379" s="142">
        <f t="shared" ref="N379:N384" si="240">(M379-M343)/M343</f>
        <v>-5.7261842790213402E-2</v>
      </c>
      <c r="O379" s="150">
        <v>109.59</v>
      </c>
      <c r="P379" s="142">
        <f>(O379-O343)/O343</f>
        <v>-9.2422360248447175E-2</v>
      </c>
      <c r="Q379" s="150">
        <v>171.51</v>
      </c>
      <c r="R379" s="101">
        <f>(Q379-Q343)/Q343</f>
        <v>-5.6652549364721472E-2</v>
      </c>
    </row>
    <row r="380" spans="1:18" ht="16.2">
      <c r="A380" s="6">
        <v>2016</v>
      </c>
      <c r="B380" s="125" t="s">
        <v>6</v>
      </c>
      <c r="C380" s="126">
        <v>2305.6799999999998</v>
      </c>
      <c r="D380" s="127">
        <f t="shared" si="235"/>
        <v>-2.8037383177570183E-2</v>
      </c>
      <c r="E380" s="128">
        <v>33.409999999999997</v>
      </c>
      <c r="F380" s="127">
        <f t="shared" si="236"/>
        <v>-4.8690205011389549E-2</v>
      </c>
      <c r="G380" s="95">
        <v>919.83</v>
      </c>
      <c r="H380" s="147">
        <f t="shared" si="237"/>
        <v>9.3655625044586716E-2</v>
      </c>
      <c r="I380" s="130">
        <v>168.25</v>
      </c>
      <c r="J380" s="147">
        <f t="shared" si="238"/>
        <v>-0.12529243566415385</v>
      </c>
      <c r="K380" s="130">
        <v>108.25</v>
      </c>
      <c r="L380" s="147">
        <f t="shared" si="239"/>
        <v>-1.5819619965451358E-2</v>
      </c>
      <c r="M380" s="130">
        <v>75.680000000000007</v>
      </c>
      <c r="N380" s="147">
        <f t="shared" si="240"/>
        <v>-5.222291797119584E-2</v>
      </c>
      <c r="O380" s="151">
        <v>350.18</v>
      </c>
      <c r="P380" s="147">
        <f>(O380-O344)/O344</f>
        <v>-0.15767445216847475</v>
      </c>
      <c r="Q380" s="151">
        <v>249.91</v>
      </c>
      <c r="R380" s="129">
        <f>(Q380-Q344)/Q344</f>
        <v>-2.5197956079104449E-2</v>
      </c>
    </row>
    <row r="381" spans="1:18" ht="16.8" thickBot="1">
      <c r="A381" s="38"/>
      <c r="B381" s="10" t="s">
        <v>8</v>
      </c>
      <c r="C381" s="75">
        <f>C379-C380</f>
        <v>497.53999999999996</v>
      </c>
      <c r="D381" s="117">
        <f t="shared" si="235"/>
        <v>3.3849350649350574E-2</v>
      </c>
      <c r="E381" s="82">
        <f>E379-E380</f>
        <v>65.89</v>
      </c>
      <c r="F381" s="354">
        <f t="shared" si="236"/>
        <v>-9.9001777656228571E-2</v>
      </c>
      <c r="G381" s="71">
        <f>G379-G380</f>
        <v>622.61</v>
      </c>
      <c r="H381" s="325">
        <f t="shared" si="237"/>
        <v>-6.0721721027064697E-2</v>
      </c>
      <c r="I381" s="82">
        <f>I379-I380</f>
        <v>77.069999999999993</v>
      </c>
      <c r="J381" s="144">
        <f t="shared" si="238"/>
        <v>0.23509615384615362</v>
      </c>
      <c r="K381" s="82">
        <f>K379-K380</f>
        <v>44.139999999999986</v>
      </c>
      <c r="L381" s="320">
        <f t="shared" si="239"/>
        <v>-0.18530823181985986</v>
      </c>
      <c r="M381" s="82">
        <f>M379-M380</f>
        <v>123.53</v>
      </c>
      <c r="N381" s="320">
        <f t="shared" si="240"/>
        <v>-6.0322531568538007E-2</v>
      </c>
      <c r="O381" s="134">
        <f>O379-O380</f>
        <v>-240.59</v>
      </c>
      <c r="P381" s="144">
        <f>(O381-O345)/-O345</f>
        <v>0.18438538205980071</v>
      </c>
      <c r="Q381" s="134">
        <f>Q379-Q380</f>
        <v>-78.400000000000006</v>
      </c>
      <c r="R381" s="362">
        <f>(Q381-Q345)/-Q345</f>
        <v>-5.1502145922746823E-2</v>
      </c>
    </row>
    <row r="382" spans="1:18" ht="16.8" hidden="1" thickTop="1">
      <c r="A382" s="6">
        <v>2017</v>
      </c>
      <c r="B382" s="121" t="s">
        <v>7</v>
      </c>
      <c r="C382" s="122">
        <v>237.43</v>
      </c>
      <c r="D382" s="120">
        <f t="shared" si="235"/>
        <v>6.9890050468637444E-2</v>
      </c>
      <c r="E382" s="123">
        <v>7.47</v>
      </c>
      <c r="F382" s="120">
        <f t="shared" si="236"/>
        <v>-6.9738480697384767E-2</v>
      </c>
      <c r="G382" s="124">
        <v>129.46</v>
      </c>
      <c r="H382" s="142">
        <f t="shared" si="237"/>
        <v>7.533848326272953E-2</v>
      </c>
      <c r="I382" s="141">
        <v>22.36</v>
      </c>
      <c r="J382" s="142">
        <f t="shared" si="238"/>
        <v>0.13733468972533058</v>
      </c>
      <c r="K382" s="149">
        <v>12.44</v>
      </c>
      <c r="L382" s="142">
        <f t="shared" si="239"/>
        <v>1.1382113821138113E-2</v>
      </c>
      <c r="M382" s="149">
        <v>16.11</v>
      </c>
      <c r="N382" s="142">
        <f t="shared" si="240"/>
        <v>3.2030749519538756E-2</v>
      </c>
      <c r="O382" s="150">
        <v>10.4</v>
      </c>
      <c r="P382" s="142">
        <f>(O382-O346)/O346</f>
        <v>0.2515042117930204</v>
      </c>
      <c r="Q382" s="150">
        <v>15.71</v>
      </c>
      <c r="R382" s="101">
        <f>(Q382-Q346)/Q346</f>
        <v>0.14671532846715341</v>
      </c>
    </row>
    <row r="383" spans="1:18" ht="16.2" hidden="1">
      <c r="A383" s="6" t="s">
        <v>44</v>
      </c>
      <c r="B383" s="125" t="s">
        <v>6</v>
      </c>
      <c r="C383" s="126">
        <v>202.45</v>
      </c>
      <c r="D383" s="127">
        <f t="shared" si="235"/>
        <v>8.4011565645748548E-2</v>
      </c>
      <c r="E383" s="128">
        <v>2.6486999999999998</v>
      </c>
      <c r="F383" s="127">
        <f t="shared" si="236"/>
        <v>-0.14558064516129041</v>
      </c>
      <c r="G383" s="95">
        <v>78.09</v>
      </c>
      <c r="H383" s="147">
        <f t="shared" si="237"/>
        <v>0.10640408047605561</v>
      </c>
      <c r="I383" s="130">
        <v>14.74</v>
      </c>
      <c r="J383" s="147">
        <f t="shared" si="238"/>
        <v>0.12950191570881223</v>
      </c>
      <c r="K383" s="130">
        <v>9.26</v>
      </c>
      <c r="L383" s="147">
        <f t="shared" si="239"/>
        <v>0.12926829268292689</v>
      </c>
      <c r="M383" s="130">
        <v>6.06</v>
      </c>
      <c r="N383" s="147">
        <f t="shared" si="240"/>
        <v>-7.1975497702909744E-2</v>
      </c>
      <c r="O383" s="151">
        <v>37.049999999999997</v>
      </c>
      <c r="P383" s="147">
        <f>(O383-O347)/O347</f>
        <v>0.36464088397790051</v>
      </c>
      <c r="Q383" s="151">
        <v>20.03</v>
      </c>
      <c r="R383" s="129">
        <f>(Q383-Q347)/Q347</f>
        <v>-6.7070330693991514E-2</v>
      </c>
    </row>
    <row r="384" spans="1:18" ht="16.8" hidden="1" thickBot="1">
      <c r="A384" s="38"/>
      <c r="B384" s="10" t="s">
        <v>8</v>
      </c>
      <c r="C384" s="75">
        <f>C382-C383</f>
        <v>34.980000000000018</v>
      </c>
      <c r="D384" s="354">
        <f t="shared" si="235"/>
        <v>-5.1194539249140615E-3</v>
      </c>
      <c r="E384" s="82">
        <f>E382-E383</f>
        <v>4.8212999999999999</v>
      </c>
      <c r="F384" s="354">
        <f t="shared" si="236"/>
        <v>-2.204868154158211E-2</v>
      </c>
      <c r="G384" s="71">
        <f>G382-G383</f>
        <v>51.370000000000005</v>
      </c>
      <c r="H384" s="144">
        <f t="shared" si="237"/>
        <v>3.1319012246536881E-2</v>
      </c>
      <c r="I384" s="82">
        <f>I382-I383</f>
        <v>7.6199999999999992</v>
      </c>
      <c r="J384" s="144">
        <f t="shared" si="238"/>
        <v>0.15279878971255673</v>
      </c>
      <c r="K384" s="82">
        <f>K382-K383</f>
        <v>3.1799999999999997</v>
      </c>
      <c r="L384" s="320">
        <f t="shared" si="239"/>
        <v>-0.22439024390243936</v>
      </c>
      <c r="M384" s="82">
        <f>M382-M383</f>
        <v>10.050000000000001</v>
      </c>
      <c r="N384" s="361">
        <f t="shared" si="240"/>
        <v>0.10682819383259941</v>
      </c>
      <c r="O384" s="134">
        <f>O382-O383</f>
        <v>-26.65</v>
      </c>
      <c r="P384" s="325">
        <f>(O384-O348)/-O348</f>
        <v>-0.41454352441613607</v>
      </c>
      <c r="Q384" s="134">
        <f>Q382-Q383</f>
        <v>-4.32</v>
      </c>
      <c r="R384" s="104">
        <f>(Q384-Q348)/-Q348</f>
        <v>0.44401544401544396</v>
      </c>
    </row>
    <row r="385" spans="1:18" ht="16.8" hidden="1" thickTop="1">
      <c r="A385" s="6">
        <v>2017</v>
      </c>
      <c r="B385" s="121" t="s">
        <v>7</v>
      </c>
      <c r="C385" s="122">
        <v>463.84</v>
      </c>
      <c r="D385" s="120">
        <f t="shared" ref="D385:D393" si="241">(C385-C349)/C349</f>
        <v>0.16137109091364329</v>
      </c>
      <c r="E385" s="123">
        <v>14.57</v>
      </c>
      <c r="F385" s="120">
        <f t="shared" ref="F385:F393" si="242">(E385-E349)/E349</f>
        <v>-1.0862186014935516E-2</v>
      </c>
      <c r="G385" s="124">
        <v>251.42</v>
      </c>
      <c r="H385" s="142">
        <f t="shared" ref="H385:H393" si="243">(G385-G349)/G349</f>
        <v>0.16070356862564042</v>
      </c>
      <c r="I385" s="141">
        <v>43.12</v>
      </c>
      <c r="J385" s="142">
        <f t="shared" ref="J385:J393" si="244">(I385-I349)/I349</f>
        <v>0.23199999999999993</v>
      </c>
      <c r="K385" s="149">
        <v>24.5</v>
      </c>
      <c r="L385" s="142">
        <f t="shared" ref="L385:L393" si="245">(K385-K349)/K349</f>
        <v>0.18644067796610178</v>
      </c>
      <c r="M385" s="149">
        <v>34.049999999999997</v>
      </c>
      <c r="N385" s="142">
        <f t="shared" ref="N385:N393" si="246">(M385-M349)/M349</f>
        <v>0.20403111739745389</v>
      </c>
      <c r="O385" s="150">
        <v>21.81</v>
      </c>
      <c r="P385" s="142">
        <f>(O385-O349)/O349</f>
        <v>0.36739811912225706</v>
      </c>
      <c r="Q385" s="150">
        <v>30.78</v>
      </c>
      <c r="R385" s="101">
        <f>(Q385-Q349)/Q349</f>
        <v>0.20895522388059701</v>
      </c>
    </row>
    <row r="386" spans="1:18" ht="16.2" hidden="1">
      <c r="A386" s="6" t="s">
        <v>45</v>
      </c>
      <c r="B386" s="125" t="s">
        <v>6</v>
      </c>
      <c r="C386" s="126">
        <v>395.21</v>
      </c>
      <c r="D386" s="127">
        <f t="shared" si="241"/>
        <v>0.2262178094942599</v>
      </c>
      <c r="E386" s="128">
        <v>4.9800000000000004</v>
      </c>
      <c r="F386" s="127">
        <f t="shared" si="242"/>
        <v>-2.3529411764705729E-2</v>
      </c>
      <c r="G386" s="95">
        <v>150.52000000000001</v>
      </c>
      <c r="H386" s="147">
        <f t="shared" si="243"/>
        <v>0.21475264304737321</v>
      </c>
      <c r="I386" s="130">
        <v>30.95</v>
      </c>
      <c r="J386" s="147">
        <f t="shared" si="244"/>
        <v>0.34799651567944245</v>
      </c>
      <c r="K386" s="130">
        <v>18.2</v>
      </c>
      <c r="L386" s="147">
        <f t="shared" si="245"/>
        <v>0.24828532235939638</v>
      </c>
      <c r="M386" s="130">
        <v>12.49</v>
      </c>
      <c r="N386" s="147">
        <f t="shared" si="246"/>
        <v>0.14692378328741962</v>
      </c>
      <c r="O386" s="151">
        <v>73.760000000000005</v>
      </c>
      <c r="P386" s="147">
        <f>(O386-O350)/O350</f>
        <v>0.52617421891164928</v>
      </c>
      <c r="Q386" s="151">
        <v>41.81</v>
      </c>
      <c r="R386" s="129">
        <f>(Q386-Q350)/Q350</f>
        <v>0.10287523080981287</v>
      </c>
    </row>
    <row r="387" spans="1:18" ht="16.8" hidden="1" thickBot="1">
      <c r="A387" s="38"/>
      <c r="B387" s="10" t="s">
        <v>8</v>
      </c>
      <c r="C387" s="75">
        <f>C385-C386</f>
        <v>68.63</v>
      </c>
      <c r="D387" s="354">
        <f t="shared" si="241"/>
        <v>-0.10974186016344509</v>
      </c>
      <c r="E387" s="82">
        <f>E385-E386</f>
        <v>9.59</v>
      </c>
      <c r="F387" s="354">
        <f t="shared" si="242"/>
        <v>-4.1536863966771462E-3</v>
      </c>
      <c r="G387" s="71">
        <f>G385-G386</f>
        <v>100.89999999999998</v>
      </c>
      <c r="H387" s="144">
        <f t="shared" si="243"/>
        <v>8.845738942826277E-2</v>
      </c>
      <c r="I387" s="82">
        <f>I385-I386</f>
        <v>12.169999999999998</v>
      </c>
      <c r="J387" s="144">
        <f t="shared" si="244"/>
        <v>1.0797342192690948E-2</v>
      </c>
      <c r="K387" s="82">
        <f>K385-K386</f>
        <v>6.3000000000000007</v>
      </c>
      <c r="L387" s="361">
        <f t="shared" si="245"/>
        <v>3.7891268533773025E-2</v>
      </c>
      <c r="M387" s="82">
        <f>M385-M386</f>
        <v>21.559999999999995</v>
      </c>
      <c r="N387" s="361">
        <f t="shared" si="246"/>
        <v>0.23979298447383521</v>
      </c>
      <c r="O387" s="134">
        <f>O385-O386</f>
        <v>-51.95</v>
      </c>
      <c r="P387" s="325">
        <f>(O387-O351)/-O351</f>
        <v>-0.60438542310067978</v>
      </c>
      <c r="Q387" s="134">
        <f>Q385-Q386</f>
        <v>-11.030000000000001</v>
      </c>
      <c r="R387" s="104">
        <f>(Q387-Q351)/-Q351</f>
        <v>0.114056224899598</v>
      </c>
    </row>
    <row r="388" spans="1:18" ht="16.8" hidden="1" thickTop="1">
      <c r="A388" s="6">
        <v>2017</v>
      </c>
      <c r="B388" s="121" t="s">
        <v>7</v>
      </c>
      <c r="C388" s="122">
        <v>720.8</v>
      </c>
      <c r="D388" s="120">
        <f t="shared" si="241"/>
        <v>0.15040858018386111</v>
      </c>
      <c r="E388" s="123">
        <v>23.73</v>
      </c>
      <c r="F388" s="120">
        <f t="shared" si="242"/>
        <v>-5.4484492875104366E-3</v>
      </c>
      <c r="G388" s="124">
        <v>394.64</v>
      </c>
      <c r="H388" s="142">
        <f t="shared" si="243"/>
        <v>0.16622831643961111</v>
      </c>
      <c r="I388" s="141">
        <v>66.86</v>
      </c>
      <c r="J388" s="142">
        <f t="shared" si="244"/>
        <v>0.22074128172357121</v>
      </c>
      <c r="K388" s="149">
        <v>37.92</v>
      </c>
      <c r="L388" s="142">
        <f t="shared" si="245"/>
        <v>0.16784724360948577</v>
      </c>
      <c r="M388" s="149">
        <v>52.98</v>
      </c>
      <c r="N388" s="142">
        <f t="shared" si="246"/>
        <v>0.15929978118161911</v>
      </c>
      <c r="O388" s="150">
        <v>31.69</v>
      </c>
      <c r="P388" s="142">
        <f>(O388-O352)/O352</f>
        <v>0.33882551753274182</v>
      </c>
      <c r="Q388" s="150">
        <v>46.13</v>
      </c>
      <c r="R388" s="101">
        <f>(Q388-Q352)/Q352</f>
        <v>0.14239722634967805</v>
      </c>
    </row>
    <row r="389" spans="1:18" ht="16.2" hidden="1">
      <c r="A389" s="6" t="s">
        <v>46</v>
      </c>
      <c r="B389" s="125" t="s">
        <v>6</v>
      </c>
      <c r="C389" s="126">
        <v>612.45000000000005</v>
      </c>
      <c r="D389" s="127">
        <f t="shared" si="241"/>
        <v>0.21479292288162491</v>
      </c>
      <c r="E389" s="128">
        <v>8.1</v>
      </c>
      <c r="F389" s="127">
        <f t="shared" si="242"/>
        <v>-1.0989010989010973E-2</v>
      </c>
      <c r="G389" s="95">
        <v>234.82</v>
      </c>
      <c r="H389" s="147">
        <f t="shared" si="243"/>
        <v>0.2086056925214885</v>
      </c>
      <c r="I389" s="130">
        <v>49.24</v>
      </c>
      <c r="J389" s="147">
        <f t="shared" si="244"/>
        <v>0.33913516453630671</v>
      </c>
      <c r="K389" s="130">
        <v>28.65</v>
      </c>
      <c r="L389" s="147">
        <f t="shared" si="245"/>
        <v>0.21759456013599648</v>
      </c>
      <c r="M389" s="130">
        <v>20.079999999999998</v>
      </c>
      <c r="N389" s="147">
        <f t="shared" si="246"/>
        <v>0.15535097813578824</v>
      </c>
      <c r="O389" s="151">
        <v>108.45</v>
      </c>
      <c r="P389" s="147">
        <f>(O389-O353)/O353</f>
        <v>0.52596032081046873</v>
      </c>
      <c r="Q389" s="151">
        <v>67.27</v>
      </c>
      <c r="R389" s="129">
        <f>(Q389-Q353)/Q353</f>
        <v>0.13881835110885382</v>
      </c>
    </row>
    <row r="390" spans="1:18" ht="16.8" hidden="1" thickBot="1">
      <c r="A390" s="38"/>
      <c r="B390" s="10" t="s">
        <v>8</v>
      </c>
      <c r="C390" s="75">
        <f>C388-C389</f>
        <v>108.34999999999991</v>
      </c>
      <c r="D390" s="354">
        <f t="shared" si="241"/>
        <v>-0.11478758169934657</v>
      </c>
      <c r="E390" s="82">
        <f>E388-E389</f>
        <v>15.63</v>
      </c>
      <c r="F390" s="354">
        <f t="shared" si="242"/>
        <v>-2.5526483726866079E-3</v>
      </c>
      <c r="G390" s="71">
        <f>G388-G389</f>
        <v>159.82</v>
      </c>
      <c r="H390" s="144">
        <f t="shared" si="243"/>
        <v>0.10909090909090909</v>
      </c>
      <c r="I390" s="82">
        <f>I388-I389</f>
        <v>17.619999999999997</v>
      </c>
      <c r="J390" s="325">
        <f t="shared" si="244"/>
        <v>-2.1111111111111254E-2</v>
      </c>
      <c r="K390" s="82">
        <f>K388-K389</f>
        <v>9.2700000000000031</v>
      </c>
      <c r="L390" s="361">
        <f t="shared" si="245"/>
        <v>3.6912751677852962E-2</v>
      </c>
      <c r="M390" s="82">
        <f>M388-M389</f>
        <v>32.9</v>
      </c>
      <c r="N390" s="361">
        <f t="shared" si="246"/>
        <v>0.16172316384180771</v>
      </c>
      <c r="O390" s="134">
        <f>O388-O389</f>
        <v>-76.760000000000005</v>
      </c>
      <c r="P390" s="325">
        <f>(O390-O354)/-O354</f>
        <v>-0.61940928270042239</v>
      </c>
      <c r="Q390" s="134">
        <f>Q388-Q389</f>
        <v>-21.139999999999993</v>
      </c>
      <c r="R390" s="362">
        <f>(Q390-Q354)/-Q354</f>
        <v>-0.13108614232209717</v>
      </c>
    </row>
    <row r="391" spans="1:18" ht="16.8" hidden="1" thickTop="1">
      <c r="A391" s="6">
        <v>2017</v>
      </c>
      <c r="B391" s="121" t="s">
        <v>7</v>
      </c>
      <c r="C391" s="122">
        <v>963.73</v>
      </c>
      <c r="D391" s="120">
        <f t="shared" si="241"/>
        <v>0.13532266804891266</v>
      </c>
      <c r="E391" s="123">
        <v>32.89</v>
      </c>
      <c r="F391" s="120">
        <f t="shared" si="242"/>
        <v>-1.023171832681301E-2</v>
      </c>
      <c r="G391" s="124">
        <v>528.14</v>
      </c>
      <c r="H391" s="142">
        <f t="shared" si="243"/>
        <v>0.15430344887878647</v>
      </c>
      <c r="I391" s="141">
        <v>89.6</v>
      </c>
      <c r="J391" s="142">
        <f t="shared" si="244"/>
        <v>0.21310587598158673</v>
      </c>
      <c r="K391" s="149">
        <v>51.46</v>
      </c>
      <c r="L391" s="142">
        <f t="shared" si="245"/>
        <v>0.16214995483288167</v>
      </c>
      <c r="M391" s="149">
        <v>71.27</v>
      </c>
      <c r="N391" s="142">
        <f t="shared" si="246"/>
        <v>0.13469192803693669</v>
      </c>
      <c r="O391" s="150">
        <v>39.64</v>
      </c>
      <c r="P391" s="142">
        <f>(O391-O355)/O355</f>
        <v>0.23720349563046197</v>
      </c>
      <c r="Q391" s="150">
        <v>61.52</v>
      </c>
      <c r="R391" s="101">
        <f>(Q391-Q355)/Q355</f>
        <v>0.11590785416288772</v>
      </c>
    </row>
    <row r="392" spans="1:18" ht="16.2" hidden="1">
      <c r="A392" s="6" t="s">
        <v>402</v>
      </c>
      <c r="B392" s="125" t="s">
        <v>6</v>
      </c>
      <c r="C392" s="126">
        <v>827.6</v>
      </c>
      <c r="D392" s="127">
        <f t="shared" si="241"/>
        <v>0.21965956819689053</v>
      </c>
      <c r="E392" s="128">
        <v>10.58</v>
      </c>
      <c r="F392" s="127">
        <f t="shared" si="242"/>
        <v>0</v>
      </c>
      <c r="G392" s="95">
        <v>314.51</v>
      </c>
      <c r="H392" s="147">
        <f t="shared" si="243"/>
        <v>0.20956080301515273</v>
      </c>
      <c r="I392" s="130">
        <v>66.540000000000006</v>
      </c>
      <c r="J392" s="147">
        <f t="shared" si="244"/>
        <v>0.33373421527360203</v>
      </c>
      <c r="K392" s="130">
        <v>39.049999999999997</v>
      </c>
      <c r="L392" s="147">
        <f t="shared" si="245"/>
        <v>0.22452179366572583</v>
      </c>
      <c r="M392" s="130">
        <v>26.99</v>
      </c>
      <c r="N392" s="147">
        <f t="shared" si="246"/>
        <v>0.16537132987910183</v>
      </c>
      <c r="O392" s="151">
        <v>150.38</v>
      </c>
      <c r="P392" s="147">
        <f>(O392-O356)/O356</f>
        <v>0.52577110389610382</v>
      </c>
      <c r="Q392" s="151">
        <v>90.97</v>
      </c>
      <c r="R392" s="129">
        <f>(Q392-Q356)/Q356</f>
        <v>0.1452851567417851</v>
      </c>
    </row>
    <row r="393" spans="1:18" ht="16.8" hidden="1" thickBot="1">
      <c r="A393" s="38"/>
      <c r="B393" s="10" t="s">
        <v>8</v>
      </c>
      <c r="C393" s="75">
        <f>C391-C392</f>
        <v>136.13</v>
      </c>
      <c r="D393" s="354">
        <f t="shared" si="241"/>
        <v>-0.20069285420703453</v>
      </c>
      <c r="E393" s="82">
        <f>E391-E392</f>
        <v>22.310000000000002</v>
      </c>
      <c r="F393" s="354">
        <f t="shared" si="242"/>
        <v>-1.5011037527593658E-2</v>
      </c>
      <c r="G393" s="71">
        <f>G391-G392</f>
        <v>213.63</v>
      </c>
      <c r="H393" s="144">
        <f t="shared" si="243"/>
        <v>8.1561360874847888E-2</v>
      </c>
      <c r="I393" s="82">
        <f>I391-I392</f>
        <v>23.059999999999988</v>
      </c>
      <c r="J393" s="325">
        <f t="shared" si="244"/>
        <v>-3.7964121818940794E-2</v>
      </c>
      <c r="K393" s="82">
        <f>K391-K392</f>
        <v>12.410000000000004</v>
      </c>
      <c r="L393" s="361">
        <f t="shared" si="245"/>
        <v>1.6142050040357648E-3</v>
      </c>
      <c r="M393" s="82">
        <f>M391-M392</f>
        <v>44.28</v>
      </c>
      <c r="N393" s="361">
        <f t="shared" si="246"/>
        <v>0.11677175283732648</v>
      </c>
      <c r="O393" s="134">
        <f>O391-O392</f>
        <v>-110.74</v>
      </c>
      <c r="P393" s="325">
        <f>(O393-O357)/-O357</f>
        <v>-0.66476247745039052</v>
      </c>
      <c r="Q393" s="134">
        <f>Q391-Q392</f>
        <v>-29.449999999999996</v>
      </c>
      <c r="R393" s="362">
        <f>(Q393-Q357)/-Q357</f>
        <v>-0.21193415637860044</v>
      </c>
    </row>
    <row r="394" spans="1:18" ht="16.8" hidden="1" thickTop="1">
      <c r="A394" s="6">
        <v>2017</v>
      </c>
      <c r="B394" s="121" t="s">
        <v>7</v>
      </c>
      <c r="C394" s="122">
        <v>1218.8</v>
      </c>
      <c r="D394" s="120">
        <f t="shared" ref="D394:D402" si="247">(C394-C358)/C358</f>
        <v>0.12409499654138802</v>
      </c>
      <c r="E394" s="123">
        <v>41.83</v>
      </c>
      <c r="F394" s="120">
        <f t="shared" ref="F394:F402" si="248">(E394-E358)/E358</f>
        <v>-5.9410646387832704E-3</v>
      </c>
      <c r="G394" s="124">
        <v>664.17</v>
      </c>
      <c r="H394" s="142">
        <f t="shared" ref="H394:H402" si="249">(G394-G358)/G358</f>
        <v>0.14079354173823413</v>
      </c>
      <c r="I394" s="141">
        <v>115.36</v>
      </c>
      <c r="J394" s="142">
        <f t="shared" ref="J394:J402" si="250">(I394-I358)/I358</f>
        <v>0.21662096604091971</v>
      </c>
      <c r="K394" s="149">
        <v>64.430000000000007</v>
      </c>
      <c r="L394" s="142">
        <f t="shared" ref="L394:L402" si="251">(K394-K358)/K358</f>
        <v>0.13074763074763093</v>
      </c>
      <c r="M394" s="149">
        <v>90.85</v>
      </c>
      <c r="N394" s="142">
        <f t="shared" ref="N394:N402" si="252">(M394-M358)/M358</f>
        <v>0.14061519146264895</v>
      </c>
      <c r="O394" s="150">
        <v>50.05</v>
      </c>
      <c r="P394" s="142">
        <f>(O394-O358)/O358</f>
        <v>0.20573355817875211</v>
      </c>
      <c r="Q394" s="150">
        <v>77.319999999999993</v>
      </c>
      <c r="R394" s="101">
        <f>(Q394-Q358)/Q358</f>
        <v>8.8400900900900706E-2</v>
      </c>
    </row>
    <row r="395" spans="1:18" ht="16.2" hidden="1">
      <c r="A395" s="6" t="s">
        <v>48</v>
      </c>
      <c r="B395" s="125" t="s">
        <v>6</v>
      </c>
      <c r="C395" s="126">
        <v>1048.2</v>
      </c>
      <c r="D395" s="127">
        <f t="shared" si="247"/>
        <v>0.19276285844333194</v>
      </c>
      <c r="E395" s="128">
        <v>13.23</v>
      </c>
      <c r="F395" s="127">
        <f t="shared" si="248"/>
        <v>6.0836501901140733E-3</v>
      </c>
      <c r="G395" s="95">
        <v>400.35</v>
      </c>
      <c r="H395" s="147">
        <f t="shared" si="249"/>
        <v>0.18946461465327721</v>
      </c>
      <c r="I395" s="130">
        <v>85.43</v>
      </c>
      <c r="J395" s="147">
        <f t="shared" si="250"/>
        <v>0.31168432366037174</v>
      </c>
      <c r="K395" s="130">
        <v>49.2</v>
      </c>
      <c r="L395" s="147">
        <f t="shared" si="251"/>
        <v>0.14525139664804473</v>
      </c>
      <c r="M395" s="130">
        <v>34.57</v>
      </c>
      <c r="N395" s="147">
        <f t="shared" si="252"/>
        <v>0.15271757252417478</v>
      </c>
      <c r="O395" s="151">
        <v>186.95</v>
      </c>
      <c r="P395" s="147">
        <f>(O395-O359)/O359</f>
        <v>0.45181331055370016</v>
      </c>
      <c r="Q395" s="151">
        <v>113.82</v>
      </c>
      <c r="R395" s="129">
        <f>(Q395-Q359)/Q359</f>
        <v>0.11577296343495723</v>
      </c>
    </row>
    <row r="396" spans="1:18" ht="16.8" hidden="1" thickBot="1">
      <c r="A396" s="38"/>
      <c r="B396" s="10" t="s">
        <v>8</v>
      </c>
      <c r="C396" s="75">
        <f>C394-C395</f>
        <v>170.59999999999991</v>
      </c>
      <c r="D396" s="354">
        <f t="shared" si="247"/>
        <v>-0.16962764662935084</v>
      </c>
      <c r="E396" s="82">
        <f>E394-E395</f>
        <v>28.599999999999998</v>
      </c>
      <c r="F396" s="354">
        <f t="shared" si="248"/>
        <v>-1.1406844106463943E-2</v>
      </c>
      <c r="G396" s="71">
        <f>G394-G395</f>
        <v>263.81999999999994</v>
      </c>
      <c r="H396" s="144">
        <f t="shared" si="249"/>
        <v>7.4098200472273723E-2</v>
      </c>
      <c r="I396" s="82">
        <f>I394-I395</f>
        <v>29.929999999999993</v>
      </c>
      <c r="J396" s="144">
        <f t="shared" si="250"/>
        <v>8.0835298080159951E-3</v>
      </c>
      <c r="K396" s="82">
        <f>K394-K395</f>
        <v>15.230000000000004</v>
      </c>
      <c r="L396" s="361">
        <f t="shared" si="251"/>
        <v>8.6305278174037686E-2</v>
      </c>
      <c r="M396" s="82">
        <f>M394-M395</f>
        <v>56.279999999999994</v>
      </c>
      <c r="N396" s="361">
        <f t="shared" si="252"/>
        <v>0.13330648409182405</v>
      </c>
      <c r="O396" s="134">
        <f>O394-O395</f>
        <v>-136.89999999999998</v>
      </c>
      <c r="P396" s="325">
        <f>(O396-O360)/-O360</f>
        <v>-0.56887462754985041</v>
      </c>
      <c r="Q396" s="134">
        <f>Q394-Q395</f>
        <v>-36.5</v>
      </c>
      <c r="R396" s="362">
        <f>(Q396-Q360)/-Q360</f>
        <v>-0.17855989667420089</v>
      </c>
    </row>
    <row r="397" spans="1:18" ht="16.8" hidden="1" thickTop="1">
      <c r="A397" s="6">
        <v>2017</v>
      </c>
      <c r="B397" s="121" t="s">
        <v>7</v>
      </c>
      <c r="C397" s="122">
        <v>1476.93</v>
      </c>
      <c r="D397" s="120">
        <f t="shared" si="247"/>
        <v>0.12498000533191161</v>
      </c>
      <c r="E397" s="123">
        <v>49.85</v>
      </c>
      <c r="F397" s="120">
        <f t="shared" si="248"/>
        <v>-6.0144346431437721E-4</v>
      </c>
      <c r="G397" s="124">
        <v>811.5</v>
      </c>
      <c r="H397" s="142">
        <f t="shared" si="249"/>
        <v>0.14719104300376037</v>
      </c>
      <c r="I397" s="141">
        <v>137.94</v>
      </c>
      <c r="J397" s="142">
        <f t="shared" si="250"/>
        <v>0.1949064449064449</v>
      </c>
      <c r="K397" s="149">
        <v>77.680000000000007</v>
      </c>
      <c r="L397" s="142">
        <f t="shared" si="251"/>
        <v>0.12449334105385074</v>
      </c>
      <c r="M397" s="149">
        <v>109.43</v>
      </c>
      <c r="N397" s="142">
        <f t="shared" si="252"/>
        <v>0.13942107455226987</v>
      </c>
      <c r="O397" s="150">
        <v>59.44</v>
      </c>
      <c r="P397" s="142">
        <f>(O397-O361)/O361</f>
        <v>0.155296404275996</v>
      </c>
      <c r="Q397" s="150">
        <v>92.04</v>
      </c>
      <c r="R397" s="101">
        <f>(Q397-Q361)/Q361</f>
        <v>8.3333333333333481E-2</v>
      </c>
    </row>
    <row r="398" spans="1:18" ht="16.2" hidden="1">
      <c r="A398" s="6" t="s">
        <v>49</v>
      </c>
      <c r="B398" s="125" t="s">
        <v>6</v>
      </c>
      <c r="C398" s="126">
        <v>1247.8</v>
      </c>
      <c r="D398" s="127">
        <f t="shared" si="247"/>
        <v>0.16426405411709816</v>
      </c>
      <c r="E398" s="128">
        <v>15.93</v>
      </c>
      <c r="F398" s="127">
        <f t="shared" si="248"/>
        <v>1.6592214422463291E-2</v>
      </c>
      <c r="G398" s="95">
        <v>479.12</v>
      </c>
      <c r="H398" s="147">
        <f t="shared" si="249"/>
        <v>0.16713356556478531</v>
      </c>
      <c r="I398" s="130">
        <v>101.3</v>
      </c>
      <c r="J398" s="147">
        <f t="shared" si="250"/>
        <v>0.26498501498501498</v>
      </c>
      <c r="K398" s="130">
        <v>58.33</v>
      </c>
      <c r="L398" s="147">
        <f t="shared" si="251"/>
        <v>0.11147103658536589</v>
      </c>
      <c r="M398" s="130">
        <v>41.35</v>
      </c>
      <c r="N398" s="147">
        <f t="shared" si="252"/>
        <v>0.13443072702331957</v>
      </c>
      <c r="O398" s="151">
        <v>217.61</v>
      </c>
      <c r="P398" s="147">
        <f>(O398-O362)/O362</f>
        <v>0.3774528421319156</v>
      </c>
      <c r="Q398" s="151">
        <v>134.75</v>
      </c>
      <c r="R398" s="129">
        <f>(Q398-Q362)/Q362</f>
        <v>0.10170877279045047</v>
      </c>
    </row>
    <row r="399" spans="1:18" ht="16.8" hidden="1" thickBot="1">
      <c r="A399" s="38"/>
      <c r="B399" s="10" t="s">
        <v>8</v>
      </c>
      <c r="C399" s="75">
        <f>C397-C398</f>
        <v>229.13000000000011</v>
      </c>
      <c r="D399" s="354">
        <f t="shared" si="247"/>
        <v>-4.9647449191206158E-2</v>
      </c>
      <c r="E399" s="82">
        <f>E397-E398</f>
        <v>33.92</v>
      </c>
      <c r="F399" s="354">
        <f t="shared" si="248"/>
        <v>-8.4770534931306388E-3</v>
      </c>
      <c r="G399" s="71">
        <f>G397-G398</f>
        <v>332.38</v>
      </c>
      <c r="H399" s="144">
        <f t="shared" si="249"/>
        <v>0.11961464614140867</v>
      </c>
      <c r="I399" s="82">
        <f>I397-I398</f>
        <v>36.64</v>
      </c>
      <c r="J399" s="144">
        <f t="shared" si="250"/>
        <v>3.6199095022624465E-2</v>
      </c>
      <c r="K399" s="82">
        <f>K397-K398</f>
        <v>19.350000000000009</v>
      </c>
      <c r="L399" s="361">
        <f t="shared" si="251"/>
        <v>0.16566265060241006</v>
      </c>
      <c r="M399" s="82">
        <f>M397-M398</f>
        <v>68.080000000000013</v>
      </c>
      <c r="N399" s="361">
        <f t="shared" si="252"/>
        <v>0.14247356939083752</v>
      </c>
      <c r="O399" s="134">
        <f>O397-O398</f>
        <v>-158.17000000000002</v>
      </c>
      <c r="P399" s="325">
        <f>(O399-O363)/-O363</f>
        <v>-0.48474608091617416</v>
      </c>
      <c r="Q399" s="134">
        <f>Q397-Q398</f>
        <v>-42.709999999999994</v>
      </c>
      <c r="R399" s="362">
        <f>(Q399-Q363)/-Q363</f>
        <v>-0.14350736278447079</v>
      </c>
    </row>
    <row r="400" spans="1:18" ht="16.8" hidden="1" thickTop="1">
      <c r="A400" s="6">
        <v>2017</v>
      </c>
      <c r="B400" s="121" t="s">
        <v>7</v>
      </c>
      <c r="C400" s="122">
        <v>1747.79</v>
      </c>
      <c r="D400" s="120">
        <f t="shared" si="247"/>
        <v>0.12487047632532484</v>
      </c>
      <c r="E400" s="123">
        <v>58.03</v>
      </c>
      <c r="F400" s="120">
        <f t="shared" si="248"/>
        <v>5.1724137931036447E-4</v>
      </c>
      <c r="G400" s="124">
        <v>960.68</v>
      </c>
      <c r="H400" s="142">
        <f t="shared" si="249"/>
        <v>0.14403439200695453</v>
      </c>
      <c r="I400" s="141">
        <v>163.71</v>
      </c>
      <c r="J400" s="142">
        <f t="shared" si="250"/>
        <v>0.1963607132417422</v>
      </c>
      <c r="K400" s="149">
        <v>92.51</v>
      </c>
      <c r="L400" s="142">
        <f t="shared" si="251"/>
        <v>0.11970467199225369</v>
      </c>
      <c r="M400" s="149">
        <v>128.71</v>
      </c>
      <c r="N400" s="142">
        <f t="shared" si="252"/>
        <v>0.13380902043692752</v>
      </c>
      <c r="O400" s="150">
        <v>69.64</v>
      </c>
      <c r="P400" s="142">
        <f>(O400-O364)/O364</f>
        <v>0.15259847732538892</v>
      </c>
      <c r="Q400" s="150">
        <v>109.23</v>
      </c>
      <c r="R400" s="101">
        <f>(Q400-Q364)/Q364</f>
        <v>9.0228565725122334E-2</v>
      </c>
    </row>
    <row r="401" spans="1:18" ht="16.2" hidden="1">
      <c r="A401" s="6" t="s">
        <v>409</v>
      </c>
      <c r="B401" s="125" t="s">
        <v>6</v>
      </c>
      <c r="C401" s="126">
        <v>1464.64</v>
      </c>
      <c r="D401" s="127">
        <f t="shared" si="247"/>
        <v>0.14792695352300336</v>
      </c>
      <c r="E401" s="128">
        <v>18.72</v>
      </c>
      <c r="F401" s="127">
        <f t="shared" si="248"/>
        <v>1.4634146341463393E-2</v>
      </c>
      <c r="G401" s="95">
        <v>565.66</v>
      </c>
      <c r="H401" s="147">
        <f t="shared" si="249"/>
        <v>0.15341951796419384</v>
      </c>
      <c r="I401" s="130">
        <v>117.16</v>
      </c>
      <c r="J401" s="147">
        <f t="shared" si="250"/>
        <v>0.23508328062407757</v>
      </c>
      <c r="K401" s="130">
        <v>67.23</v>
      </c>
      <c r="L401" s="147">
        <f t="shared" si="251"/>
        <v>7.03709600382105E-2</v>
      </c>
      <c r="M401" s="130">
        <v>48.58</v>
      </c>
      <c r="N401" s="147">
        <f t="shared" si="252"/>
        <v>0.13003023959060236</v>
      </c>
      <c r="O401" s="151">
        <v>255.93</v>
      </c>
      <c r="P401" s="147">
        <f>(O401-O365)/O365</f>
        <v>0.34678734936588962</v>
      </c>
      <c r="Q401" s="151">
        <v>157.51</v>
      </c>
      <c r="R401" s="129">
        <f>(Q401-Q365)/Q365</f>
        <v>9.3591612858432205E-2</v>
      </c>
    </row>
    <row r="402" spans="1:18" ht="16.8" hidden="1" thickBot="1">
      <c r="A402" s="38"/>
      <c r="B402" s="10" t="s">
        <v>8</v>
      </c>
      <c r="C402" s="75">
        <f>C400-C401</f>
        <v>283.14999999999986</v>
      </c>
      <c r="D402" s="117">
        <f t="shared" si="247"/>
        <v>1.9001691438442346E-2</v>
      </c>
      <c r="E402" s="82">
        <f>E400-E401</f>
        <v>39.31</v>
      </c>
      <c r="F402" s="354">
        <f t="shared" si="248"/>
        <v>-6.068268015170541E-3</v>
      </c>
      <c r="G402" s="71">
        <f>G400-G401</f>
        <v>395.02</v>
      </c>
      <c r="H402" s="144">
        <f t="shared" si="249"/>
        <v>0.13085797715496258</v>
      </c>
      <c r="I402" s="82">
        <f>I400-I401</f>
        <v>46.550000000000011</v>
      </c>
      <c r="J402" s="144">
        <f t="shared" si="250"/>
        <v>0.10886136255359712</v>
      </c>
      <c r="K402" s="82">
        <f>K400-K401</f>
        <v>25.28</v>
      </c>
      <c r="L402" s="361">
        <f t="shared" si="251"/>
        <v>0.27612317011610288</v>
      </c>
      <c r="M402" s="82">
        <f>M400-M401</f>
        <v>80.13000000000001</v>
      </c>
      <c r="N402" s="361">
        <f t="shared" si="252"/>
        <v>0.13611229264142929</v>
      </c>
      <c r="O402" s="134">
        <f>O400-O401</f>
        <v>-186.29000000000002</v>
      </c>
      <c r="P402" s="325">
        <f>(O402-O366)/-O366</f>
        <v>-0.43731193580742228</v>
      </c>
      <c r="Q402" s="134">
        <f>Q400-Q401</f>
        <v>-48.279999999999987</v>
      </c>
      <c r="R402" s="362">
        <f>(Q402-Q366)/-Q366</f>
        <v>-0.10127737226277334</v>
      </c>
    </row>
    <row r="403" spans="1:18" ht="16.8" hidden="1" thickTop="1">
      <c r="A403" s="6">
        <v>2017</v>
      </c>
      <c r="B403" s="121" t="s">
        <v>7</v>
      </c>
      <c r="C403" s="122">
        <v>2025.37</v>
      </c>
      <c r="D403" s="120">
        <f t="shared" ref="D403:D411" si="253">(C403-C367)/C367</f>
        <v>0.12516804995389039</v>
      </c>
      <c r="E403" s="123">
        <v>66.59</v>
      </c>
      <c r="F403" s="120">
        <f t="shared" ref="F403:F411" si="254">(E403-E367)/E367</f>
        <v>1.0523150932051622E-3</v>
      </c>
      <c r="G403" s="124">
        <v>1118.19</v>
      </c>
      <c r="H403" s="142">
        <f t="shared" ref="H403:H411" si="255">(G403-G367)/G367</f>
        <v>0.14541655142743004</v>
      </c>
      <c r="I403" s="141">
        <v>189.04</v>
      </c>
      <c r="J403" s="142">
        <f t="shared" ref="J403:J411" si="256">(I403-I367)/I367</f>
        <v>0.1907281431090955</v>
      </c>
      <c r="K403" s="149">
        <v>107.75</v>
      </c>
      <c r="L403" s="142">
        <f t="shared" ref="L403:L411" si="257">(K403-K367)/K367</f>
        <v>0.11901547408869034</v>
      </c>
      <c r="M403" s="149">
        <v>148.74</v>
      </c>
      <c r="N403" s="142">
        <f t="shared" ref="N403:N411" si="258">(M403-M367)/M367</f>
        <v>0.13741683872447807</v>
      </c>
      <c r="O403" s="150">
        <v>79.14</v>
      </c>
      <c r="P403" s="142">
        <f>(O403-O367)/O367</f>
        <v>0.14298093587521674</v>
      </c>
      <c r="Q403" s="150">
        <v>125.66</v>
      </c>
      <c r="R403" s="101">
        <f>(Q403-Q367)/Q367</f>
        <v>9.6892458100558604E-2</v>
      </c>
    </row>
    <row r="404" spans="1:18" ht="16.2" hidden="1">
      <c r="A404" s="6" t="s">
        <v>51</v>
      </c>
      <c r="B404" s="125" t="s">
        <v>6</v>
      </c>
      <c r="C404" s="126">
        <v>1684.96</v>
      </c>
      <c r="D404" s="127">
        <f t="shared" si="253"/>
        <v>0.13675830662843652</v>
      </c>
      <c r="E404" s="128">
        <v>21.67</v>
      </c>
      <c r="F404" s="127">
        <f t="shared" si="254"/>
        <v>3.7054191755443188E-3</v>
      </c>
      <c r="G404" s="95">
        <v>653.13</v>
      </c>
      <c r="H404" s="147">
        <f t="shared" si="255"/>
        <v>0.13829342256614038</v>
      </c>
      <c r="I404" s="130">
        <v>134.22</v>
      </c>
      <c r="J404" s="147">
        <f t="shared" si="256"/>
        <v>0.21730455287502259</v>
      </c>
      <c r="K404" s="130">
        <v>75.69</v>
      </c>
      <c r="L404" s="147">
        <f t="shared" si="257"/>
        <v>4.6743189047158004E-2</v>
      </c>
      <c r="M404" s="130">
        <v>55.63</v>
      </c>
      <c r="N404" s="147">
        <f t="shared" si="258"/>
        <v>0.11260000000000005</v>
      </c>
      <c r="O404" s="151">
        <v>291.95999999999998</v>
      </c>
      <c r="P404" s="147">
        <f>(O404-O368)/O368</f>
        <v>0.31359668856294426</v>
      </c>
      <c r="Q404" s="151">
        <v>181.39</v>
      </c>
      <c r="R404" s="129">
        <f>(Q404-Q368)/Q368</f>
        <v>9.008413461538449E-2</v>
      </c>
    </row>
    <row r="405" spans="1:18" ht="16.8" hidden="1" thickBot="1">
      <c r="A405" s="38"/>
      <c r="B405" s="10" t="s">
        <v>8</v>
      </c>
      <c r="C405" s="75">
        <f>C403-C404</f>
        <v>340.40999999999985</v>
      </c>
      <c r="D405" s="117">
        <f t="shared" si="253"/>
        <v>7.1111670494949542E-2</v>
      </c>
      <c r="E405" s="82">
        <f>E403-E404</f>
        <v>44.92</v>
      </c>
      <c r="F405" s="354">
        <f t="shared" si="254"/>
        <v>-2.2256843979503465E-4</v>
      </c>
      <c r="G405" s="71">
        <f>G403-G404</f>
        <v>465.06000000000006</v>
      </c>
      <c r="H405" s="144">
        <f t="shared" si="255"/>
        <v>0.15557212076034291</v>
      </c>
      <c r="I405" s="82">
        <f>I403-I404</f>
        <v>54.819999999999993</v>
      </c>
      <c r="J405" s="144">
        <f t="shared" si="256"/>
        <v>0.13030927835051564</v>
      </c>
      <c r="K405" s="82">
        <f>K403-K404</f>
        <v>32.06</v>
      </c>
      <c r="L405" s="361">
        <f t="shared" si="257"/>
        <v>0.33694745621351113</v>
      </c>
      <c r="M405" s="82">
        <f>M403-M404</f>
        <v>93.110000000000014</v>
      </c>
      <c r="N405" s="361">
        <f t="shared" si="258"/>
        <v>0.1527794973381206</v>
      </c>
      <c r="O405" s="134">
        <f>O403-O404</f>
        <v>-212.82</v>
      </c>
      <c r="P405" s="325">
        <f>(O405-O369)/-O369</f>
        <v>-0.39079858841981452</v>
      </c>
      <c r="Q405" s="134">
        <f>Q403-Q404</f>
        <v>-55.72999999999999</v>
      </c>
      <c r="R405" s="362">
        <f>(Q405-Q369)/-Q369</f>
        <v>-7.5038580246913317E-2</v>
      </c>
    </row>
    <row r="406" spans="1:18" ht="16.8" hidden="1" thickTop="1">
      <c r="A406" s="6">
        <v>2017</v>
      </c>
      <c r="B406" s="121" t="s">
        <v>7</v>
      </c>
      <c r="C406" s="122">
        <v>2314.04</v>
      </c>
      <c r="D406" s="120">
        <f t="shared" si="253"/>
        <v>0.14240295420099824</v>
      </c>
      <c r="E406" s="123">
        <v>75.489999999999995</v>
      </c>
      <c r="F406" s="120">
        <f t="shared" si="254"/>
        <v>1.4923366496369985E-2</v>
      </c>
      <c r="G406" s="124">
        <v>1283.23</v>
      </c>
      <c r="H406" s="142">
        <f t="shared" si="255"/>
        <v>0.15854715516151763</v>
      </c>
      <c r="I406" s="141">
        <v>214.86</v>
      </c>
      <c r="J406" s="142">
        <f t="shared" si="256"/>
        <v>0.20701084208752332</v>
      </c>
      <c r="K406" s="149">
        <v>123.33</v>
      </c>
      <c r="L406" s="142">
        <f t="shared" si="257"/>
        <v>0.13136409503715249</v>
      </c>
      <c r="M406" s="149">
        <v>168.21</v>
      </c>
      <c r="N406" s="142">
        <f t="shared" si="258"/>
        <v>0.15711632386324553</v>
      </c>
      <c r="O406" s="150">
        <v>89.77</v>
      </c>
      <c r="P406" s="142">
        <f>(O406-O370)/O370</f>
        <v>0.15593613185681174</v>
      </c>
      <c r="Q406" s="150">
        <v>141.94999999999999</v>
      </c>
      <c r="R406" s="101">
        <f>(Q406-Q370)/Q370</f>
        <v>0.12963552443100423</v>
      </c>
    </row>
    <row r="407" spans="1:18" ht="16.2" hidden="1">
      <c r="A407" s="6" t="s">
        <v>52</v>
      </c>
      <c r="B407" s="125" t="s">
        <v>6</v>
      </c>
      <c r="C407" s="126">
        <v>1907</v>
      </c>
      <c r="D407" s="127">
        <f t="shared" si="253"/>
        <v>0.1460267666660657</v>
      </c>
      <c r="E407" s="128">
        <v>24.65</v>
      </c>
      <c r="F407" s="127">
        <f t="shared" si="254"/>
        <v>1.9016122364613364E-2</v>
      </c>
      <c r="G407" s="95">
        <v>743.08</v>
      </c>
      <c r="H407" s="147">
        <f t="shared" si="255"/>
        <v>0.13433473774195517</v>
      </c>
      <c r="I407" s="130">
        <v>149.86000000000001</v>
      </c>
      <c r="J407" s="147">
        <f t="shared" si="256"/>
        <v>0.22344681198465197</v>
      </c>
      <c r="K407" s="130">
        <v>84.52</v>
      </c>
      <c r="L407" s="147">
        <f t="shared" si="257"/>
        <v>4.5910159633708619E-2</v>
      </c>
      <c r="M407" s="130">
        <v>62.53</v>
      </c>
      <c r="N407" s="147">
        <f t="shared" si="258"/>
        <v>0.12040852893746638</v>
      </c>
      <c r="O407" s="151">
        <v>329.15</v>
      </c>
      <c r="P407" s="147">
        <f>(O407-O371)/O371</f>
        <v>0.33232139243068187</v>
      </c>
      <c r="Q407" s="151">
        <v>204.86</v>
      </c>
      <c r="R407" s="129">
        <f>(Q407-Q371)/Q371</f>
        <v>0.1083698533787805</v>
      </c>
    </row>
    <row r="408" spans="1:18" ht="16.8" hidden="1" thickBot="1">
      <c r="A408" s="38"/>
      <c r="B408" s="10" t="s">
        <v>8</v>
      </c>
      <c r="C408" s="75">
        <f>C406-C407</f>
        <v>407.03999999999996</v>
      </c>
      <c r="D408" s="117">
        <f t="shared" si="253"/>
        <v>0.12572598041927111</v>
      </c>
      <c r="E408" s="82">
        <f>E406-E407</f>
        <v>50.839999999999996</v>
      </c>
      <c r="F408" s="117">
        <f t="shared" si="254"/>
        <v>1.2950787009364388E-2</v>
      </c>
      <c r="G408" s="71">
        <f>G406-G407</f>
        <v>540.15</v>
      </c>
      <c r="H408" s="144">
        <f t="shared" si="255"/>
        <v>0.19359614619702159</v>
      </c>
      <c r="I408" s="82">
        <f>I406-I407</f>
        <v>65</v>
      </c>
      <c r="J408" s="144">
        <f t="shared" si="256"/>
        <v>0.17074927953890498</v>
      </c>
      <c r="K408" s="82">
        <f>K406-K407</f>
        <v>38.81</v>
      </c>
      <c r="L408" s="361">
        <f t="shared" si="257"/>
        <v>0.37624113475177301</v>
      </c>
      <c r="M408" s="82">
        <f>M406-M407</f>
        <v>105.68</v>
      </c>
      <c r="N408" s="361">
        <f t="shared" si="258"/>
        <v>0.17999106744082183</v>
      </c>
      <c r="O408" s="134">
        <f>O406-O407</f>
        <v>-239.38</v>
      </c>
      <c r="P408" s="325">
        <f>(O408-O372)/-O372</f>
        <v>-0.41318849991144679</v>
      </c>
      <c r="Q408" s="134">
        <f>Q406-Q407</f>
        <v>-62.910000000000025</v>
      </c>
      <c r="R408" s="362">
        <f>(Q408-Q372)/-Q372</f>
        <v>-6.3207706608078548E-2</v>
      </c>
    </row>
    <row r="409" spans="1:18" ht="16.8" hidden="1" thickTop="1">
      <c r="A409" s="6">
        <v>2017</v>
      </c>
      <c r="B409" s="121" t="s">
        <v>7</v>
      </c>
      <c r="C409" s="122">
        <v>2589.4699999999998</v>
      </c>
      <c r="D409" s="120">
        <f t="shared" si="253"/>
        <v>0.12931812730325562</v>
      </c>
      <c r="E409" s="123">
        <v>83.92</v>
      </c>
      <c r="F409" s="120">
        <f t="shared" si="254"/>
        <v>3.587658454915058E-3</v>
      </c>
      <c r="G409" s="124">
        <v>1443.82</v>
      </c>
      <c r="H409" s="142">
        <f t="shared" si="255"/>
        <v>0.14811221730971086</v>
      </c>
      <c r="I409" s="141">
        <v>238.39</v>
      </c>
      <c r="J409" s="142">
        <f t="shared" si="256"/>
        <v>0.18761520450356198</v>
      </c>
      <c r="K409" s="149">
        <v>137.62</v>
      </c>
      <c r="L409" s="142">
        <f t="shared" si="257"/>
        <v>0.10867638765810046</v>
      </c>
      <c r="M409" s="149">
        <v>187.8</v>
      </c>
      <c r="N409" s="142">
        <f t="shared" si="258"/>
        <v>0.14722052535125243</v>
      </c>
      <c r="O409" s="150">
        <v>98.46</v>
      </c>
      <c r="P409" s="142">
        <f>(O409-O373)/O373</f>
        <v>0.10741198965245752</v>
      </c>
      <c r="Q409" s="150">
        <v>158.34</v>
      </c>
      <c r="R409" s="101">
        <f>(Q409-Q373)/Q373</f>
        <v>0.11861533027198863</v>
      </c>
    </row>
    <row r="410" spans="1:18" ht="16.2" hidden="1">
      <c r="A410" s="6" t="s">
        <v>53</v>
      </c>
      <c r="B410" s="125" t="s">
        <v>6</v>
      </c>
      <c r="C410" s="126">
        <v>2129.8000000000002</v>
      </c>
      <c r="D410" s="127">
        <f t="shared" si="253"/>
        <v>0.12861003656404021</v>
      </c>
      <c r="E410" s="128">
        <v>27.64</v>
      </c>
      <c r="F410" s="127">
        <f t="shared" si="254"/>
        <v>7.6558512577470234E-3</v>
      </c>
      <c r="G410" s="95">
        <v>837.98</v>
      </c>
      <c r="H410" s="147">
        <f t="shared" si="255"/>
        <v>0.11994974807211686</v>
      </c>
      <c r="I410" s="130">
        <v>167.45</v>
      </c>
      <c r="J410" s="147">
        <f t="shared" si="256"/>
        <v>0.21675628542363015</v>
      </c>
      <c r="K410" s="130">
        <v>93.45</v>
      </c>
      <c r="L410" s="147">
        <f t="shared" si="257"/>
        <v>3.5571808510638389E-2</v>
      </c>
      <c r="M410" s="130">
        <v>69.53</v>
      </c>
      <c r="N410" s="147">
        <f t="shared" si="258"/>
        <v>0.11088033232145705</v>
      </c>
      <c r="O410" s="151">
        <v>362.04</v>
      </c>
      <c r="P410" s="147">
        <f>(O410-O374)/O374</f>
        <v>0.27748764996471437</v>
      </c>
      <c r="Q410" s="151">
        <v>229.55</v>
      </c>
      <c r="R410" s="129">
        <f>(Q410-Q374)/Q374</f>
        <v>0.10498700298449987</v>
      </c>
    </row>
    <row r="411" spans="1:18" ht="16.8" hidden="1" thickBot="1">
      <c r="A411" s="38"/>
      <c r="B411" s="10" t="s">
        <v>8</v>
      </c>
      <c r="C411" s="75">
        <f>C409-C410</f>
        <v>459.66999999999962</v>
      </c>
      <c r="D411" s="117">
        <f t="shared" si="253"/>
        <v>0.13261057040778543</v>
      </c>
      <c r="E411" s="82">
        <f>E409-E410</f>
        <v>56.28</v>
      </c>
      <c r="F411" s="117">
        <f t="shared" si="254"/>
        <v>1.6017084890549262E-3</v>
      </c>
      <c r="G411" s="71">
        <f>G409-G410</f>
        <v>605.83999999999992</v>
      </c>
      <c r="H411" s="144">
        <f t="shared" si="255"/>
        <v>0.18948422437319618</v>
      </c>
      <c r="I411" s="82">
        <f>I409-I410</f>
        <v>70.94</v>
      </c>
      <c r="J411" s="144">
        <f t="shared" si="256"/>
        <v>0.12406908572334042</v>
      </c>
      <c r="K411" s="82">
        <f>K409-K410</f>
        <v>44.17</v>
      </c>
      <c r="L411" s="361">
        <f t="shared" si="257"/>
        <v>0.3033343169076424</v>
      </c>
      <c r="M411" s="82">
        <f>M409-M410</f>
        <v>118.27000000000001</v>
      </c>
      <c r="N411" s="361">
        <f t="shared" si="258"/>
        <v>0.16971615072693133</v>
      </c>
      <c r="O411" s="134">
        <f>O409-O410</f>
        <v>-263.58000000000004</v>
      </c>
      <c r="P411" s="325">
        <f>(O411-O375)/-O375</f>
        <v>-0.3552367730988743</v>
      </c>
      <c r="Q411" s="134">
        <f>Q409-Q410</f>
        <v>-71.210000000000008</v>
      </c>
      <c r="R411" s="362">
        <f>(Q411-Q375)/-Q375</f>
        <v>-7.5842272246563078E-2</v>
      </c>
    </row>
    <row r="412" spans="1:18" ht="16.8" hidden="1" thickTop="1">
      <c r="A412" s="6">
        <v>2017</v>
      </c>
      <c r="B412" s="121" t="s">
        <v>7</v>
      </c>
      <c r="C412" s="122">
        <v>2877.45</v>
      </c>
      <c r="D412" s="120">
        <f t="shared" ref="D412:D420" si="259">(C412-C376)/C376</f>
        <v>0.1300736377025036</v>
      </c>
      <c r="E412" s="123">
        <v>92.16</v>
      </c>
      <c r="F412" s="120">
        <f t="shared" ref="F412:F420" si="260">(E412-E376)/E376</f>
        <v>6.6630256690333092E-3</v>
      </c>
      <c r="G412" s="124">
        <v>1610.03</v>
      </c>
      <c r="H412" s="142">
        <f t="shared" ref="H412:H420" si="261">(G412-G376)/G376</f>
        <v>0.14870861872146124</v>
      </c>
      <c r="I412" s="141">
        <v>263.77</v>
      </c>
      <c r="J412" s="142">
        <f t="shared" ref="J412:J420" si="262">(I412-I376)/I376</f>
        <v>0.18628288733977957</v>
      </c>
      <c r="K412" s="149">
        <v>152.37</v>
      </c>
      <c r="L412" s="142">
        <f t="shared" ref="L412:L420" si="263">(K412-K376)/K376</f>
        <v>0.10261234532165864</v>
      </c>
      <c r="M412" s="149">
        <v>208.66</v>
      </c>
      <c r="N412" s="142">
        <f t="shared" ref="N412:N420" si="264">(M412-M376)/M376</f>
        <v>0.1526266364690935</v>
      </c>
      <c r="O412" s="150">
        <v>107.81</v>
      </c>
      <c r="P412" s="142">
        <f>(O412-O376)/O376</f>
        <v>8.8989898989899008E-2</v>
      </c>
      <c r="Q412" s="150">
        <v>175.66</v>
      </c>
      <c r="R412" s="101">
        <f>(Q412-Q376)/Q376</f>
        <v>0.12321759703305846</v>
      </c>
    </row>
    <row r="413" spans="1:18" ht="16.2" hidden="1">
      <c r="A413" s="6" t="s">
        <v>54</v>
      </c>
      <c r="B413" s="125" t="s">
        <v>6</v>
      </c>
      <c r="C413" s="126">
        <v>2358.9499999999998</v>
      </c>
      <c r="D413" s="127">
        <f t="shared" si="259"/>
        <v>0.12475027535271366</v>
      </c>
      <c r="E413" s="128">
        <v>30.63</v>
      </c>
      <c r="F413" s="127">
        <f t="shared" si="260"/>
        <v>1.6350555918901476E-3</v>
      </c>
      <c r="G413" s="95">
        <v>932</v>
      </c>
      <c r="H413" s="147">
        <f t="shared" si="261"/>
        <v>0.11844473778951164</v>
      </c>
      <c r="I413" s="130">
        <v>186.41</v>
      </c>
      <c r="J413" s="147">
        <f t="shared" si="262"/>
        <v>0.21844565004248634</v>
      </c>
      <c r="K413" s="130">
        <v>101.87</v>
      </c>
      <c r="L413" s="147">
        <f t="shared" si="263"/>
        <v>2.7640472107333898E-2</v>
      </c>
      <c r="M413" s="130">
        <v>76.87</v>
      </c>
      <c r="N413" s="147">
        <f t="shared" si="264"/>
        <v>0.10683945284377251</v>
      </c>
      <c r="O413" s="151">
        <v>397.49</v>
      </c>
      <c r="P413" s="147">
        <f>(O413-O377)/O377</f>
        <v>0.2585568185416206</v>
      </c>
      <c r="Q413" s="151">
        <v>253.52</v>
      </c>
      <c r="R413" s="129">
        <f>(Q413-Q377)/Q377</f>
        <v>0.10509568022318126</v>
      </c>
    </row>
    <row r="414" spans="1:18" ht="16.8" hidden="1" thickBot="1">
      <c r="A414" s="38"/>
      <c r="B414" s="10" t="s">
        <v>8</v>
      </c>
      <c r="C414" s="75">
        <f>C412-C413</f>
        <v>518.5</v>
      </c>
      <c r="D414" s="117">
        <f t="shared" si="259"/>
        <v>0.15494275404285637</v>
      </c>
      <c r="E414" s="82">
        <f>E412-E413</f>
        <v>61.53</v>
      </c>
      <c r="F414" s="117">
        <f t="shared" si="260"/>
        <v>9.1848450057405648E-3</v>
      </c>
      <c r="G414" s="71">
        <f>G412-G413</f>
        <v>678.03</v>
      </c>
      <c r="H414" s="144">
        <f t="shared" si="261"/>
        <v>0.19308463839521384</v>
      </c>
      <c r="I414" s="82">
        <f>I412-I413</f>
        <v>77.359999999999985</v>
      </c>
      <c r="J414" s="144">
        <f t="shared" si="262"/>
        <v>0.11534025374855827</v>
      </c>
      <c r="K414" s="82">
        <f>K412-K413</f>
        <v>50.5</v>
      </c>
      <c r="L414" s="361">
        <f t="shared" si="263"/>
        <v>0.29288274449564766</v>
      </c>
      <c r="M414" s="82">
        <f>M412-M413</f>
        <v>131.79</v>
      </c>
      <c r="N414" s="361">
        <f t="shared" si="264"/>
        <v>0.18112564975802109</v>
      </c>
      <c r="O414" s="134">
        <f>O412-O413</f>
        <v>-289.68</v>
      </c>
      <c r="P414" s="325">
        <f>(O414-O378)/-O378</f>
        <v>-0.3359774938892221</v>
      </c>
      <c r="Q414" s="134">
        <f>Q412-Q413</f>
        <v>-77.860000000000014</v>
      </c>
      <c r="R414" s="362">
        <f>(Q414-Q378)/-Q378</f>
        <v>-6.6283210079430332E-2</v>
      </c>
    </row>
    <row r="415" spans="1:18" ht="16.8" thickTop="1">
      <c r="A415" s="6"/>
      <c r="B415" s="121" t="s">
        <v>7</v>
      </c>
      <c r="C415" s="122">
        <v>3172.49</v>
      </c>
      <c r="D415" s="120">
        <f t="shared" si="259"/>
        <v>0.13173065260664521</v>
      </c>
      <c r="E415" s="123">
        <v>100.76</v>
      </c>
      <c r="F415" s="120">
        <f t="shared" si="260"/>
        <v>1.4702920443101793E-2</v>
      </c>
      <c r="G415" s="124">
        <v>1779.09</v>
      </c>
      <c r="H415" s="142">
        <f t="shared" si="261"/>
        <v>0.15342574103368678</v>
      </c>
      <c r="I415" s="141">
        <v>290.44</v>
      </c>
      <c r="J415" s="142">
        <f t="shared" si="262"/>
        <v>0.1839230392956139</v>
      </c>
      <c r="K415" s="149">
        <v>167.38</v>
      </c>
      <c r="L415" s="142">
        <f t="shared" si="263"/>
        <v>9.8366034516700646E-2</v>
      </c>
      <c r="M415" s="149">
        <v>229.76</v>
      </c>
      <c r="N415" s="142">
        <f t="shared" si="264"/>
        <v>0.15335575523317094</v>
      </c>
      <c r="O415" s="150">
        <v>118.05</v>
      </c>
      <c r="P415" s="142">
        <f>(O415-O379)/O379</f>
        <v>7.7196824527785327E-2</v>
      </c>
      <c r="Q415" s="150">
        <v>193.76</v>
      </c>
      <c r="R415" s="101">
        <f>(Q415-Q379)/Q379</f>
        <v>0.12973004489534137</v>
      </c>
    </row>
    <row r="416" spans="1:18" ht="16.2">
      <c r="A416" s="6">
        <v>2017</v>
      </c>
      <c r="B416" s="125" t="s">
        <v>6</v>
      </c>
      <c r="C416" s="126">
        <v>2592.66</v>
      </c>
      <c r="D416" s="127">
        <f t="shared" si="259"/>
        <v>0.12446653481836163</v>
      </c>
      <c r="E416" s="128">
        <v>33.67</v>
      </c>
      <c r="F416" s="127">
        <f t="shared" si="260"/>
        <v>7.7821011673153287E-3</v>
      </c>
      <c r="G416" s="95">
        <v>1019.48</v>
      </c>
      <c r="H416" s="147">
        <f t="shared" si="261"/>
        <v>0.10833523585879996</v>
      </c>
      <c r="I416" s="130">
        <v>205.04</v>
      </c>
      <c r="J416" s="147">
        <f t="shared" si="262"/>
        <v>0.21866270430906384</v>
      </c>
      <c r="K416" s="130">
        <v>111.15</v>
      </c>
      <c r="L416" s="147">
        <f t="shared" si="263"/>
        <v>2.6789838337182501E-2</v>
      </c>
      <c r="M416" s="130">
        <v>83.83</v>
      </c>
      <c r="N416" s="147">
        <f t="shared" si="264"/>
        <v>0.10769027484143751</v>
      </c>
      <c r="O416" s="151">
        <v>441.08</v>
      </c>
      <c r="P416" s="147">
        <f>(O416-O380)/O380</f>
        <v>0.25958078702381626</v>
      </c>
      <c r="Q416" s="151">
        <v>278.58</v>
      </c>
      <c r="R416" s="129">
        <f>(Q416-Q380)/Q380</f>
        <v>0.11472129966788039</v>
      </c>
    </row>
    <row r="417" spans="1:18" ht="16.8" thickBot="1">
      <c r="A417" s="38"/>
      <c r="B417" s="10" t="s">
        <v>8</v>
      </c>
      <c r="C417" s="75">
        <f>C415-C416</f>
        <v>579.82999999999993</v>
      </c>
      <c r="D417" s="117">
        <f t="shared" si="259"/>
        <v>0.16539373718695979</v>
      </c>
      <c r="E417" s="82">
        <f>E415-E416</f>
        <v>67.09</v>
      </c>
      <c r="F417" s="117">
        <f t="shared" si="260"/>
        <v>1.8212171801487369E-2</v>
      </c>
      <c r="G417" s="71">
        <f>G415-G416</f>
        <v>759.6099999999999</v>
      </c>
      <c r="H417" s="144">
        <f t="shared" si="261"/>
        <v>0.22004143846067342</v>
      </c>
      <c r="I417" s="82">
        <f>I415-I416</f>
        <v>85.4</v>
      </c>
      <c r="J417" s="144">
        <f t="shared" si="262"/>
        <v>0.10808356039963686</v>
      </c>
      <c r="K417" s="82">
        <f>K415-K416</f>
        <v>56.22999999999999</v>
      </c>
      <c r="L417" s="361">
        <f t="shared" si="263"/>
        <v>0.27390122338015421</v>
      </c>
      <c r="M417" s="82">
        <f>M415-M416</f>
        <v>145.93</v>
      </c>
      <c r="N417" s="361">
        <f t="shared" si="264"/>
        <v>0.18133246984538173</v>
      </c>
      <c r="O417" s="134">
        <f>O415-O416</f>
        <v>-323.02999999999997</v>
      </c>
      <c r="P417" s="325">
        <f>(O417-O381)/-O381</f>
        <v>-0.3426576333180929</v>
      </c>
      <c r="Q417" s="134">
        <f>Q415-Q416</f>
        <v>-84.82</v>
      </c>
      <c r="R417" s="362">
        <f>(Q417-Q381)/-Q381</f>
        <v>-8.1887755102040646E-2</v>
      </c>
    </row>
    <row r="418" spans="1:18" ht="16.8" hidden="1" thickTop="1">
      <c r="A418" s="6">
        <v>2018</v>
      </c>
      <c r="B418" s="121" t="s">
        <v>7</v>
      </c>
      <c r="C418" s="122">
        <v>273.82</v>
      </c>
      <c r="D418" s="120">
        <f t="shared" si="259"/>
        <v>0.15326622583498289</v>
      </c>
      <c r="E418" s="123">
        <v>8.27</v>
      </c>
      <c r="F418" s="120">
        <f t="shared" si="260"/>
        <v>0.10709504685408298</v>
      </c>
      <c r="G418" s="124">
        <v>145.47</v>
      </c>
      <c r="H418" s="142">
        <f t="shared" si="261"/>
        <v>0.12366754209794523</v>
      </c>
      <c r="I418" s="141">
        <v>27.25</v>
      </c>
      <c r="J418" s="142">
        <f t="shared" si="262"/>
        <v>0.21869409660107339</v>
      </c>
      <c r="K418" s="149">
        <v>13.44</v>
      </c>
      <c r="L418" s="142">
        <f t="shared" si="263"/>
        <v>8.0385852090032156E-2</v>
      </c>
      <c r="M418" s="149">
        <v>21.73</v>
      </c>
      <c r="N418" s="142">
        <f t="shared" si="264"/>
        <v>0.34885164494103049</v>
      </c>
      <c r="O418" s="150">
        <v>12.62</v>
      </c>
      <c r="P418" s="142">
        <f>(O418-O382)/O382</f>
        <v>0.21346153846153834</v>
      </c>
      <c r="Q418" s="150">
        <v>19.11</v>
      </c>
      <c r="R418" s="101">
        <f>(Q418-Q382)/Q382</f>
        <v>0.21642266072565236</v>
      </c>
    </row>
    <row r="419" spans="1:18" ht="16.2" hidden="1">
      <c r="A419" s="6" t="s">
        <v>44</v>
      </c>
      <c r="B419" s="125" t="s">
        <v>6</v>
      </c>
      <c r="C419" s="126">
        <v>246.95</v>
      </c>
      <c r="D419" s="127">
        <f t="shared" si="259"/>
        <v>0.21980735984193631</v>
      </c>
      <c r="E419" s="128">
        <v>3.39</v>
      </c>
      <c r="F419" s="127">
        <f t="shared" si="260"/>
        <v>0.27987314531657054</v>
      </c>
      <c r="G419" s="95">
        <v>97.35</v>
      </c>
      <c r="H419" s="147">
        <f t="shared" si="261"/>
        <v>0.24663849404533217</v>
      </c>
      <c r="I419" s="130">
        <v>19.329999999999998</v>
      </c>
      <c r="J419" s="147">
        <f t="shared" si="262"/>
        <v>0.31139755766621424</v>
      </c>
      <c r="K419" s="130">
        <v>10.11</v>
      </c>
      <c r="L419" s="147">
        <f t="shared" si="263"/>
        <v>9.1792656587472959E-2</v>
      </c>
      <c r="M419" s="130">
        <v>8</v>
      </c>
      <c r="N419" s="147">
        <f t="shared" si="264"/>
        <v>0.32013201320132023</v>
      </c>
      <c r="O419" s="151">
        <v>40.950000000000003</v>
      </c>
      <c r="P419" s="147">
        <f>(O419-O383)/O383</f>
        <v>0.105263157894737</v>
      </c>
      <c r="Q419" s="151">
        <v>26.98</v>
      </c>
      <c r="R419" s="129">
        <f>(Q419-Q383)/Q383</f>
        <v>0.34697953070394405</v>
      </c>
    </row>
    <row r="420" spans="1:18" ht="16.8" hidden="1" thickBot="1">
      <c r="A420" s="38"/>
      <c r="B420" s="10" t="s">
        <v>8</v>
      </c>
      <c r="C420" s="75">
        <f>C418-C419</f>
        <v>26.870000000000005</v>
      </c>
      <c r="D420" s="354">
        <f t="shared" si="259"/>
        <v>-0.23184676958261891</v>
      </c>
      <c r="E420" s="82">
        <f>E418-E419</f>
        <v>4.879999999999999</v>
      </c>
      <c r="F420" s="117">
        <f t="shared" si="260"/>
        <v>1.2175139485200898E-2</v>
      </c>
      <c r="G420" s="71">
        <f>G418-G419</f>
        <v>48.120000000000005</v>
      </c>
      <c r="H420" s="325">
        <f t="shared" si="261"/>
        <v>-6.3266497956005446E-2</v>
      </c>
      <c r="I420" s="82">
        <f>I418-I419</f>
        <v>7.9200000000000017</v>
      </c>
      <c r="J420" s="144">
        <f t="shared" si="262"/>
        <v>3.9370078740157813E-2</v>
      </c>
      <c r="K420" s="82">
        <f>K418-K419</f>
        <v>3.33</v>
      </c>
      <c r="L420" s="320">
        <f t="shared" si="263"/>
        <v>4.7169811320754831E-2</v>
      </c>
      <c r="M420" s="82">
        <f>M418-M419</f>
        <v>13.73</v>
      </c>
      <c r="N420" s="361">
        <f t="shared" si="264"/>
        <v>0.36616915422885565</v>
      </c>
      <c r="O420" s="134">
        <f>O418-O419</f>
        <v>-28.330000000000005</v>
      </c>
      <c r="P420" s="325">
        <f>(O420-O384)/-O384</f>
        <v>-6.3039399624765735E-2</v>
      </c>
      <c r="Q420" s="134">
        <f>Q418-Q419</f>
        <v>-7.870000000000001</v>
      </c>
      <c r="R420" s="104">
        <f>(Q420-Q384)/-Q384</f>
        <v>-0.82175925925925941</v>
      </c>
    </row>
    <row r="421" spans="1:18" ht="16.8" hidden="1" thickTop="1">
      <c r="A421" s="6">
        <v>2018</v>
      </c>
      <c r="B421" s="121" t="s">
        <v>7</v>
      </c>
      <c r="C421" s="122">
        <v>497.19</v>
      </c>
      <c r="D421" s="120">
        <f t="shared" ref="D421:D429" si="265">(C421-C385)/C385</f>
        <v>7.1899793032080078E-2</v>
      </c>
      <c r="E421" s="123">
        <v>14.63</v>
      </c>
      <c r="F421" s="120">
        <f t="shared" ref="F421:F429" si="266">(E421-E385)/E385</f>
        <v>4.1180507892931021E-3</v>
      </c>
      <c r="G421" s="124">
        <v>264.63</v>
      </c>
      <c r="H421" s="142">
        <f t="shared" ref="H421:H429" si="267">(G421-G385)/G385</f>
        <v>5.254156391695175E-2</v>
      </c>
      <c r="I421" s="141">
        <v>48.66</v>
      </c>
      <c r="J421" s="142">
        <f t="shared" ref="J421:J429" si="268">(I421-I385)/I385</f>
        <v>0.1284786641929499</v>
      </c>
      <c r="K421" s="149">
        <v>24.75</v>
      </c>
      <c r="L421" s="142">
        <f t="shared" ref="L421:L429" si="269">(K421-K385)/K385</f>
        <v>1.020408163265306E-2</v>
      </c>
      <c r="M421" s="149">
        <v>38.65</v>
      </c>
      <c r="N421" s="142">
        <f t="shared" ref="N421:N429" si="270">(M421-M385)/M385</f>
        <v>0.13509544787077832</v>
      </c>
      <c r="O421" s="150">
        <v>22.5</v>
      </c>
      <c r="P421" s="142">
        <f>(O421-O385)/O385</f>
        <v>3.1636863823934033E-2</v>
      </c>
      <c r="Q421" s="150">
        <v>35.28</v>
      </c>
      <c r="R421" s="101">
        <f>(Q421-Q385)/Q385</f>
        <v>0.14619883040935672</v>
      </c>
    </row>
    <row r="422" spans="1:18" ht="16.2" hidden="1">
      <c r="A422" s="6" t="s">
        <v>45</v>
      </c>
      <c r="B422" s="125" t="s">
        <v>6</v>
      </c>
      <c r="C422" s="126">
        <v>439.79</v>
      </c>
      <c r="D422" s="127">
        <f t="shared" si="265"/>
        <v>0.11280078945370826</v>
      </c>
      <c r="E422" s="128">
        <v>5.7</v>
      </c>
      <c r="F422" s="127">
        <f t="shared" si="266"/>
        <v>0.14457831325301199</v>
      </c>
      <c r="G422" s="95">
        <v>171.63</v>
      </c>
      <c r="H422" s="147">
        <f t="shared" si="267"/>
        <v>0.14024714323677906</v>
      </c>
      <c r="I422" s="130">
        <v>34.26</v>
      </c>
      <c r="J422" s="147">
        <f t="shared" si="268"/>
        <v>0.1069466882067851</v>
      </c>
      <c r="K422" s="130">
        <v>17.440000000000001</v>
      </c>
      <c r="L422" s="147">
        <f t="shared" si="269"/>
        <v>-4.1758241758241652E-2</v>
      </c>
      <c r="M422" s="130">
        <v>13.91</v>
      </c>
      <c r="N422" s="147">
        <f t="shared" si="270"/>
        <v>0.11369095276220977</v>
      </c>
      <c r="O422" s="151">
        <v>79.540000000000006</v>
      </c>
      <c r="P422" s="147">
        <f>(O422-O386)/O386</f>
        <v>7.8362255965292851E-2</v>
      </c>
      <c r="Q422" s="151">
        <v>48.85</v>
      </c>
      <c r="R422" s="129">
        <f>(Q422-Q386)/Q386</f>
        <v>0.16838077015068162</v>
      </c>
    </row>
    <row r="423" spans="1:18" ht="16.8" hidden="1" thickBot="1">
      <c r="A423" s="38"/>
      <c r="B423" s="10" t="s">
        <v>8</v>
      </c>
      <c r="C423" s="75">
        <f>C421-C422</f>
        <v>57.399999999999977</v>
      </c>
      <c r="D423" s="354">
        <f t="shared" si="265"/>
        <v>-0.16363106513186682</v>
      </c>
      <c r="E423" s="82">
        <f>E421-E422</f>
        <v>8.93</v>
      </c>
      <c r="F423" s="354">
        <f t="shared" si="266"/>
        <v>-6.8821689259645477E-2</v>
      </c>
      <c r="G423" s="71">
        <f>G421-G422</f>
        <v>93</v>
      </c>
      <c r="H423" s="325">
        <f t="shared" si="267"/>
        <v>-7.8295341922695535E-2</v>
      </c>
      <c r="I423" s="82">
        <f>I421-I422</f>
        <v>14.399999999999999</v>
      </c>
      <c r="J423" s="144">
        <f t="shared" si="268"/>
        <v>0.18323746918652431</v>
      </c>
      <c r="K423" s="82">
        <f>K421-K422</f>
        <v>7.3099999999999987</v>
      </c>
      <c r="L423" s="320">
        <f t="shared" si="269"/>
        <v>0.16031746031745997</v>
      </c>
      <c r="M423" s="82">
        <f>M421-M422</f>
        <v>24.74</v>
      </c>
      <c r="N423" s="361">
        <f t="shared" si="270"/>
        <v>0.14749536178107625</v>
      </c>
      <c r="O423" s="134">
        <f>O421-O422</f>
        <v>-57.040000000000006</v>
      </c>
      <c r="P423" s="325">
        <f>(O423-O387)/-O387</f>
        <v>-9.7978825794032789E-2</v>
      </c>
      <c r="Q423" s="134">
        <f>Q421-Q422</f>
        <v>-13.57</v>
      </c>
      <c r="R423" s="104">
        <f>(Q423-Q387)/-Q387</f>
        <v>-0.23028105167724378</v>
      </c>
    </row>
    <row r="424" spans="1:18" ht="16.8" hidden="1" thickTop="1">
      <c r="A424" s="6">
        <v>2018</v>
      </c>
      <c r="B424" s="121" t="s">
        <v>7</v>
      </c>
      <c r="C424" s="122">
        <v>797.04</v>
      </c>
      <c r="D424" s="120">
        <f t="shared" si="265"/>
        <v>0.10577136514983354</v>
      </c>
      <c r="E424" s="123">
        <v>24.13</v>
      </c>
      <c r="F424" s="120">
        <f t="shared" si="266"/>
        <v>1.6856300042140691E-2</v>
      </c>
      <c r="G424" s="124">
        <v>433.09</v>
      </c>
      <c r="H424" s="142">
        <f t="shared" si="267"/>
        <v>9.7430569633083289E-2</v>
      </c>
      <c r="I424" s="141">
        <v>76.81</v>
      </c>
      <c r="J424" s="142">
        <f t="shared" si="268"/>
        <v>0.14881842656296743</v>
      </c>
      <c r="K424" s="149">
        <v>38.979999999999997</v>
      </c>
      <c r="L424" s="142">
        <f t="shared" si="269"/>
        <v>2.7953586497890166E-2</v>
      </c>
      <c r="M424" s="149">
        <v>60.76</v>
      </c>
      <c r="N424" s="142">
        <f t="shared" si="270"/>
        <v>0.14684786711966782</v>
      </c>
      <c r="O424" s="150">
        <v>32.86</v>
      </c>
      <c r="P424" s="142">
        <f>(O424-O388)/O388</f>
        <v>3.6920164089618117E-2</v>
      </c>
      <c r="Q424" s="150">
        <v>55.68</v>
      </c>
      <c r="R424" s="101">
        <f>(Q424-Q388)/Q388</f>
        <v>0.20702362887491862</v>
      </c>
    </row>
    <row r="425" spans="1:18" ht="16.2" hidden="1">
      <c r="A425" s="6" t="s">
        <v>46</v>
      </c>
      <c r="B425" s="125" t="s">
        <v>6</v>
      </c>
      <c r="C425" s="126">
        <v>679.52</v>
      </c>
      <c r="D425" s="127">
        <f t="shared" si="265"/>
        <v>0.109510980488203</v>
      </c>
      <c r="E425" s="128">
        <v>8.6999999999999993</v>
      </c>
      <c r="F425" s="127">
        <f t="shared" si="266"/>
        <v>7.4074074074074028E-2</v>
      </c>
      <c r="G425" s="95">
        <v>261.83</v>
      </c>
      <c r="H425" s="147">
        <f t="shared" si="267"/>
        <v>0.11502427391193251</v>
      </c>
      <c r="I425" s="130">
        <v>54.71</v>
      </c>
      <c r="J425" s="147">
        <f t="shared" si="268"/>
        <v>0.11108854589764416</v>
      </c>
      <c r="K425" s="130">
        <v>28.09</v>
      </c>
      <c r="L425" s="147">
        <f t="shared" si="269"/>
        <v>-1.9546247818499084E-2</v>
      </c>
      <c r="M425" s="130">
        <v>21.63</v>
      </c>
      <c r="N425" s="147">
        <f t="shared" si="270"/>
        <v>7.7191235059760999E-2</v>
      </c>
      <c r="O425" s="151">
        <v>122.84</v>
      </c>
      <c r="P425" s="147">
        <f>(O425-O389)/O389</f>
        <v>0.13268787459658829</v>
      </c>
      <c r="Q425" s="151">
        <v>76.510000000000005</v>
      </c>
      <c r="R425" s="129">
        <f>(Q425-Q389)/Q389</f>
        <v>0.13735691987513021</v>
      </c>
    </row>
    <row r="426" spans="1:18" ht="16.8" hidden="1" thickBot="1">
      <c r="A426" s="38"/>
      <c r="B426" s="10" t="s">
        <v>8</v>
      </c>
      <c r="C426" s="75">
        <f>C424-C425</f>
        <v>117.51999999999998</v>
      </c>
      <c r="D426" s="117">
        <f t="shared" si="265"/>
        <v>8.463313336409857E-2</v>
      </c>
      <c r="E426" s="82">
        <f>E424-E425</f>
        <v>15.43</v>
      </c>
      <c r="F426" s="354">
        <f t="shared" si="266"/>
        <v>-1.2795905310300771E-2</v>
      </c>
      <c r="G426" s="71">
        <f>G424-G425</f>
        <v>171.26</v>
      </c>
      <c r="H426" s="144">
        <f t="shared" si="267"/>
        <v>7.1580528094105852E-2</v>
      </c>
      <c r="I426" s="82">
        <f>I424-I425</f>
        <v>22.1</v>
      </c>
      <c r="J426" s="144">
        <f t="shared" si="268"/>
        <v>0.2542565266742341</v>
      </c>
      <c r="K426" s="82">
        <f>K424-K425</f>
        <v>10.889999999999997</v>
      </c>
      <c r="L426" s="361">
        <f t="shared" si="269"/>
        <v>0.17475728155339734</v>
      </c>
      <c r="M426" s="82">
        <f>M424-M425</f>
        <v>39.129999999999995</v>
      </c>
      <c r="N426" s="361">
        <f t="shared" si="270"/>
        <v>0.18936170212765949</v>
      </c>
      <c r="O426" s="134">
        <f>O424-O425</f>
        <v>-89.98</v>
      </c>
      <c r="P426" s="325">
        <f>(O426-O390)/-O390</f>
        <v>-0.17222511724856693</v>
      </c>
      <c r="Q426" s="134">
        <f>Q424-Q425</f>
        <v>-20.830000000000005</v>
      </c>
      <c r="R426" s="104">
        <f>(Q426-Q390)/-Q390</f>
        <v>1.466414380321609E-2</v>
      </c>
    </row>
    <row r="427" spans="1:18" ht="16.8" hidden="1" thickTop="1">
      <c r="A427" s="6">
        <v>2018</v>
      </c>
      <c r="B427" s="121" t="s">
        <v>7</v>
      </c>
      <c r="C427" s="122">
        <v>1064.21</v>
      </c>
      <c r="D427" s="120">
        <f t="shared" si="265"/>
        <v>0.10426156703641062</v>
      </c>
      <c r="E427" s="123">
        <v>33.17</v>
      </c>
      <c r="F427" s="120">
        <f t="shared" si="266"/>
        <v>8.5132259045302867E-3</v>
      </c>
      <c r="G427" s="124">
        <v>576.51</v>
      </c>
      <c r="H427" s="142">
        <f t="shared" si="267"/>
        <v>9.1585564433672897E-2</v>
      </c>
      <c r="I427" s="141">
        <v>102.49</v>
      </c>
      <c r="J427" s="142">
        <f t="shared" si="268"/>
        <v>0.14386160714285715</v>
      </c>
      <c r="K427" s="149">
        <v>52.55</v>
      </c>
      <c r="L427" s="142">
        <f t="shared" si="269"/>
        <v>2.1181500194325617E-2</v>
      </c>
      <c r="M427" s="149">
        <v>81.96</v>
      </c>
      <c r="N427" s="142">
        <f t="shared" si="270"/>
        <v>0.14999298442542441</v>
      </c>
      <c r="O427" s="150">
        <v>44.1</v>
      </c>
      <c r="P427" s="142">
        <f>(O427-O391)/O391</f>
        <v>0.11251261352169528</v>
      </c>
      <c r="Q427" s="150">
        <v>74.38</v>
      </c>
      <c r="R427" s="101">
        <f>(Q427-Q391)/Q391</f>
        <v>0.20903771131339388</v>
      </c>
    </row>
    <row r="428" spans="1:18" ht="16.2" hidden="1">
      <c r="A428" s="6" t="s">
        <v>452</v>
      </c>
      <c r="B428" s="125" t="s">
        <v>6</v>
      </c>
      <c r="C428" s="126">
        <v>905.16</v>
      </c>
      <c r="D428" s="127">
        <f t="shared" si="265"/>
        <v>9.3716771387143474E-2</v>
      </c>
      <c r="E428" s="128">
        <v>11.5</v>
      </c>
      <c r="F428" s="127">
        <f t="shared" si="266"/>
        <v>8.6956521739130432E-2</v>
      </c>
      <c r="G428" s="95">
        <v>349.59</v>
      </c>
      <c r="H428" s="147">
        <f t="shared" si="267"/>
        <v>0.11153858382881303</v>
      </c>
      <c r="I428" s="130">
        <v>73.39</v>
      </c>
      <c r="J428" s="147">
        <f t="shared" si="268"/>
        <v>0.10294559663360375</v>
      </c>
      <c r="K428" s="130">
        <v>37.15</v>
      </c>
      <c r="L428" s="147">
        <f t="shared" si="269"/>
        <v>-4.8655569782330314E-2</v>
      </c>
      <c r="M428" s="130">
        <v>29.01</v>
      </c>
      <c r="N428" s="147">
        <f t="shared" si="270"/>
        <v>7.4842534271952699E-2</v>
      </c>
      <c r="O428" s="151">
        <v>162.85</v>
      </c>
      <c r="P428" s="147">
        <f>(O428-O392)/O392</f>
        <v>8.2923261071951054E-2</v>
      </c>
      <c r="Q428" s="151">
        <v>101.93</v>
      </c>
      <c r="R428" s="129">
        <f>(Q428-Q392)/Q392</f>
        <v>0.12047927888314838</v>
      </c>
    </row>
    <row r="429" spans="1:18" ht="16.8" hidden="1" thickBot="1">
      <c r="A429" s="38"/>
      <c r="B429" s="10" t="s">
        <v>8</v>
      </c>
      <c r="C429" s="75">
        <f>C427-C428</f>
        <v>159.05000000000007</v>
      </c>
      <c r="D429" s="117">
        <f t="shared" si="265"/>
        <v>0.1683684713141855</v>
      </c>
      <c r="E429" s="82">
        <f>E427-E428</f>
        <v>21.67</v>
      </c>
      <c r="F429" s="354">
        <f t="shared" si="266"/>
        <v>-2.8686687584043052E-2</v>
      </c>
      <c r="G429" s="71">
        <f>G427-G428</f>
        <v>226.92000000000002</v>
      </c>
      <c r="H429" s="144">
        <f t="shared" si="267"/>
        <v>6.2210363712961757E-2</v>
      </c>
      <c r="I429" s="82">
        <f>I427-I428</f>
        <v>29.099999999999994</v>
      </c>
      <c r="J429" s="144">
        <f t="shared" si="268"/>
        <v>0.2619254119687775</v>
      </c>
      <c r="K429" s="82">
        <f>K427-K428</f>
        <v>15.399999999999999</v>
      </c>
      <c r="L429" s="361">
        <f t="shared" si="269"/>
        <v>0.24093473005640564</v>
      </c>
      <c r="M429" s="82">
        <f>M427-M428</f>
        <v>52.949999999999989</v>
      </c>
      <c r="N429" s="361">
        <f t="shared" si="270"/>
        <v>0.19579945799457965</v>
      </c>
      <c r="O429" s="134">
        <f>O427-O428</f>
        <v>-118.75</v>
      </c>
      <c r="P429" s="325">
        <f>(O429-O393)/-O393</f>
        <v>-7.2331587502257585E-2</v>
      </c>
      <c r="Q429" s="134">
        <f>Q427-Q428</f>
        <v>-27.550000000000011</v>
      </c>
      <c r="R429" s="104">
        <f>(Q429-Q393)/-Q393</f>
        <v>6.4516129032257549E-2</v>
      </c>
    </row>
    <row r="430" spans="1:18" ht="16.8" hidden="1" thickTop="1">
      <c r="A430" s="6">
        <v>2018</v>
      </c>
      <c r="B430" s="121" t="s">
        <v>7</v>
      </c>
      <c r="C430" s="122">
        <v>1355.26</v>
      </c>
      <c r="D430" s="120">
        <f t="shared" ref="D430:D438" si="271">(C430-C394)/C394</f>
        <v>0.11196258615031182</v>
      </c>
      <c r="E430" s="123">
        <v>42.28</v>
      </c>
      <c r="F430" s="120">
        <f t="shared" ref="F430:F438" si="272">(E430-E394)/E394</f>
        <v>1.0757829309108364E-2</v>
      </c>
      <c r="G430" s="124">
        <v>731.54</v>
      </c>
      <c r="H430" s="142">
        <f t="shared" ref="H430:H438" si="273">(G430-G394)/G394</f>
        <v>0.10143487360163815</v>
      </c>
      <c r="I430" s="141">
        <v>132.76</v>
      </c>
      <c r="J430" s="142">
        <f t="shared" ref="J430:J438" si="274">(I430-I394)/I394</f>
        <v>0.15083217753120659</v>
      </c>
      <c r="K430" s="149">
        <v>66.88</v>
      </c>
      <c r="L430" s="142">
        <f t="shared" ref="L430:L438" si="275">(K430-K394)/K394</f>
        <v>3.8025764395467766E-2</v>
      </c>
      <c r="M430" s="149">
        <v>105.28</v>
      </c>
      <c r="N430" s="142">
        <f t="shared" ref="N430:N438" si="276">(M430-M394)/M394</f>
        <v>0.15883324160704465</v>
      </c>
      <c r="O430" s="150">
        <v>55.36</v>
      </c>
      <c r="P430" s="142">
        <f>(O430-O394)/O394</f>
        <v>0.10609390609390615</v>
      </c>
      <c r="Q430" s="150">
        <v>93.45</v>
      </c>
      <c r="R430" s="101">
        <f>(Q430-Q394)/Q394</f>
        <v>0.20861355406104515</v>
      </c>
    </row>
    <row r="431" spans="1:18" ht="16.2" hidden="1">
      <c r="A431" s="6" t="s">
        <v>462</v>
      </c>
      <c r="B431" s="125" t="s">
        <v>6</v>
      </c>
      <c r="C431" s="126">
        <v>1152.01</v>
      </c>
      <c r="D431" s="127">
        <f t="shared" si="271"/>
        <v>9.9036443426826881E-2</v>
      </c>
      <c r="E431" s="128">
        <v>14.38</v>
      </c>
      <c r="F431" s="127">
        <f t="shared" si="272"/>
        <v>8.6923658352229802E-2</v>
      </c>
      <c r="G431" s="95">
        <v>441.17</v>
      </c>
      <c r="H431" s="147">
        <f t="shared" si="273"/>
        <v>0.10196078431372546</v>
      </c>
      <c r="I431" s="130">
        <v>95.06</v>
      </c>
      <c r="J431" s="147">
        <f t="shared" si="274"/>
        <v>0.11272386749385456</v>
      </c>
      <c r="K431" s="130">
        <v>46.94</v>
      </c>
      <c r="L431" s="147">
        <f t="shared" si="275"/>
        <v>-4.5934959349593595E-2</v>
      </c>
      <c r="M431" s="130">
        <v>37</v>
      </c>
      <c r="N431" s="147">
        <f t="shared" si="276"/>
        <v>7.0292160833092268E-2</v>
      </c>
      <c r="O431" s="151">
        <v>209.35</v>
      </c>
      <c r="P431" s="147">
        <f>(O431-O395)/O395</f>
        <v>0.11981813319069273</v>
      </c>
      <c r="Q431" s="151">
        <v>129.1</v>
      </c>
      <c r="R431" s="129">
        <f>(Q431-Q395)/Q395</f>
        <v>0.13424705675628187</v>
      </c>
    </row>
    <row r="432" spans="1:18" ht="16.8" hidden="1" thickBot="1">
      <c r="A432" s="38"/>
      <c r="B432" s="10" t="s">
        <v>8</v>
      </c>
      <c r="C432" s="75">
        <f>C430-C431</f>
        <v>203.25</v>
      </c>
      <c r="D432" s="117">
        <f t="shared" si="271"/>
        <v>0.19138335287221633</v>
      </c>
      <c r="E432" s="82">
        <f>E430-E431</f>
        <v>27.9</v>
      </c>
      <c r="F432" s="354">
        <f t="shared" si="272"/>
        <v>-2.4475524475524452E-2</v>
      </c>
      <c r="G432" s="71">
        <f>G430-G431</f>
        <v>290.36999999999995</v>
      </c>
      <c r="H432" s="144">
        <f t="shared" si="273"/>
        <v>0.10063679781669327</v>
      </c>
      <c r="I432" s="82">
        <f>I430-I431</f>
        <v>37.699999999999989</v>
      </c>
      <c r="J432" s="144">
        <f t="shared" si="274"/>
        <v>0.25960574674239884</v>
      </c>
      <c r="K432" s="82">
        <f>K430-K431</f>
        <v>19.939999999999998</v>
      </c>
      <c r="L432" s="361">
        <f t="shared" si="275"/>
        <v>0.30925804333552148</v>
      </c>
      <c r="M432" s="82">
        <f>M430-M431</f>
        <v>68.28</v>
      </c>
      <c r="N432" s="361">
        <f t="shared" si="276"/>
        <v>0.21321961620469099</v>
      </c>
      <c r="O432" s="134">
        <f>O430-O431</f>
        <v>-153.99</v>
      </c>
      <c r="P432" s="325">
        <f>(O432-O396)/-O396</f>
        <v>-0.12483564645726833</v>
      </c>
      <c r="Q432" s="134">
        <f>Q430-Q431</f>
        <v>-35.649999999999991</v>
      </c>
      <c r="R432" s="104">
        <f>(Q432-Q396)/-Q396</f>
        <v>2.3287671232876946E-2</v>
      </c>
    </row>
    <row r="433" spans="1:18" ht="16.8" hidden="1" thickTop="1">
      <c r="A433" s="6">
        <v>2018</v>
      </c>
      <c r="B433" s="121" t="s">
        <v>7</v>
      </c>
      <c r="C433" s="122">
        <v>1637.68</v>
      </c>
      <c r="D433" s="120">
        <f t="shared" si="271"/>
        <v>0.10884063564285375</v>
      </c>
      <c r="E433" s="123">
        <v>50.89</v>
      </c>
      <c r="F433" s="120">
        <f t="shared" si="272"/>
        <v>2.0862587763289853E-2</v>
      </c>
      <c r="G433" s="124">
        <v>882.26</v>
      </c>
      <c r="H433" s="142">
        <f t="shared" si="273"/>
        <v>8.7196549599507081E-2</v>
      </c>
      <c r="I433" s="141">
        <v>160.6</v>
      </c>
      <c r="J433" s="142">
        <f t="shared" si="274"/>
        <v>0.16427432216905899</v>
      </c>
      <c r="K433" s="149">
        <v>81.12</v>
      </c>
      <c r="L433" s="142">
        <f t="shared" si="275"/>
        <v>4.4284243048403678E-2</v>
      </c>
      <c r="M433" s="149">
        <v>127.21</v>
      </c>
      <c r="N433" s="142">
        <f t="shared" si="276"/>
        <v>0.16247829662798122</v>
      </c>
      <c r="O433" s="150">
        <v>69.430000000000007</v>
      </c>
      <c r="P433" s="142">
        <f>(O433-O397)/O397</f>
        <v>0.16806864064602978</v>
      </c>
      <c r="Q433" s="150">
        <v>112.13</v>
      </c>
      <c r="R433" s="101">
        <f>(Q433-Q397)/Q397</f>
        <v>0.21827466318991728</v>
      </c>
    </row>
    <row r="434" spans="1:18" ht="16.2" hidden="1">
      <c r="A434" s="6" t="s">
        <v>466</v>
      </c>
      <c r="B434" s="125" t="s">
        <v>6</v>
      </c>
      <c r="C434" s="126">
        <v>1382.03</v>
      </c>
      <c r="D434" s="127">
        <f t="shared" si="271"/>
        <v>0.10757332905914412</v>
      </c>
      <c r="E434" s="128">
        <v>17.28</v>
      </c>
      <c r="F434" s="127">
        <f t="shared" si="272"/>
        <v>8.47457627118645E-2</v>
      </c>
      <c r="G434" s="95">
        <v>524.66</v>
      </c>
      <c r="H434" s="147">
        <f t="shared" si="273"/>
        <v>9.5049256971113633E-2</v>
      </c>
      <c r="I434" s="130">
        <v>113.38</v>
      </c>
      <c r="J434" s="147">
        <f t="shared" si="274"/>
        <v>0.11924975320829219</v>
      </c>
      <c r="K434" s="130">
        <v>56.45</v>
      </c>
      <c r="L434" s="147">
        <f t="shared" si="275"/>
        <v>-3.2230413166466576E-2</v>
      </c>
      <c r="M434" s="130">
        <v>44.03</v>
      </c>
      <c r="N434" s="147">
        <f t="shared" si="276"/>
        <v>6.4812575574365164E-2</v>
      </c>
      <c r="O434" s="151">
        <v>257.13</v>
      </c>
      <c r="P434" s="147">
        <f>(O434-O398)/O398</f>
        <v>0.18160930104315048</v>
      </c>
      <c r="Q434" s="151">
        <v>153.44999999999999</v>
      </c>
      <c r="R434" s="129">
        <f>(Q434-Q398)/Q398</f>
        <v>0.13877551020408155</v>
      </c>
    </row>
    <row r="435" spans="1:18" ht="16.8" hidden="1" thickBot="1">
      <c r="A435" s="38"/>
      <c r="B435" s="10" t="s">
        <v>8</v>
      </c>
      <c r="C435" s="75">
        <f>C433-C434</f>
        <v>255.65000000000009</v>
      </c>
      <c r="D435" s="117">
        <f t="shared" si="271"/>
        <v>0.11574215510845358</v>
      </c>
      <c r="E435" s="82">
        <f>E433-E434</f>
        <v>33.61</v>
      </c>
      <c r="F435" s="354">
        <f t="shared" si="272"/>
        <v>-9.1391509433962938E-3</v>
      </c>
      <c r="G435" s="71">
        <f>G433-G434</f>
        <v>357.6</v>
      </c>
      <c r="H435" s="144">
        <f t="shared" si="273"/>
        <v>7.587700824357671E-2</v>
      </c>
      <c r="I435" s="82">
        <f>I433-I434</f>
        <v>47.22</v>
      </c>
      <c r="J435" s="144">
        <f t="shared" si="274"/>
        <v>0.28875545851528378</v>
      </c>
      <c r="K435" s="82">
        <f>K433-K434</f>
        <v>24.67</v>
      </c>
      <c r="L435" s="361">
        <f t="shared" si="275"/>
        <v>0.27493540051679538</v>
      </c>
      <c r="M435" s="82">
        <f>M433-M434</f>
        <v>83.179999999999993</v>
      </c>
      <c r="N435" s="361">
        <f t="shared" si="276"/>
        <v>0.22179788484136276</v>
      </c>
      <c r="O435" s="134">
        <f>O433-O434</f>
        <v>-187.7</v>
      </c>
      <c r="P435" s="325">
        <f>(O435-O399)/-O399</f>
        <v>-0.18669785673642264</v>
      </c>
      <c r="Q435" s="134">
        <f>Q433-Q434</f>
        <v>-41.319999999999993</v>
      </c>
      <c r="R435" s="104">
        <f>(Q435-Q399)/-Q399</f>
        <v>3.2545071411847364E-2</v>
      </c>
    </row>
    <row r="436" spans="1:18" ht="16.8" hidden="1" thickTop="1">
      <c r="A436" s="6">
        <v>2018</v>
      </c>
      <c r="B436" s="121" t="s">
        <v>7</v>
      </c>
      <c r="C436" s="122">
        <v>1921.22</v>
      </c>
      <c r="D436" s="120">
        <f t="shared" si="271"/>
        <v>9.9228168143770168E-2</v>
      </c>
      <c r="E436" s="123">
        <v>58.92</v>
      </c>
      <c r="F436" s="120">
        <f t="shared" si="272"/>
        <v>1.5336894709632959E-2</v>
      </c>
      <c r="G436" s="124">
        <v>1038.74</v>
      </c>
      <c r="H436" s="142">
        <f t="shared" si="273"/>
        <v>8.1254944414373212E-2</v>
      </c>
      <c r="I436" s="141">
        <v>188.76</v>
      </c>
      <c r="J436" s="142">
        <f t="shared" si="274"/>
        <v>0.15301447681876479</v>
      </c>
      <c r="K436" s="149">
        <v>95.41</v>
      </c>
      <c r="L436" s="142">
        <f t="shared" si="275"/>
        <v>3.1347962382445048E-2</v>
      </c>
      <c r="M436" s="149">
        <v>148.75</v>
      </c>
      <c r="N436" s="142">
        <f t="shared" si="276"/>
        <v>0.15569885789759919</v>
      </c>
      <c r="O436" s="150">
        <v>80.59</v>
      </c>
      <c r="P436" s="142">
        <f>(O436-O400)/O400</f>
        <v>0.15723721998851239</v>
      </c>
      <c r="Q436" s="150">
        <v>130.1</v>
      </c>
      <c r="R436" s="101">
        <f>(Q436-Q400)/Q400</f>
        <v>0.19106472580792813</v>
      </c>
    </row>
    <row r="437" spans="1:18" ht="16.2" hidden="1">
      <c r="A437" s="6" t="s">
        <v>472</v>
      </c>
      <c r="B437" s="125" t="s">
        <v>6</v>
      </c>
      <c r="C437" s="126">
        <v>1642.5</v>
      </c>
      <c r="D437" s="127">
        <f t="shared" si="271"/>
        <v>0.12143598426917188</v>
      </c>
      <c r="E437" s="128">
        <v>20.5</v>
      </c>
      <c r="F437" s="127">
        <f t="shared" si="272"/>
        <v>9.508547008547015E-2</v>
      </c>
      <c r="G437" s="95">
        <v>622.44000000000005</v>
      </c>
      <c r="H437" s="147">
        <f t="shared" si="273"/>
        <v>0.100378319131634</v>
      </c>
      <c r="I437" s="130">
        <v>132.76</v>
      </c>
      <c r="J437" s="147">
        <f t="shared" si="274"/>
        <v>0.13315124615909862</v>
      </c>
      <c r="K437" s="130">
        <v>68.319999999999993</v>
      </c>
      <c r="L437" s="147">
        <f t="shared" si="275"/>
        <v>1.6213000148742961E-2</v>
      </c>
      <c r="M437" s="130">
        <v>52.47</v>
      </c>
      <c r="N437" s="147">
        <f t="shared" si="276"/>
        <v>8.0074104569781812E-2</v>
      </c>
      <c r="O437" s="151">
        <v>309.41000000000003</v>
      </c>
      <c r="P437" s="147">
        <f>(O437-O401)/O401</f>
        <v>0.20896338842652296</v>
      </c>
      <c r="Q437" s="151">
        <v>180.33</v>
      </c>
      <c r="R437" s="129">
        <f>(Q437-Q401)/Q401</f>
        <v>0.14487969017840152</v>
      </c>
    </row>
    <row r="438" spans="1:18" ht="16.8" hidden="1" thickBot="1">
      <c r="A438" s="38"/>
      <c r="B438" s="10" t="s">
        <v>8</v>
      </c>
      <c r="C438" s="75">
        <f>C436-C437</f>
        <v>278.72000000000003</v>
      </c>
      <c r="D438" s="354">
        <f t="shared" si="271"/>
        <v>-1.5645417623167363E-2</v>
      </c>
      <c r="E438" s="82">
        <f>E436-E437</f>
        <v>38.42</v>
      </c>
      <c r="F438" s="354">
        <f t="shared" si="272"/>
        <v>-2.2640549478504211E-2</v>
      </c>
      <c r="G438" s="71">
        <f>G436-G437</f>
        <v>416.29999999999995</v>
      </c>
      <c r="H438" s="144">
        <f t="shared" si="273"/>
        <v>5.387069009164086E-2</v>
      </c>
      <c r="I438" s="82">
        <f>I436-I437</f>
        <v>56</v>
      </c>
      <c r="J438" s="144">
        <f t="shared" si="274"/>
        <v>0.20300751879699219</v>
      </c>
      <c r="K438" s="82">
        <f>K436-K437</f>
        <v>27.090000000000003</v>
      </c>
      <c r="L438" s="361">
        <f t="shared" si="275"/>
        <v>7.1598101265822875E-2</v>
      </c>
      <c r="M438" s="82">
        <f>M436-M437</f>
        <v>96.28</v>
      </c>
      <c r="N438" s="361">
        <f t="shared" si="276"/>
        <v>0.20154748533632832</v>
      </c>
      <c r="O438" s="134">
        <f>O436-O437</f>
        <v>-228.82000000000002</v>
      </c>
      <c r="P438" s="325">
        <f>(O438-O402)/-O402</f>
        <v>-0.22829996242417733</v>
      </c>
      <c r="Q438" s="134">
        <f>Q436-Q437</f>
        <v>-50.230000000000018</v>
      </c>
      <c r="R438" s="104">
        <f>(Q438-Q402)/-Q402</f>
        <v>-4.0389395194698259E-2</v>
      </c>
    </row>
    <row r="439" spans="1:18" ht="16.8" hidden="1" thickTop="1">
      <c r="A439" s="6">
        <v>2018</v>
      </c>
      <c r="B439" s="121" t="s">
        <v>7</v>
      </c>
      <c r="C439" s="122">
        <v>2204</v>
      </c>
      <c r="D439" s="120">
        <f t="shared" ref="D439:D447" si="277">(C439-C403)/C403</f>
        <v>8.819623081214796E-2</v>
      </c>
      <c r="E439" s="123">
        <v>67.099999999999994</v>
      </c>
      <c r="F439" s="120">
        <f t="shared" ref="F439:F447" si="278">(E439-E403)/E403</f>
        <v>7.6588076287729522E-3</v>
      </c>
      <c r="G439" s="124">
        <v>1198.03</v>
      </c>
      <c r="H439" s="142">
        <f t="shared" ref="H439:H447" si="279">(G439-G403)/G403</f>
        <v>7.1401103569160795E-2</v>
      </c>
      <c r="I439" s="141">
        <v>213.18</v>
      </c>
      <c r="J439" s="142">
        <f t="shared" ref="J439:J447" si="280">(I439-I403)/I403</f>
        <v>0.1276978417266188</v>
      </c>
      <c r="K439" s="149">
        <v>109.22</v>
      </c>
      <c r="L439" s="142">
        <f t="shared" ref="L439:L447" si="281">(K439-K403)/K403</f>
        <v>1.3642691415313215E-2</v>
      </c>
      <c r="M439" s="149">
        <v>169.85</v>
      </c>
      <c r="N439" s="142">
        <f t="shared" ref="N439:N447" si="282">(M439-M403)/M403</f>
        <v>0.14192550759714928</v>
      </c>
      <c r="O439" s="150">
        <v>94.4</v>
      </c>
      <c r="P439" s="142">
        <f>(O439-O403)/O403</f>
        <v>0.19282284559009358</v>
      </c>
      <c r="Q439" s="150">
        <v>147.32</v>
      </c>
      <c r="R439" s="101">
        <f>(Q439-Q403)/Q403</f>
        <v>0.17236988699665762</v>
      </c>
    </row>
    <row r="440" spans="1:18" ht="16.2" hidden="1">
      <c r="A440" s="6" t="s">
        <v>478</v>
      </c>
      <c r="B440" s="125" t="s">
        <v>6</v>
      </c>
      <c r="C440" s="126">
        <v>1879.15</v>
      </c>
      <c r="D440" s="127">
        <f t="shared" si="277"/>
        <v>0.11524902668312603</v>
      </c>
      <c r="E440" s="128">
        <v>23.49</v>
      </c>
      <c r="F440" s="127">
        <f t="shared" si="278"/>
        <v>8.3987078910936624E-2</v>
      </c>
      <c r="G440" s="95">
        <v>718.48</v>
      </c>
      <c r="H440" s="147">
        <f t="shared" si="279"/>
        <v>0.100056650284017</v>
      </c>
      <c r="I440" s="130">
        <v>150.63</v>
      </c>
      <c r="J440" s="147">
        <f t="shared" si="280"/>
        <v>0.12226195797943672</v>
      </c>
      <c r="K440" s="130">
        <v>78.95</v>
      </c>
      <c r="L440" s="147">
        <f t="shared" si="281"/>
        <v>4.3070418813581784E-2</v>
      </c>
      <c r="M440" s="130">
        <v>59.72</v>
      </c>
      <c r="N440" s="147">
        <f t="shared" si="282"/>
        <v>7.3521481215171602E-2</v>
      </c>
      <c r="O440" s="151">
        <v>355.26</v>
      </c>
      <c r="P440" s="147">
        <f>(O440-O404)/O404</f>
        <v>0.21681052198931366</v>
      </c>
      <c r="Q440" s="151">
        <v>205.24</v>
      </c>
      <c r="R440" s="129">
        <f>(Q440-Q404)/Q404</f>
        <v>0.13148464634213586</v>
      </c>
    </row>
    <row r="441" spans="1:18" ht="16.8" hidden="1" thickBot="1">
      <c r="A441" s="38"/>
      <c r="B441" s="10" t="s">
        <v>8</v>
      </c>
      <c r="C441" s="75">
        <f>C439-C440</f>
        <v>324.84999999999991</v>
      </c>
      <c r="D441" s="354">
        <f t="shared" si="277"/>
        <v>-4.5709585499838293E-2</v>
      </c>
      <c r="E441" s="82">
        <f>E439-E440</f>
        <v>43.61</v>
      </c>
      <c r="F441" s="354">
        <f t="shared" si="278"/>
        <v>-2.9162956366874493E-2</v>
      </c>
      <c r="G441" s="71">
        <f>G439-G440</f>
        <v>479.54999999999995</v>
      </c>
      <c r="H441" s="144">
        <f t="shared" si="279"/>
        <v>3.1157270029673362E-2</v>
      </c>
      <c r="I441" s="82">
        <f>I439-I440</f>
        <v>62.550000000000011</v>
      </c>
      <c r="J441" s="144">
        <f t="shared" si="280"/>
        <v>0.14100693177672416</v>
      </c>
      <c r="K441" s="82">
        <f>K439-K440</f>
        <v>30.269999999999996</v>
      </c>
      <c r="L441" s="320">
        <f t="shared" si="281"/>
        <v>-5.5832813474735066E-2</v>
      </c>
      <c r="M441" s="82">
        <f>M439-M440</f>
        <v>110.13</v>
      </c>
      <c r="N441" s="361">
        <f t="shared" si="282"/>
        <v>0.18279454408763807</v>
      </c>
      <c r="O441" s="134">
        <f>O439-O440</f>
        <v>-260.86</v>
      </c>
      <c r="P441" s="325">
        <f>(O441-O405)/-O405</f>
        <v>-0.22573066441123965</v>
      </c>
      <c r="Q441" s="134">
        <f>Q439-Q440</f>
        <v>-57.920000000000016</v>
      </c>
      <c r="R441" s="362">
        <f>(Q441-Q405)/-Q405</f>
        <v>-3.9296608648843108E-2</v>
      </c>
    </row>
    <row r="442" spans="1:18" ht="16.8" hidden="1" thickTop="1">
      <c r="A442" s="6">
        <v>2018</v>
      </c>
      <c r="B442" s="121" t="s">
        <v>7</v>
      </c>
      <c r="C442" s="122">
        <v>2485.34</v>
      </c>
      <c r="D442" s="120">
        <f t="shared" si="277"/>
        <v>7.4026378109280824E-2</v>
      </c>
      <c r="E442" s="123">
        <v>76.069999999999993</v>
      </c>
      <c r="F442" s="120">
        <f t="shared" si="278"/>
        <v>7.6831368393164437E-3</v>
      </c>
      <c r="G442" s="124">
        <v>1347.47</v>
      </c>
      <c r="H442" s="142">
        <f t="shared" si="279"/>
        <v>5.006117375684796E-2</v>
      </c>
      <c r="I442" s="141">
        <v>240.1</v>
      </c>
      <c r="J442" s="142">
        <f t="shared" si="280"/>
        <v>0.11747184212975882</v>
      </c>
      <c r="K442" s="149">
        <v>125.24</v>
      </c>
      <c r="L442" s="142">
        <f t="shared" si="281"/>
        <v>1.5486905051487851E-2</v>
      </c>
      <c r="M442" s="149">
        <v>190.79</v>
      </c>
      <c r="N442" s="142">
        <f t="shared" si="282"/>
        <v>0.13423696569763977</v>
      </c>
      <c r="O442" s="150">
        <v>107.7</v>
      </c>
      <c r="P442" s="142">
        <f>(O442-O406)/O406</f>
        <v>0.19973265010582608</v>
      </c>
      <c r="Q442" s="150">
        <v>166.59</v>
      </c>
      <c r="R442" s="101">
        <f>(Q442-Q406)/Q406</f>
        <v>0.17358224727016566</v>
      </c>
    </row>
    <row r="443" spans="1:18" ht="16.2" hidden="1">
      <c r="A443" s="6" t="s">
        <v>483</v>
      </c>
      <c r="B443" s="125" t="s">
        <v>6</v>
      </c>
      <c r="C443" s="126">
        <v>2120.1999999999998</v>
      </c>
      <c r="D443" s="127">
        <f t="shared" si="277"/>
        <v>0.11179863660199256</v>
      </c>
      <c r="E443" s="128">
        <v>26.81</v>
      </c>
      <c r="F443" s="127">
        <f t="shared" si="278"/>
        <v>8.7626774847870195E-2</v>
      </c>
      <c r="G443" s="95">
        <v>803.29</v>
      </c>
      <c r="H443" s="147">
        <f t="shared" si="279"/>
        <v>8.1027614792485228E-2</v>
      </c>
      <c r="I443" s="130">
        <v>169.47</v>
      </c>
      <c r="J443" s="147">
        <f t="shared" si="280"/>
        <v>0.1308554651007606</v>
      </c>
      <c r="K443" s="130">
        <v>90.95</v>
      </c>
      <c r="L443" s="147">
        <f t="shared" si="281"/>
        <v>7.6076668244202644E-2</v>
      </c>
      <c r="M443" s="130">
        <v>67.459999999999994</v>
      </c>
      <c r="N443" s="147">
        <f t="shared" si="282"/>
        <v>7.8842155765232569E-2</v>
      </c>
      <c r="O443" s="151">
        <v>406.05</v>
      </c>
      <c r="P443" s="147">
        <f>(O443-O407)/O407</f>
        <v>0.23363208263709567</v>
      </c>
      <c r="Q443" s="151">
        <v>230.83</v>
      </c>
      <c r="R443" s="129">
        <f>(Q443-Q407)/Q407</f>
        <v>0.12676950112271795</v>
      </c>
    </row>
    <row r="444" spans="1:18" ht="16.8" hidden="1" thickBot="1">
      <c r="A444" s="38"/>
      <c r="B444" s="10" t="s">
        <v>8</v>
      </c>
      <c r="C444" s="75">
        <f>C442-C443</f>
        <v>365.14000000000033</v>
      </c>
      <c r="D444" s="354">
        <f t="shared" si="277"/>
        <v>-0.10293828616352113</v>
      </c>
      <c r="E444" s="82">
        <f>E442-E443</f>
        <v>49.259999999999991</v>
      </c>
      <c r="F444" s="354">
        <f t="shared" si="278"/>
        <v>-3.1077891424075639E-2</v>
      </c>
      <c r="G444" s="71">
        <f>G442-G443</f>
        <v>544.18000000000006</v>
      </c>
      <c r="H444" s="144">
        <f t="shared" si="279"/>
        <v>7.4608904933816285E-3</v>
      </c>
      <c r="I444" s="82">
        <f>I442-I443</f>
        <v>70.63</v>
      </c>
      <c r="J444" s="144">
        <f t="shared" si="280"/>
        <v>8.6615384615384539E-2</v>
      </c>
      <c r="K444" s="82">
        <f>K442-K443</f>
        <v>34.289999999999992</v>
      </c>
      <c r="L444" s="320">
        <f t="shared" si="281"/>
        <v>-0.11646482865240942</v>
      </c>
      <c r="M444" s="82">
        <f>M442-M443</f>
        <v>123.33</v>
      </c>
      <c r="N444" s="361">
        <f t="shared" si="282"/>
        <v>0.16701362604087802</v>
      </c>
      <c r="O444" s="134">
        <f>O442-O443</f>
        <v>-298.35000000000002</v>
      </c>
      <c r="P444" s="325">
        <f>(O444-O408)/-O408</f>
        <v>-0.24634472386999762</v>
      </c>
      <c r="Q444" s="134">
        <f>Q442-Q443</f>
        <v>-64.240000000000009</v>
      </c>
      <c r="R444" s="362">
        <f>(Q444-Q408)/-Q408</f>
        <v>-2.1141312986806288E-2</v>
      </c>
    </row>
    <row r="445" spans="1:18" ht="16.8" hidden="1" thickTop="1">
      <c r="A445" s="6">
        <v>2018</v>
      </c>
      <c r="B445" s="121" t="s">
        <v>7</v>
      </c>
      <c r="C445" s="122">
        <v>2779.58</v>
      </c>
      <c r="D445" s="120">
        <f t="shared" si="277"/>
        <v>7.3416567869100682E-2</v>
      </c>
      <c r="E445" s="123">
        <v>84.71</v>
      </c>
      <c r="F445" s="120">
        <f t="shared" si="278"/>
        <v>9.4137273593897994E-3</v>
      </c>
      <c r="G445" s="124">
        <v>1511.39</v>
      </c>
      <c r="H445" s="142">
        <f t="shared" si="279"/>
        <v>4.6799462536881442E-2</v>
      </c>
      <c r="I445" s="141">
        <v>266.93</v>
      </c>
      <c r="J445" s="142">
        <f t="shared" si="280"/>
        <v>0.11971978690381317</v>
      </c>
      <c r="K445" s="149">
        <v>139.55000000000001</v>
      </c>
      <c r="L445" s="142">
        <f t="shared" si="281"/>
        <v>1.4024124400523228E-2</v>
      </c>
      <c r="M445" s="149">
        <v>212.61</v>
      </c>
      <c r="N445" s="142">
        <f t="shared" si="282"/>
        <v>0.13210862619808308</v>
      </c>
      <c r="O445" s="150">
        <v>120.83</v>
      </c>
      <c r="P445" s="142">
        <f>(O445-O409)/O409</f>
        <v>0.22719886248222634</v>
      </c>
      <c r="Q445" s="150">
        <v>186.98</v>
      </c>
      <c r="R445" s="101">
        <f>(Q445-Q409)/Q409</f>
        <v>0.18087659466969802</v>
      </c>
    </row>
    <row r="446" spans="1:18" ht="16.2" hidden="1">
      <c r="A446" s="6" t="s">
        <v>490</v>
      </c>
      <c r="B446" s="125" t="s">
        <v>6</v>
      </c>
      <c r="C446" s="126">
        <v>2381.1799999999998</v>
      </c>
      <c r="D446" s="127">
        <f t="shared" si="277"/>
        <v>0.11802986195886921</v>
      </c>
      <c r="E446" s="128">
        <v>30.46</v>
      </c>
      <c r="F446" s="127">
        <f t="shared" si="278"/>
        <v>0.1020260492040521</v>
      </c>
      <c r="G446" s="95">
        <v>905.41</v>
      </c>
      <c r="H446" s="147">
        <f t="shared" si="279"/>
        <v>8.0467314255710104E-2</v>
      </c>
      <c r="I446" s="130">
        <v>188.34</v>
      </c>
      <c r="J446" s="147">
        <f t="shared" si="280"/>
        <v>0.12475365780830108</v>
      </c>
      <c r="K446" s="130">
        <v>101.38</v>
      </c>
      <c r="L446" s="147">
        <f t="shared" si="281"/>
        <v>8.4858212948100503E-2</v>
      </c>
      <c r="M446" s="130">
        <v>75.36</v>
      </c>
      <c r="N446" s="147">
        <f t="shared" si="282"/>
        <v>8.3848698403566777E-2</v>
      </c>
      <c r="O446" s="151">
        <v>458.88</v>
      </c>
      <c r="P446" s="147">
        <f>(O446-O410)/O410</f>
        <v>0.26748425588332775</v>
      </c>
      <c r="Q446" s="151">
        <v>257.94</v>
      </c>
      <c r="R446" s="129">
        <f>(Q446-Q410)/Q410</f>
        <v>0.12367675887606179</v>
      </c>
    </row>
    <row r="447" spans="1:18" ht="16.8" hidden="1" thickBot="1">
      <c r="A447" s="38"/>
      <c r="B447" s="10" t="s">
        <v>8</v>
      </c>
      <c r="C447" s="75">
        <f>C445-C446</f>
        <v>398.40000000000009</v>
      </c>
      <c r="D447" s="354">
        <f t="shared" si="277"/>
        <v>-0.13329127417495068</v>
      </c>
      <c r="E447" s="82">
        <f>E445-E446</f>
        <v>54.249999999999993</v>
      </c>
      <c r="F447" s="354">
        <f t="shared" si="278"/>
        <v>-3.606965174129368E-2</v>
      </c>
      <c r="G447" s="71">
        <f>G445-G446</f>
        <v>605.98000000000013</v>
      </c>
      <c r="H447" s="144">
        <f t="shared" si="279"/>
        <v>2.3108411461807366E-4</v>
      </c>
      <c r="I447" s="82">
        <f>I445-I446</f>
        <v>78.59</v>
      </c>
      <c r="J447" s="144">
        <f t="shared" si="280"/>
        <v>0.10783760924725128</v>
      </c>
      <c r="K447" s="82">
        <f>K445-K446</f>
        <v>38.170000000000016</v>
      </c>
      <c r="L447" s="320">
        <f t="shared" si="281"/>
        <v>-0.13583880461851902</v>
      </c>
      <c r="M447" s="82">
        <f>M445-M446</f>
        <v>137.25</v>
      </c>
      <c r="N447" s="361">
        <f t="shared" si="282"/>
        <v>0.1604802570389785</v>
      </c>
      <c r="O447" s="134">
        <f>O445-O446</f>
        <v>-338.05</v>
      </c>
      <c r="P447" s="325">
        <f>(O447-O411)/-O411</f>
        <v>-0.28253281736095287</v>
      </c>
      <c r="Q447" s="134">
        <f>Q445-Q446</f>
        <v>-70.960000000000008</v>
      </c>
      <c r="R447" s="104">
        <f>(Q447-Q411)/-Q411</f>
        <v>3.5107428731919669E-3</v>
      </c>
    </row>
    <row r="448" spans="1:18" ht="16.8" hidden="1" thickTop="1">
      <c r="A448" s="6">
        <v>2018</v>
      </c>
      <c r="B448" s="121" t="s">
        <v>7</v>
      </c>
      <c r="C448" s="122">
        <v>3056.4</v>
      </c>
      <c r="D448" s="120">
        <f t="shared" ref="D448:D456" si="283">(C448-C412)/C412</f>
        <v>6.2190481155189589E-2</v>
      </c>
      <c r="E448" s="123">
        <v>92.43</v>
      </c>
      <c r="F448" s="120">
        <f t="shared" ref="F448:F456" si="284">(E448-E412)/E412</f>
        <v>2.929687500000111E-3</v>
      </c>
      <c r="G448" s="124">
        <v>1669.33</v>
      </c>
      <c r="H448" s="142">
        <f t="shared" ref="H448:H456" si="285">(G448-G412)/G412</f>
        <v>3.6831611833319851E-2</v>
      </c>
      <c r="I448" s="141">
        <v>290.61</v>
      </c>
      <c r="J448" s="142">
        <f t="shared" ref="J448:J456" si="286">(I448-I412)/I412</f>
        <v>0.10175531713235028</v>
      </c>
      <c r="K448" s="149">
        <v>152.41</v>
      </c>
      <c r="L448" s="142">
        <f t="shared" ref="L448:L456" si="287">(K448-K412)/K412</f>
        <v>2.6251886854362433E-4</v>
      </c>
      <c r="M448" s="149">
        <v>232.29</v>
      </c>
      <c r="N448" s="142">
        <f t="shared" ref="N448:N456" si="288">(M448-M412)/M412</f>
        <v>0.11324642959838971</v>
      </c>
      <c r="O448" s="150">
        <v>133.94</v>
      </c>
      <c r="P448" s="142">
        <f>(O448-O412)/O412</f>
        <v>0.24237083758463959</v>
      </c>
      <c r="Q448" s="150">
        <v>204.1</v>
      </c>
      <c r="R448" s="101">
        <f>(Q448-Q412)/Q412</f>
        <v>0.16190367755892063</v>
      </c>
    </row>
    <row r="449" spans="1:18" ht="16.2" hidden="1">
      <c r="A449" s="6" t="s">
        <v>497</v>
      </c>
      <c r="B449" s="125" t="s">
        <v>6</v>
      </c>
      <c r="C449" s="126">
        <v>2610.9499999999998</v>
      </c>
      <c r="D449" s="127">
        <f t="shared" si="283"/>
        <v>0.10682719006337567</v>
      </c>
      <c r="E449" s="128">
        <v>33.630000000000003</v>
      </c>
      <c r="F449" s="127">
        <f t="shared" si="284"/>
        <v>9.794319294809023E-2</v>
      </c>
      <c r="G449" s="95">
        <v>996.35</v>
      </c>
      <c r="H449" s="147">
        <f t="shared" si="285"/>
        <v>6.904506437768243E-2</v>
      </c>
      <c r="I449" s="130">
        <v>206.39</v>
      </c>
      <c r="J449" s="147">
        <f t="shared" si="286"/>
        <v>0.10718309103588858</v>
      </c>
      <c r="K449" s="130">
        <v>110.77</v>
      </c>
      <c r="L449" s="147">
        <f t="shared" si="287"/>
        <v>8.7366251104348591E-2</v>
      </c>
      <c r="M449" s="130">
        <v>82.56</v>
      </c>
      <c r="N449" s="147">
        <f t="shared" si="288"/>
        <v>7.4021074541433557E-2</v>
      </c>
      <c r="O449" s="151">
        <v>503.5</v>
      </c>
      <c r="P449" s="147">
        <f>(O449-O413)/O413</f>
        <v>0.26669853329643511</v>
      </c>
      <c r="Q449" s="151">
        <v>281.27999999999997</v>
      </c>
      <c r="R449" s="129">
        <f>(Q449-Q413)/Q413</f>
        <v>0.10949826443673068</v>
      </c>
    </row>
    <row r="450" spans="1:18" ht="16.8" hidden="1" thickBot="1">
      <c r="A450" s="38"/>
      <c r="B450" s="10" t="s">
        <v>8</v>
      </c>
      <c r="C450" s="75">
        <f>C448-C449</f>
        <v>445.45000000000027</v>
      </c>
      <c r="D450" s="354">
        <f t="shared" si="283"/>
        <v>-0.14088717454194741</v>
      </c>
      <c r="E450" s="82">
        <f>E448-E449</f>
        <v>58.800000000000004</v>
      </c>
      <c r="F450" s="354">
        <f t="shared" si="284"/>
        <v>-4.4368600682593802E-2</v>
      </c>
      <c r="G450" s="71">
        <f>G448-G449</f>
        <v>672.9799999999999</v>
      </c>
      <c r="H450" s="325">
        <f t="shared" si="285"/>
        <v>-7.4480480214740774E-3</v>
      </c>
      <c r="I450" s="82">
        <f>I448-I449</f>
        <v>84.220000000000027</v>
      </c>
      <c r="J450" s="144">
        <f t="shared" si="286"/>
        <v>8.8676318510858887E-2</v>
      </c>
      <c r="K450" s="82">
        <f>K448-K449</f>
        <v>41.64</v>
      </c>
      <c r="L450" s="320">
        <f t="shared" si="287"/>
        <v>-0.17544554455445543</v>
      </c>
      <c r="M450" s="82">
        <f>M448-M449</f>
        <v>149.72999999999999</v>
      </c>
      <c r="N450" s="361">
        <f t="shared" si="288"/>
        <v>0.13612565445026178</v>
      </c>
      <c r="O450" s="134">
        <f>O448-O449</f>
        <v>-369.56</v>
      </c>
      <c r="P450" s="325">
        <f>(O450-O414)/-O414</f>
        <v>-0.2757525545429439</v>
      </c>
      <c r="Q450" s="134">
        <f>Q448-Q449</f>
        <v>-77.179999999999978</v>
      </c>
      <c r="R450" s="104">
        <f>(Q450-Q414)/-Q414</f>
        <v>8.7336244541489222E-3</v>
      </c>
    </row>
    <row r="451" spans="1:18" ht="16.8" thickTop="1">
      <c r="A451" s="6"/>
      <c r="B451" s="121" t="s">
        <v>7</v>
      </c>
      <c r="C451" s="122">
        <v>3340.07</v>
      </c>
      <c r="D451" s="120">
        <f t="shared" si="283"/>
        <v>5.2822861537782748E-2</v>
      </c>
      <c r="E451" s="123">
        <v>100.75</v>
      </c>
      <c r="F451" s="353">
        <f t="shared" si="284"/>
        <v>-9.9245732433556123E-5</v>
      </c>
      <c r="G451" s="124">
        <v>1830.57</v>
      </c>
      <c r="H451" s="142">
        <f t="shared" si="285"/>
        <v>2.893614151054754E-2</v>
      </c>
      <c r="I451" s="141">
        <v>315.88</v>
      </c>
      <c r="J451" s="142">
        <f t="shared" si="286"/>
        <v>8.7591240875912399E-2</v>
      </c>
      <c r="K451" s="149">
        <v>165.48</v>
      </c>
      <c r="L451" s="142">
        <f t="shared" si="287"/>
        <v>-1.1351415939777785E-2</v>
      </c>
      <c r="M451" s="149">
        <v>252.76</v>
      </c>
      <c r="N451" s="142">
        <f t="shared" si="288"/>
        <v>0.10010445682451254</v>
      </c>
      <c r="O451" s="150">
        <v>145.30000000000001</v>
      </c>
      <c r="P451" s="142">
        <f>(O451-O415)/O415</f>
        <v>0.23083439220669222</v>
      </c>
      <c r="Q451" s="150">
        <v>221.51</v>
      </c>
      <c r="R451" s="101">
        <f>(Q451-Q415)/Q415</f>
        <v>0.14321841453344344</v>
      </c>
    </row>
    <row r="452" spans="1:18" ht="16.2">
      <c r="A452" s="6">
        <v>2018</v>
      </c>
      <c r="B452" s="125" t="s">
        <v>6</v>
      </c>
      <c r="C452" s="126">
        <v>2847.92</v>
      </c>
      <c r="D452" s="127">
        <f t="shared" si="283"/>
        <v>9.8454868744841301E-2</v>
      </c>
      <c r="E452" s="128">
        <v>36.799999999999997</v>
      </c>
      <c r="F452" s="127">
        <f t="shared" si="284"/>
        <v>9.2961092961092825E-2</v>
      </c>
      <c r="G452" s="95">
        <v>1088.22</v>
      </c>
      <c r="H452" s="147">
        <f t="shared" si="285"/>
        <v>6.7426531172754739E-2</v>
      </c>
      <c r="I452" s="130">
        <v>224.51</v>
      </c>
      <c r="J452" s="147">
        <f t="shared" si="286"/>
        <v>9.4957081545064381E-2</v>
      </c>
      <c r="K452" s="130">
        <v>121.55</v>
      </c>
      <c r="L452" s="147">
        <f t="shared" si="287"/>
        <v>9.356725146198823E-2</v>
      </c>
      <c r="M452" s="130">
        <v>89.58</v>
      </c>
      <c r="N452" s="147">
        <f t="shared" si="288"/>
        <v>6.8591196469044491E-2</v>
      </c>
      <c r="O452" s="151">
        <v>549.17999999999995</v>
      </c>
      <c r="P452" s="147">
        <f>(O452-O416)/O416</f>
        <v>0.24508025754965079</v>
      </c>
      <c r="Q452" s="151">
        <v>303.64999999999998</v>
      </c>
      <c r="R452" s="129">
        <f>(Q452-Q416)/Q416</f>
        <v>8.9992102807093091E-2</v>
      </c>
    </row>
    <row r="453" spans="1:18" ht="16.8" thickBot="1">
      <c r="A453" s="38"/>
      <c r="B453" s="10" t="s">
        <v>8</v>
      </c>
      <c r="C453" s="75">
        <f>C451-C452</f>
        <v>492.15000000000009</v>
      </c>
      <c r="D453" s="354">
        <f t="shared" si="283"/>
        <v>-0.15121673593984417</v>
      </c>
      <c r="E453" s="82">
        <f>E451-E452</f>
        <v>63.95</v>
      </c>
      <c r="F453" s="354">
        <f t="shared" si="284"/>
        <v>-4.6802802205991957E-2</v>
      </c>
      <c r="G453" s="71">
        <f>G451-G452</f>
        <v>742.34999999999991</v>
      </c>
      <c r="H453" s="325">
        <f t="shared" si="285"/>
        <v>-2.2722186385118671E-2</v>
      </c>
      <c r="I453" s="82">
        <f>I451-I452</f>
        <v>91.37</v>
      </c>
      <c r="J453" s="144">
        <f t="shared" si="286"/>
        <v>6.9906323185011693E-2</v>
      </c>
      <c r="K453" s="82">
        <f>K451-K452</f>
        <v>43.929999999999993</v>
      </c>
      <c r="L453" s="320">
        <f t="shared" si="287"/>
        <v>-0.21874444246843322</v>
      </c>
      <c r="M453" s="82">
        <f>M451-M452</f>
        <v>163.18</v>
      </c>
      <c r="N453" s="361">
        <f t="shared" si="288"/>
        <v>0.11820735969300349</v>
      </c>
      <c r="O453" s="134">
        <f>O451-O452</f>
        <v>-403.87999999999994</v>
      </c>
      <c r="P453" s="325">
        <f>(O453-O417)/-O417</f>
        <v>-0.25028635111289965</v>
      </c>
      <c r="Q453" s="134">
        <f>Q451-Q452</f>
        <v>-82.139999999999986</v>
      </c>
      <c r="R453" s="104">
        <f>(Q453-Q417)/-Q417</f>
        <v>3.1596321622258984E-2</v>
      </c>
    </row>
    <row r="454" spans="1:18" ht="16.8" hidden="1" thickTop="1">
      <c r="A454" s="6">
        <v>2019</v>
      </c>
      <c r="B454" s="121" t="s">
        <v>7</v>
      </c>
      <c r="C454" s="122">
        <v>271.20999999999998</v>
      </c>
      <c r="D454" s="120">
        <f t="shared" si="283"/>
        <v>-9.5318092177343276E-3</v>
      </c>
      <c r="E454" s="123">
        <v>7.41</v>
      </c>
      <c r="F454" s="120">
        <f t="shared" si="284"/>
        <v>-0.1039903264812575</v>
      </c>
      <c r="G454" s="124">
        <v>151.07</v>
      </c>
      <c r="H454" s="142">
        <f t="shared" si="285"/>
        <v>3.8495909809582694E-2</v>
      </c>
      <c r="I454" s="141">
        <v>25.23</v>
      </c>
      <c r="J454" s="142">
        <f t="shared" si="286"/>
        <v>-7.4128440366972456E-2</v>
      </c>
      <c r="K454" s="149">
        <v>13.24</v>
      </c>
      <c r="L454" s="142">
        <f t="shared" si="287"/>
        <v>-1.4880952380952328E-2</v>
      </c>
      <c r="M454" s="149">
        <v>18.88</v>
      </c>
      <c r="N454" s="142">
        <f t="shared" si="288"/>
        <v>-0.13115508513575708</v>
      </c>
      <c r="O454" s="150">
        <v>12.53</v>
      </c>
      <c r="P454" s="142">
        <f>(O454-O418)/O418</f>
        <v>-7.1315372424722552E-3</v>
      </c>
      <c r="Q454" s="150">
        <v>16.760000000000002</v>
      </c>
      <c r="R454" s="101">
        <f>(Q454-Q418)/Q418</f>
        <v>-0.12297226582940858</v>
      </c>
    </row>
    <row r="455" spans="1:18" ht="16.2" hidden="1">
      <c r="A455" s="6" t="s">
        <v>509</v>
      </c>
      <c r="B455" s="125" t="s">
        <v>6</v>
      </c>
      <c r="C455" s="126">
        <v>262.45999999999998</v>
      </c>
      <c r="D455" s="127">
        <f t="shared" si="283"/>
        <v>6.2806236080178143E-2</v>
      </c>
      <c r="E455" s="128">
        <v>3.62</v>
      </c>
      <c r="F455" s="127">
        <f t="shared" si="284"/>
        <v>6.7846607669616518E-2</v>
      </c>
      <c r="G455" s="95">
        <v>105.05</v>
      </c>
      <c r="H455" s="147">
        <f t="shared" si="285"/>
        <v>7.9096045197740147E-2</v>
      </c>
      <c r="I455" s="130">
        <v>19.63</v>
      </c>
      <c r="J455" s="147">
        <f t="shared" si="286"/>
        <v>1.551991722710816E-2</v>
      </c>
      <c r="K455" s="130">
        <v>11.74</v>
      </c>
      <c r="L455" s="147">
        <f t="shared" si="287"/>
        <v>0.1612265084075174</v>
      </c>
      <c r="M455" s="130">
        <v>8.16</v>
      </c>
      <c r="N455" s="147">
        <f t="shared" si="288"/>
        <v>2.0000000000000018E-2</v>
      </c>
      <c r="O455" s="151">
        <v>50.44</v>
      </c>
      <c r="P455" s="147">
        <f>(O455-O419)/O419</f>
        <v>0.23174603174603162</v>
      </c>
      <c r="Q455" s="151">
        <v>24.56</v>
      </c>
      <c r="R455" s="129">
        <f>(Q455-Q419)/Q419</f>
        <v>-8.9696071163825122E-2</v>
      </c>
    </row>
    <row r="456" spans="1:18" ht="16.8" hidden="1" thickBot="1">
      <c r="A456" s="38"/>
      <c r="B456" s="10" t="s">
        <v>8</v>
      </c>
      <c r="C456" s="75">
        <f>C454-C455</f>
        <v>8.75</v>
      </c>
      <c r="D456" s="354">
        <f t="shared" si="283"/>
        <v>-0.67435802009676227</v>
      </c>
      <c r="E456" s="82">
        <f>E454-E455</f>
        <v>3.79</v>
      </c>
      <c r="F456" s="354">
        <f t="shared" si="284"/>
        <v>-0.22336065573770475</v>
      </c>
      <c r="G456" s="71">
        <f>G454-G455</f>
        <v>46.019999999999996</v>
      </c>
      <c r="H456" s="325">
        <f t="shared" si="285"/>
        <v>-4.3640897755611148E-2</v>
      </c>
      <c r="I456" s="82">
        <f>I454-I455</f>
        <v>5.6000000000000014</v>
      </c>
      <c r="J456" s="325">
        <f t="shared" si="286"/>
        <v>-0.29292929292929293</v>
      </c>
      <c r="K456" s="82">
        <f>K454-K455</f>
        <v>1.5</v>
      </c>
      <c r="L456" s="320">
        <f t="shared" si="287"/>
        <v>-0.5495495495495496</v>
      </c>
      <c r="M456" s="82">
        <f>M454-M455</f>
        <v>10.719999999999999</v>
      </c>
      <c r="N456" s="320">
        <f t="shared" si="288"/>
        <v>-0.21922796795338687</v>
      </c>
      <c r="O456" s="134">
        <f>O454-O455</f>
        <v>-37.909999999999997</v>
      </c>
      <c r="P456" s="325">
        <f>(O456-O420)/-O420</f>
        <v>-0.33815743028591561</v>
      </c>
      <c r="Q456" s="134">
        <f>Q454-Q455</f>
        <v>-7.7999999999999972</v>
      </c>
      <c r="R456" s="104">
        <f>(Q456-Q420)/-Q420</f>
        <v>8.8945362134693548E-3</v>
      </c>
    </row>
    <row r="457" spans="1:18" ht="16.8" hidden="1" thickTop="1">
      <c r="A457" s="6">
        <v>2019</v>
      </c>
      <c r="B457" s="121" t="s">
        <v>7</v>
      </c>
      <c r="C457" s="122">
        <v>474.33</v>
      </c>
      <c r="D457" s="120">
        <f t="shared" ref="D457:D465" si="289">(C457-C421)/C421</f>
        <v>-4.5978398600132774E-2</v>
      </c>
      <c r="E457" s="123">
        <v>13.62</v>
      </c>
      <c r="F457" s="120">
        <f t="shared" ref="F457:F465" si="290">(E457-E421)/E421</f>
        <v>-6.9036226930963882E-2</v>
      </c>
      <c r="G457" s="124">
        <v>263.62</v>
      </c>
      <c r="H457" s="142">
        <f t="shared" ref="H457:H465" si="291">(G457-G421)/G421</f>
        <v>-3.8166496617919017E-3</v>
      </c>
      <c r="I457" s="141">
        <v>42.81</v>
      </c>
      <c r="J457" s="142">
        <f t="shared" ref="J457:J465" si="292">(I457-I421)/I421</f>
        <v>-0.12022194821208373</v>
      </c>
      <c r="K457" s="149">
        <v>23</v>
      </c>
      <c r="L457" s="142">
        <f t="shared" ref="L457:L465" si="293">(K457-K421)/K421</f>
        <v>-7.0707070707070704E-2</v>
      </c>
      <c r="M457" s="149">
        <v>34.47</v>
      </c>
      <c r="N457" s="142">
        <f t="shared" ref="N457:N465" si="294">(M457-M421)/M421</f>
        <v>-0.10815006468305303</v>
      </c>
      <c r="O457" s="150">
        <v>22.01</v>
      </c>
      <c r="P457" s="142">
        <f>(O457-O421)/O421</f>
        <v>-2.1777777777777708E-2</v>
      </c>
      <c r="Q457" s="150">
        <v>30.27</v>
      </c>
      <c r="R457" s="101">
        <f>(Q457-Q421)/Q421</f>
        <v>-0.14200680272108848</v>
      </c>
    </row>
    <row r="458" spans="1:18" ht="16.2" hidden="1">
      <c r="A458" s="6" t="s">
        <v>516</v>
      </c>
      <c r="B458" s="125" t="s">
        <v>6</v>
      </c>
      <c r="C458" s="126">
        <v>414.84</v>
      </c>
      <c r="D458" s="127">
        <f t="shared" si="289"/>
        <v>-5.6731621910457365E-2</v>
      </c>
      <c r="E458" s="128">
        <v>5.34</v>
      </c>
      <c r="F458" s="127">
        <f t="shared" si="290"/>
        <v>-6.3157894736842163E-2</v>
      </c>
      <c r="G458" s="95">
        <v>171.21</v>
      </c>
      <c r="H458" s="147">
        <f t="shared" si="291"/>
        <v>-2.4471246285613676E-3</v>
      </c>
      <c r="I458" s="130">
        <v>29.55</v>
      </c>
      <c r="J458" s="147">
        <f t="shared" si="292"/>
        <v>-0.137478108581436</v>
      </c>
      <c r="K458" s="130">
        <v>18.39</v>
      </c>
      <c r="L458" s="147">
        <f t="shared" si="293"/>
        <v>5.4472477064220141E-2</v>
      </c>
      <c r="M458" s="130">
        <v>13.01</v>
      </c>
      <c r="N458" s="147">
        <f t="shared" si="294"/>
        <v>-6.4701653486700247E-2</v>
      </c>
      <c r="O458" s="151">
        <v>74.489999999999995</v>
      </c>
      <c r="P458" s="147">
        <f>(O458-O422)/O422</f>
        <v>-6.3490067890369761E-2</v>
      </c>
      <c r="Q458" s="151">
        <v>41.31</v>
      </c>
      <c r="R458" s="129">
        <f>(Q458-Q422)/Q422</f>
        <v>-0.15435005117707265</v>
      </c>
    </row>
    <row r="459" spans="1:18" ht="16.8" hidden="1" thickBot="1">
      <c r="A459" s="38"/>
      <c r="B459" s="10" t="s">
        <v>8</v>
      </c>
      <c r="C459" s="75">
        <f>C457-C458</f>
        <v>59.490000000000009</v>
      </c>
      <c r="D459" s="117">
        <f t="shared" si="289"/>
        <v>3.6411149825784542E-2</v>
      </c>
      <c r="E459" s="82">
        <f>E457-E458</f>
        <v>8.2799999999999994</v>
      </c>
      <c r="F459" s="354">
        <f t="shared" si="290"/>
        <v>-7.2788353863381908E-2</v>
      </c>
      <c r="G459" s="71">
        <f>G457-G458</f>
        <v>92.41</v>
      </c>
      <c r="H459" s="325">
        <f t="shared" si="291"/>
        <v>-6.3440860215054134E-3</v>
      </c>
      <c r="I459" s="82">
        <f>I457-I458</f>
        <v>13.260000000000002</v>
      </c>
      <c r="J459" s="325">
        <f t="shared" si="292"/>
        <v>-7.9166666666666469E-2</v>
      </c>
      <c r="K459" s="82">
        <f>K457-K458</f>
        <v>4.6099999999999994</v>
      </c>
      <c r="L459" s="320">
        <f t="shared" si="293"/>
        <v>-0.36935704514363882</v>
      </c>
      <c r="M459" s="82">
        <f>M457-M458</f>
        <v>21.46</v>
      </c>
      <c r="N459" s="320">
        <f t="shared" si="294"/>
        <v>-0.13257881972514138</v>
      </c>
      <c r="O459" s="134">
        <f>O457-O458</f>
        <v>-52.47999999999999</v>
      </c>
      <c r="P459" s="144">
        <f>(O459-O423)/-O423</f>
        <v>7.9943899018233094E-2</v>
      </c>
      <c r="Q459" s="134">
        <f>Q457-Q458</f>
        <v>-11.040000000000003</v>
      </c>
      <c r="R459" s="104">
        <f>(Q459-Q423)/-Q423</f>
        <v>0.1864406779661015</v>
      </c>
    </row>
    <row r="460" spans="1:18" ht="16.8" hidden="1" thickTop="1">
      <c r="A460" s="6">
        <v>2019</v>
      </c>
      <c r="B460" s="121" t="s">
        <v>7</v>
      </c>
      <c r="C460" s="122">
        <v>758.83</v>
      </c>
      <c r="D460" s="120">
        <f t="shared" si="289"/>
        <v>-4.7939877546923519E-2</v>
      </c>
      <c r="E460" s="123">
        <v>22.71</v>
      </c>
      <c r="F460" s="120">
        <f t="shared" si="290"/>
        <v>-5.8847907169498476E-2</v>
      </c>
      <c r="G460" s="124">
        <v>422.78</v>
      </c>
      <c r="H460" s="142">
        <f t="shared" si="291"/>
        <v>-2.3805675494700876E-2</v>
      </c>
      <c r="I460" s="141">
        <v>68.77</v>
      </c>
      <c r="J460" s="142">
        <f t="shared" si="292"/>
        <v>-0.10467387058976703</v>
      </c>
      <c r="K460" s="149">
        <v>36.770000000000003</v>
      </c>
      <c r="L460" s="142">
        <f t="shared" si="293"/>
        <v>-5.6695741405848994E-2</v>
      </c>
      <c r="M460" s="149">
        <v>55.73</v>
      </c>
      <c r="N460" s="142">
        <f t="shared" si="294"/>
        <v>-8.27847267939434E-2</v>
      </c>
      <c r="O460" s="150">
        <v>31.89</v>
      </c>
      <c r="P460" s="142">
        <f>(O460-O424)/O424</f>
        <v>-2.9519172245891626E-2</v>
      </c>
      <c r="Q460" s="150">
        <v>48.85</v>
      </c>
      <c r="R460" s="101">
        <f>(Q460-Q424)/Q424</f>
        <v>-0.12266522988505744</v>
      </c>
    </row>
    <row r="461" spans="1:18" ht="16.2" hidden="1">
      <c r="A461" s="6" t="s">
        <v>520</v>
      </c>
      <c r="B461" s="125" t="s">
        <v>6</v>
      </c>
      <c r="C461" s="126">
        <v>668.43</v>
      </c>
      <c r="D461" s="127">
        <f t="shared" si="289"/>
        <v>-1.6320343772074454E-2</v>
      </c>
      <c r="E461" s="128">
        <v>8.6199999999999992</v>
      </c>
      <c r="F461" s="127">
        <f t="shared" si="290"/>
        <v>-9.1954022988505833E-3</v>
      </c>
      <c r="G461" s="95">
        <v>277.98</v>
      </c>
      <c r="H461" s="147">
        <f t="shared" si="291"/>
        <v>6.1681243554978553E-2</v>
      </c>
      <c r="I461" s="130">
        <v>48.92</v>
      </c>
      <c r="J461" s="147">
        <f t="shared" si="292"/>
        <v>-0.10583074392250044</v>
      </c>
      <c r="K461" s="130">
        <v>30.71</v>
      </c>
      <c r="L461" s="147">
        <f t="shared" si="293"/>
        <v>9.3271626913492375E-2</v>
      </c>
      <c r="M461" s="130">
        <v>21.08</v>
      </c>
      <c r="N461" s="147">
        <f t="shared" si="294"/>
        <v>-2.5427646786870123E-2</v>
      </c>
      <c r="O461" s="151">
        <v>116</v>
      </c>
      <c r="P461" s="147">
        <f>(O461-O425)/O425</f>
        <v>-5.568218821230872E-2</v>
      </c>
      <c r="Q461" s="151">
        <v>67.459999999999994</v>
      </c>
      <c r="R461" s="129">
        <f>(Q461-Q425)/Q425</f>
        <v>-0.11828519147823828</v>
      </c>
    </row>
    <row r="462" spans="1:18" ht="16.8" hidden="1" thickBot="1">
      <c r="A462" s="38"/>
      <c r="B462" s="10" t="s">
        <v>8</v>
      </c>
      <c r="C462" s="75">
        <f>C460-C461</f>
        <v>90.400000000000091</v>
      </c>
      <c r="D462" s="354">
        <f t="shared" si="289"/>
        <v>-0.23076923076922987</v>
      </c>
      <c r="E462" s="82">
        <f>E460-E461</f>
        <v>14.090000000000002</v>
      </c>
      <c r="F462" s="354">
        <f t="shared" si="290"/>
        <v>-8.6843810758263001E-2</v>
      </c>
      <c r="G462" s="71">
        <f>G460-G461</f>
        <v>144.79999999999995</v>
      </c>
      <c r="H462" s="325">
        <f t="shared" si="291"/>
        <v>-0.1545019268947801</v>
      </c>
      <c r="I462" s="82">
        <f>I460-I461</f>
        <v>19.849999999999994</v>
      </c>
      <c r="J462" s="325">
        <f t="shared" si="292"/>
        <v>-0.10180995475113154</v>
      </c>
      <c r="K462" s="82">
        <f>K460-K461</f>
        <v>6.0600000000000023</v>
      </c>
      <c r="L462" s="320">
        <f t="shared" si="293"/>
        <v>-0.44352617079889772</v>
      </c>
      <c r="M462" s="82">
        <f>M460-M461</f>
        <v>34.65</v>
      </c>
      <c r="N462" s="320">
        <f t="shared" si="294"/>
        <v>-0.11449016100178884</v>
      </c>
      <c r="O462" s="134">
        <f>O460-O461</f>
        <v>-84.11</v>
      </c>
      <c r="P462" s="144">
        <f>(O462-O426)/-O426</f>
        <v>6.5236719270949151E-2</v>
      </c>
      <c r="Q462" s="134">
        <f>Q460-Q461</f>
        <v>-18.609999999999992</v>
      </c>
      <c r="R462" s="104">
        <f>(Q462-Q426)/-Q426</f>
        <v>0.10657705232837314</v>
      </c>
    </row>
    <row r="463" spans="1:18" ht="16.8" hidden="1" thickTop="1">
      <c r="A463" s="6">
        <v>2019</v>
      </c>
      <c r="B463" s="121" t="s">
        <v>7</v>
      </c>
      <c r="C463" s="122">
        <v>1014.43</v>
      </c>
      <c r="D463" s="120">
        <f t="shared" si="289"/>
        <v>-4.6776482085302794E-2</v>
      </c>
      <c r="E463" s="123">
        <v>31.01</v>
      </c>
      <c r="F463" s="120">
        <f t="shared" si="290"/>
        <v>-6.5119083509195055E-2</v>
      </c>
      <c r="G463" s="124">
        <v>563.36</v>
      </c>
      <c r="H463" s="142">
        <f t="shared" si="291"/>
        <v>-2.2809665053511608E-2</v>
      </c>
      <c r="I463" s="141">
        <v>91.77</v>
      </c>
      <c r="J463" s="142">
        <f t="shared" si="292"/>
        <v>-0.10459557029954142</v>
      </c>
      <c r="K463" s="149">
        <v>49.38</v>
      </c>
      <c r="L463" s="142">
        <f t="shared" si="293"/>
        <v>-6.032350142721208E-2</v>
      </c>
      <c r="M463" s="149">
        <v>74.7</v>
      </c>
      <c r="N463" s="142">
        <f t="shared" si="294"/>
        <v>-8.8579795021961824E-2</v>
      </c>
      <c r="O463" s="150">
        <v>44.04</v>
      </c>
      <c r="P463" s="142">
        <f>(O463-O427)/O427</f>
        <v>-1.3605442176871263E-3</v>
      </c>
      <c r="Q463" s="150">
        <v>64.650000000000006</v>
      </c>
      <c r="R463" s="101">
        <f>(Q463-Q427)/Q427</f>
        <v>-0.13081473514385575</v>
      </c>
    </row>
    <row r="464" spans="1:18" ht="16.2" hidden="1">
      <c r="A464" s="6" t="s">
        <v>524</v>
      </c>
      <c r="B464" s="125" t="s">
        <v>6</v>
      </c>
      <c r="C464" s="126">
        <v>897</v>
      </c>
      <c r="D464" s="127">
        <f t="shared" si="289"/>
        <v>-9.0149807768791917E-3</v>
      </c>
      <c r="E464" s="128">
        <v>11.34</v>
      </c>
      <c r="F464" s="127">
        <f t="shared" si="290"/>
        <v>-1.3913043478260882E-2</v>
      </c>
      <c r="G464" s="95">
        <v>366.43</v>
      </c>
      <c r="H464" s="147">
        <f t="shared" si="291"/>
        <v>4.8170714265282286E-2</v>
      </c>
      <c r="I464" s="130">
        <v>66.16</v>
      </c>
      <c r="J464" s="147">
        <f t="shared" si="292"/>
        <v>-9.8514784030521926E-2</v>
      </c>
      <c r="K464" s="130">
        <v>40.89</v>
      </c>
      <c r="L464" s="147">
        <f t="shared" si="293"/>
        <v>0.10067294751009427</v>
      </c>
      <c r="M464" s="130">
        <v>28.23</v>
      </c>
      <c r="N464" s="147">
        <f t="shared" si="294"/>
        <v>-2.6887280248190319E-2</v>
      </c>
      <c r="O464" s="151">
        <v>161.66</v>
      </c>
      <c r="P464" s="147">
        <f>(O464-O428)/O428</f>
        <v>-7.3073380411421418E-3</v>
      </c>
      <c r="Q464" s="151">
        <v>89.8</v>
      </c>
      <c r="R464" s="129">
        <f>(Q464-Q428)/Q428</f>
        <v>-0.1190032375159424</v>
      </c>
    </row>
    <row r="465" spans="1:18" ht="16.8" hidden="1" thickBot="1">
      <c r="A465" s="38"/>
      <c r="B465" s="10" t="s">
        <v>8</v>
      </c>
      <c r="C465" s="75">
        <f>C463-C464</f>
        <v>117.42999999999995</v>
      </c>
      <c r="D465" s="354">
        <f t="shared" si="289"/>
        <v>-0.2616787173844709</v>
      </c>
      <c r="E465" s="82">
        <f>E463-E464</f>
        <v>19.670000000000002</v>
      </c>
      <c r="F465" s="354">
        <f t="shared" si="290"/>
        <v>-9.2293493308721733E-2</v>
      </c>
      <c r="G465" s="71">
        <f>G463-G464</f>
        <v>196.93</v>
      </c>
      <c r="H465" s="325">
        <f t="shared" si="291"/>
        <v>-0.13216111404900407</v>
      </c>
      <c r="I465" s="82">
        <f>I463-I464</f>
        <v>25.61</v>
      </c>
      <c r="J465" s="325">
        <f t="shared" si="292"/>
        <v>-0.11993127147766308</v>
      </c>
      <c r="K465" s="82">
        <f>K463-K464</f>
        <v>8.490000000000002</v>
      </c>
      <c r="L465" s="320">
        <f t="shared" si="293"/>
        <v>-0.44870129870129855</v>
      </c>
      <c r="M465" s="82">
        <f>M463-M464</f>
        <v>46.47</v>
      </c>
      <c r="N465" s="320">
        <f t="shared" si="294"/>
        <v>-0.12237960339943327</v>
      </c>
      <c r="O465" s="134">
        <f>O463-O464</f>
        <v>-117.62</v>
      </c>
      <c r="P465" s="325">
        <f>(O465-O429)/-O429</f>
        <v>9.5157894736841719E-3</v>
      </c>
      <c r="Q465" s="134">
        <f>Q463-Q464</f>
        <v>-25.149999999999991</v>
      </c>
      <c r="R465" s="104">
        <f>(Q465-Q429)/-Q429</f>
        <v>8.7114337568058767E-2</v>
      </c>
    </row>
    <row r="466" spans="1:18" ht="16.8" hidden="1" thickTop="1">
      <c r="A466" s="6">
        <v>2019</v>
      </c>
      <c r="B466" s="121" t="s">
        <v>7</v>
      </c>
      <c r="C466" s="122">
        <v>1289.92</v>
      </c>
      <c r="D466" s="120">
        <f t="shared" ref="D466:D474" si="295">(C466-C430)/C430</f>
        <v>-4.8212151173944423E-2</v>
      </c>
      <c r="E466" s="123">
        <v>39.24</v>
      </c>
      <c r="F466" s="120">
        <f t="shared" ref="F466:F474" si="296">(E466-E430)/E430</f>
        <v>-7.1901608325449368E-2</v>
      </c>
      <c r="G466" s="124">
        <v>720.16</v>
      </c>
      <c r="H466" s="142">
        <f t="shared" ref="H466:H474" si="297">(G466-G430)/G430</f>
        <v>-1.5556223856521853E-2</v>
      </c>
      <c r="I466" s="141">
        <v>115.9</v>
      </c>
      <c r="J466" s="142">
        <f t="shared" ref="J466:J474" si="298">(I466-I430)/I430</f>
        <v>-0.12699608315757749</v>
      </c>
      <c r="K466" s="149">
        <v>62.81</v>
      </c>
      <c r="L466" s="142">
        <f t="shared" ref="L466:L474" si="299">(K466-K430)/K430</f>
        <v>-6.0855263157894642E-2</v>
      </c>
      <c r="M466" s="149">
        <v>94.75</v>
      </c>
      <c r="N466" s="142">
        <f t="shared" ref="N466:N474" si="300">(M466-M430)/M430</f>
        <v>-0.10001899696048633</v>
      </c>
      <c r="O466" s="150">
        <v>56.21</v>
      </c>
      <c r="P466" s="142">
        <f>(O466-O430)/O430</f>
        <v>1.5354046242774592E-2</v>
      </c>
      <c r="Q466" s="150">
        <v>80.03</v>
      </c>
      <c r="R466" s="101">
        <f>(Q466-Q430)/Q430</f>
        <v>-0.14360620652755485</v>
      </c>
    </row>
    <row r="467" spans="1:18" ht="16.2" hidden="1">
      <c r="A467" s="6" t="s">
        <v>529</v>
      </c>
      <c r="B467" s="125" t="s">
        <v>6</v>
      </c>
      <c r="C467" s="126">
        <v>1127.81</v>
      </c>
      <c r="D467" s="127">
        <f t="shared" si="295"/>
        <v>-2.1006762094079083E-2</v>
      </c>
      <c r="E467" s="128">
        <v>13.98</v>
      </c>
      <c r="F467" s="127">
        <f t="shared" si="296"/>
        <v>-2.7816411682892929E-2</v>
      </c>
      <c r="G467" s="95">
        <v>454.89</v>
      </c>
      <c r="H467" s="147">
        <f t="shared" si="297"/>
        <v>3.1099122787134142E-2</v>
      </c>
      <c r="I467" s="130">
        <v>83.47</v>
      </c>
      <c r="J467" s="147">
        <f t="shared" si="298"/>
        <v>-0.12192299600252475</v>
      </c>
      <c r="K467" s="130">
        <v>50.47</v>
      </c>
      <c r="L467" s="147">
        <f t="shared" si="299"/>
        <v>7.5202386024712423E-2</v>
      </c>
      <c r="M467" s="130">
        <v>35.25</v>
      </c>
      <c r="N467" s="147">
        <f t="shared" si="300"/>
        <v>-4.72972972972973E-2</v>
      </c>
      <c r="O467" s="151">
        <v>206.63</v>
      </c>
      <c r="P467" s="147">
        <f>(O467-O431)/O431</f>
        <v>-1.2992596130881294E-2</v>
      </c>
      <c r="Q467" s="151">
        <v>112.79</v>
      </c>
      <c r="R467" s="129">
        <f>(Q467-Q431)/Q431</f>
        <v>-0.12633617350890775</v>
      </c>
    </row>
    <row r="468" spans="1:18" ht="16.8" hidden="1" thickBot="1">
      <c r="A468" s="38"/>
      <c r="B468" s="10" t="s">
        <v>8</v>
      </c>
      <c r="C468" s="75">
        <f>C466-C467</f>
        <v>162.11000000000013</v>
      </c>
      <c r="D468" s="354">
        <f t="shared" si="295"/>
        <v>-0.20241082410824046</v>
      </c>
      <c r="E468" s="82">
        <f>E466-E467</f>
        <v>25.26</v>
      </c>
      <c r="F468" s="354">
        <f t="shared" si="296"/>
        <v>-9.4623655913978394E-2</v>
      </c>
      <c r="G468" s="71">
        <f>G466-G467</f>
        <v>265.27</v>
      </c>
      <c r="H468" s="325">
        <f t="shared" si="297"/>
        <v>-8.6441436787546816E-2</v>
      </c>
      <c r="I468" s="82">
        <f>I466-I467</f>
        <v>32.430000000000007</v>
      </c>
      <c r="J468" s="325">
        <f t="shared" si="298"/>
        <v>-0.13978779840848762</v>
      </c>
      <c r="K468" s="82">
        <f>K466-K467</f>
        <v>12.340000000000003</v>
      </c>
      <c r="L468" s="320">
        <f t="shared" si="299"/>
        <v>-0.38114343029087239</v>
      </c>
      <c r="M468" s="82">
        <f>M466-M467</f>
        <v>59.5</v>
      </c>
      <c r="N468" s="320">
        <f t="shared" si="300"/>
        <v>-0.12858816637375514</v>
      </c>
      <c r="O468" s="134">
        <f>O466-O467</f>
        <v>-150.41999999999999</v>
      </c>
      <c r="P468" s="144">
        <f>(O468-O432)/-O432</f>
        <v>2.3183323592441206E-2</v>
      </c>
      <c r="Q468" s="134">
        <f>Q466-Q467</f>
        <v>-32.760000000000005</v>
      </c>
      <c r="R468" s="104">
        <f>(Q468-Q432)/-Q432</f>
        <v>8.1065918653576069E-2</v>
      </c>
    </row>
    <row r="469" spans="1:18" ht="16.8" hidden="1" thickTop="1">
      <c r="A469" s="6">
        <v>2019</v>
      </c>
      <c r="B469" s="121" t="s">
        <v>7</v>
      </c>
      <c r="C469" s="122">
        <v>1572.02</v>
      </c>
      <c r="D469" s="120">
        <f t="shared" si="295"/>
        <v>-4.0093302720922326E-2</v>
      </c>
      <c r="E469" s="123">
        <v>47</v>
      </c>
      <c r="F469" s="120">
        <f t="shared" si="296"/>
        <v>-7.6439379052859122E-2</v>
      </c>
      <c r="G469" s="124">
        <v>876.35</v>
      </c>
      <c r="H469" s="142">
        <f t="shared" si="297"/>
        <v>-6.6987055969895135E-3</v>
      </c>
      <c r="I469" s="141">
        <v>140.9</v>
      </c>
      <c r="J469" s="142">
        <f t="shared" si="298"/>
        <v>-0.12266500622665</v>
      </c>
      <c r="K469" s="149">
        <v>76.78</v>
      </c>
      <c r="L469" s="142">
        <f t="shared" si="299"/>
        <v>-5.3500986193293923E-2</v>
      </c>
      <c r="M469" s="149">
        <v>114.47</v>
      </c>
      <c r="N469" s="142">
        <f t="shared" si="300"/>
        <v>-0.10014935932709688</v>
      </c>
      <c r="O469" s="150">
        <v>72.22</v>
      </c>
      <c r="P469" s="142">
        <f>(O469-O433)/O433</f>
        <v>4.0184358346535963E-2</v>
      </c>
      <c r="Q469" s="150">
        <v>96.2</v>
      </c>
      <c r="R469" s="101">
        <f>(Q469-Q433)/Q433</f>
        <v>-0.14206724337822166</v>
      </c>
    </row>
    <row r="470" spans="1:18" ht="16.2" hidden="1">
      <c r="A470" s="6" t="s">
        <v>533</v>
      </c>
      <c r="B470" s="125" t="s">
        <v>6</v>
      </c>
      <c r="C470" s="126">
        <v>1371.69</v>
      </c>
      <c r="D470" s="502">
        <f t="shared" si="295"/>
        <v>-7.4817478636497892E-3</v>
      </c>
      <c r="E470" s="128">
        <v>16.73</v>
      </c>
      <c r="F470" s="127">
        <f t="shared" si="296"/>
        <v>-3.1828703703703741E-2</v>
      </c>
      <c r="G470" s="95">
        <v>553.91999999999996</v>
      </c>
      <c r="H470" s="147">
        <f t="shared" si="297"/>
        <v>5.5769450691876631E-2</v>
      </c>
      <c r="I470" s="130">
        <v>100.56</v>
      </c>
      <c r="J470" s="147">
        <f t="shared" si="298"/>
        <v>-0.11307108837537479</v>
      </c>
      <c r="K470" s="130">
        <v>61.7</v>
      </c>
      <c r="L470" s="147">
        <f t="shared" si="299"/>
        <v>9.3002657218777679E-2</v>
      </c>
      <c r="M470" s="130">
        <v>42.41</v>
      </c>
      <c r="N470" s="147">
        <f t="shared" si="300"/>
        <v>-3.6793095616625131E-2</v>
      </c>
      <c r="O470" s="151">
        <v>250.17</v>
      </c>
      <c r="P470" s="147">
        <f>(O470-O434)/O434</f>
        <v>-2.7068020067670083E-2</v>
      </c>
      <c r="Q470" s="151">
        <v>135.88999999999999</v>
      </c>
      <c r="R470" s="129">
        <f>(Q470-Q434)/Q434</f>
        <v>-0.11443466927337897</v>
      </c>
    </row>
    <row r="471" spans="1:18" ht="16.8" hidden="1" thickBot="1">
      <c r="A471" s="38"/>
      <c r="B471" s="10" t="s">
        <v>8</v>
      </c>
      <c r="C471" s="75">
        <f>C469-C470</f>
        <v>200.32999999999993</v>
      </c>
      <c r="D471" s="354">
        <f t="shared" si="295"/>
        <v>-0.2163895951496192</v>
      </c>
      <c r="E471" s="82">
        <f>E469-E470</f>
        <v>30.27</v>
      </c>
      <c r="F471" s="354">
        <f t="shared" si="296"/>
        <v>-9.9375185956560544E-2</v>
      </c>
      <c r="G471" s="71">
        <f>G469-G470</f>
        <v>322.43000000000006</v>
      </c>
      <c r="H471" s="325">
        <f t="shared" si="297"/>
        <v>-9.8350111856823144E-2</v>
      </c>
      <c r="I471" s="82">
        <f>I469-I470</f>
        <v>40.340000000000003</v>
      </c>
      <c r="J471" s="325">
        <f t="shared" si="298"/>
        <v>-0.14570097416348995</v>
      </c>
      <c r="K471" s="82">
        <f>K469-K470</f>
        <v>15.079999999999998</v>
      </c>
      <c r="L471" s="320">
        <f t="shared" si="299"/>
        <v>-0.38873125253344154</v>
      </c>
      <c r="M471" s="82">
        <f>M469-M470</f>
        <v>72.06</v>
      </c>
      <c r="N471" s="320">
        <f t="shared" si="300"/>
        <v>-0.13368598220726124</v>
      </c>
      <c r="O471" s="134">
        <f>O469-O470</f>
        <v>-177.95</v>
      </c>
      <c r="P471" s="144">
        <f>(O471-O435)/-O435</f>
        <v>5.1944592434736286E-2</v>
      </c>
      <c r="Q471" s="134">
        <f>Q469-Q470</f>
        <v>-39.689999999999984</v>
      </c>
      <c r="R471" s="104">
        <f>(Q471-Q435)/-Q435</f>
        <v>3.9448209099709822E-2</v>
      </c>
    </row>
    <row r="472" spans="1:18" ht="16.8" hidden="1" thickTop="1">
      <c r="A472" s="6">
        <v>2019</v>
      </c>
      <c r="B472" s="121" t="s">
        <v>7</v>
      </c>
      <c r="C472" s="122">
        <v>1852.99</v>
      </c>
      <c r="D472" s="120">
        <f t="shared" si="295"/>
        <v>-3.5513892214322156E-2</v>
      </c>
      <c r="E472" s="123">
        <v>54.19</v>
      </c>
      <c r="F472" s="120">
        <f t="shared" si="296"/>
        <v>-8.0278343516632794E-2</v>
      </c>
      <c r="G472" s="124">
        <v>1038.28</v>
      </c>
      <c r="H472" s="142">
        <f t="shared" si="297"/>
        <v>-4.4284421510679898E-4</v>
      </c>
      <c r="I472" s="141">
        <v>164.04</v>
      </c>
      <c r="J472" s="142">
        <f t="shared" si="298"/>
        <v>-0.13095994914176731</v>
      </c>
      <c r="K472" s="149">
        <v>91.12</v>
      </c>
      <c r="L472" s="142">
        <f t="shared" si="299"/>
        <v>-4.4963840268315611E-2</v>
      </c>
      <c r="M472" s="149">
        <v>133.82</v>
      </c>
      <c r="N472" s="142">
        <f t="shared" si="300"/>
        <v>-0.10036974789915971</v>
      </c>
      <c r="O472" s="150">
        <v>85.13</v>
      </c>
      <c r="P472" s="142">
        <f>(O472-O436)/O436</f>
        <v>5.6334532820449083E-2</v>
      </c>
      <c r="Q472" s="150">
        <v>111.77</v>
      </c>
      <c r="R472" s="101">
        <f>(Q472-Q436)/Q436</f>
        <v>-0.14089162182936202</v>
      </c>
    </row>
    <row r="473" spans="1:18" ht="16.2" hidden="1">
      <c r="A473" s="6" t="s">
        <v>537</v>
      </c>
      <c r="B473" s="125" t="s">
        <v>6</v>
      </c>
      <c r="C473" s="126">
        <v>1616.58</v>
      </c>
      <c r="D473" s="127">
        <f t="shared" si="295"/>
        <v>-1.5780821917808264E-2</v>
      </c>
      <c r="E473" s="128">
        <v>20.02</v>
      </c>
      <c r="F473" s="127">
        <f t="shared" si="296"/>
        <v>-2.3414634146341484E-2</v>
      </c>
      <c r="G473" s="95">
        <v>655.39</v>
      </c>
      <c r="H473" s="147">
        <f t="shared" si="297"/>
        <v>5.2936829252618611E-2</v>
      </c>
      <c r="I473" s="130">
        <v>117.93</v>
      </c>
      <c r="J473" s="147">
        <f t="shared" si="298"/>
        <v>-0.1117053329316058</v>
      </c>
      <c r="K473" s="130">
        <v>72.319999999999993</v>
      </c>
      <c r="L473" s="147">
        <f t="shared" si="299"/>
        <v>5.8548009367681501E-2</v>
      </c>
      <c r="M473" s="130">
        <v>49.97</v>
      </c>
      <c r="N473" s="147">
        <f t="shared" si="300"/>
        <v>-4.7646274061368399E-2</v>
      </c>
      <c r="O473" s="151">
        <v>294.23</v>
      </c>
      <c r="P473" s="147">
        <f>(O473-O437)/O437</f>
        <v>-4.9061116318153922E-2</v>
      </c>
      <c r="Q473" s="151">
        <v>159.34</v>
      </c>
      <c r="R473" s="129">
        <f>(Q473-Q437)/Q437</f>
        <v>-0.11639771529972832</v>
      </c>
    </row>
    <row r="474" spans="1:18" ht="16.8" hidden="1" thickBot="1">
      <c r="A474" s="38"/>
      <c r="B474" s="10" t="s">
        <v>8</v>
      </c>
      <c r="C474" s="75">
        <f>C472-C473</f>
        <v>236.41000000000008</v>
      </c>
      <c r="D474" s="354">
        <f t="shared" si="295"/>
        <v>-0.15180109070034423</v>
      </c>
      <c r="E474" s="82">
        <f>E472-E473</f>
        <v>34.17</v>
      </c>
      <c r="F474" s="354">
        <f t="shared" si="296"/>
        <v>-0.11061946902654866</v>
      </c>
      <c r="G474" s="71">
        <f>G472-G473</f>
        <v>382.89</v>
      </c>
      <c r="H474" s="325">
        <f t="shared" si="297"/>
        <v>-8.025462406918081E-2</v>
      </c>
      <c r="I474" s="82">
        <f>I472-I473</f>
        <v>46.109999999999985</v>
      </c>
      <c r="J474" s="325">
        <f t="shared" si="298"/>
        <v>-0.17660714285714313</v>
      </c>
      <c r="K474" s="82">
        <f>K472-K473</f>
        <v>18.800000000000011</v>
      </c>
      <c r="L474" s="320">
        <f t="shared" si="299"/>
        <v>-0.30601698043558473</v>
      </c>
      <c r="M474" s="82">
        <f>M472-M473</f>
        <v>83.85</v>
      </c>
      <c r="N474" s="320">
        <f t="shared" si="300"/>
        <v>-0.12910261736601586</v>
      </c>
      <c r="O474" s="134">
        <f>O472-O473</f>
        <v>-209.10000000000002</v>
      </c>
      <c r="P474" s="144">
        <f>(O474-O438)/-O438</f>
        <v>8.618127786032688E-2</v>
      </c>
      <c r="Q474" s="134">
        <f>Q472-Q473</f>
        <v>-47.570000000000007</v>
      </c>
      <c r="R474" s="104">
        <f>(Q474-Q438)/-Q438</f>
        <v>5.2956400557435994E-2</v>
      </c>
    </row>
    <row r="475" spans="1:18" ht="16.8" hidden="1" thickTop="1">
      <c r="A475" s="6">
        <v>2019</v>
      </c>
      <c r="B475" s="121" t="s">
        <v>7</v>
      </c>
      <c r="C475" s="122">
        <v>2140.79</v>
      </c>
      <c r="D475" s="120">
        <f t="shared" ref="D475:D477" si="301">(C475-C439)/C439</f>
        <v>-2.8679673321234136E-2</v>
      </c>
      <c r="E475" s="123">
        <v>61.76</v>
      </c>
      <c r="F475" s="120">
        <f t="shared" ref="F475:F477" si="302">(E475-E439)/E439</f>
        <v>-7.9582712369597561E-2</v>
      </c>
      <c r="G475" s="124">
        <v>1209.8399999999999</v>
      </c>
      <c r="H475" s="142">
        <f t="shared" ref="H475:H477" si="303">(G475-G439)/G439</f>
        <v>9.8578499703679753E-3</v>
      </c>
      <c r="I475" s="141">
        <v>187.05</v>
      </c>
      <c r="J475" s="142">
        <f t="shared" ref="J475:J477" si="304">(I475-I439)/I439</f>
        <v>-0.1225724739656628</v>
      </c>
      <c r="K475" s="149">
        <v>105.14</v>
      </c>
      <c r="L475" s="142">
        <f t="shared" ref="L475:L477" si="305">(K475-K439)/K439</f>
        <v>-3.7355795641823827E-2</v>
      </c>
      <c r="M475" s="149">
        <v>152.6</v>
      </c>
      <c r="N475" s="142">
        <f t="shared" ref="N475:N477" si="306">(M475-M439)/M439</f>
        <v>-0.10156020017662644</v>
      </c>
      <c r="O475" s="150">
        <v>96.88</v>
      </c>
      <c r="P475" s="142">
        <f>(O475-O439)/O439</f>
        <v>2.6271186440677857E-2</v>
      </c>
      <c r="Q475" s="150">
        <v>126.79</v>
      </c>
      <c r="R475" s="101">
        <f>(Q475-Q439)/Q439</f>
        <v>-0.13935650285093665</v>
      </c>
    </row>
    <row r="476" spans="1:18" ht="16.2" hidden="1">
      <c r="A476" s="6" t="s">
        <v>541</v>
      </c>
      <c r="B476" s="125" t="s">
        <v>6</v>
      </c>
      <c r="C476" s="126">
        <v>1844.26</v>
      </c>
      <c r="D476" s="127">
        <f t="shared" si="301"/>
        <v>-1.8566905249714018E-2</v>
      </c>
      <c r="E476" s="128">
        <v>22.91</v>
      </c>
      <c r="F476" s="127">
        <f t="shared" si="302"/>
        <v>-2.4691358024691287E-2</v>
      </c>
      <c r="G476" s="95">
        <v>753.39</v>
      </c>
      <c r="H476" s="147">
        <f t="shared" si="303"/>
        <v>4.8588687228593649E-2</v>
      </c>
      <c r="I476" s="130">
        <v>133.07</v>
      </c>
      <c r="J476" s="147">
        <f t="shared" si="304"/>
        <v>-0.11657704308570671</v>
      </c>
      <c r="K476" s="130">
        <v>81.08</v>
      </c>
      <c r="L476" s="147">
        <f t="shared" si="305"/>
        <v>2.6979100696643388E-2</v>
      </c>
      <c r="M476" s="130">
        <v>56.46</v>
      </c>
      <c r="N476" s="147">
        <f t="shared" si="306"/>
        <v>-5.4588077695914235E-2</v>
      </c>
      <c r="O476" s="151">
        <v>336.86</v>
      </c>
      <c r="P476" s="147">
        <f>(O476-O440)/O440</f>
        <v>-5.1793052975285643E-2</v>
      </c>
      <c r="Q476" s="151">
        <v>180.28</v>
      </c>
      <c r="R476" s="129">
        <f>(Q476-Q440)/Q440</f>
        <v>-0.12161372052231537</v>
      </c>
    </row>
    <row r="477" spans="1:18" ht="16.8" hidden="1" thickBot="1">
      <c r="A477" s="38"/>
      <c r="B477" s="10" t="s">
        <v>8</v>
      </c>
      <c r="C477" s="75">
        <f>C475-C476</f>
        <v>296.52999999999997</v>
      </c>
      <c r="D477" s="354">
        <f t="shared" si="301"/>
        <v>-8.7178697860550852E-2</v>
      </c>
      <c r="E477" s="82">
        <f>E475-E476</f>
        <v>38.849999999999994</v>
      </c>
      <c r="F477" s="354">
        <f t="shared" si="302"/>
        <v>-0.10914927768860365</v>
      </c>
      <c r="G477" s="71">
        <f>G475-G476</f>
        <v>456.44999999999993</v>
      </c>
      <c r="H477" s="325">
        <f t="shared" si="303"/>
        <v>-4.8170159524554321E-2</v>
      </c>
      <c r="I477" s="82">
        <f>I475-I476</f>
        <v>53.980000000000018</v>
      </c>
      <c r="J477" s="325">
        <f t="shared" si="304"/>
        <v>-0.13701039168665055</v>
      </c>
      <c r="K477" s="82">
        <f>K475-K476</f>
        <v>24.060000000000002</v>
      </c>
      <c r="L477" s="320">
        <f t="shared" si="305"/>
        <v>-0.20515361744301269</v>
      </c>
      <c r="M477" s="82">
        <f>M475-M476</f>
        <v>96.139999999999986</v>
      </c>
      <c r="N477" s="320">
        <f t="shared" si="306"/>
        <v>-0.12703168982112059</v>
      </c>
      <c r="O477" s="134">
        <f>O475-O476</f>
        <v>-239.98000000000002</v>
      </c>
      <c r="P477" s="144">
        <f>(O477-O441)/-O441</f>
        <v>8.0042934907613258E-2</v>
      </c>
      <c r="Q477" s="134">
        <f>Q475-Q476</f>
        <v>-53.489999999999995</v>
      </c>
      <c r="R477" s="104">
        <f>(Q477-Q441)/-Q441</f>
        <v>7.648480662983459E-2</v>
      </c>
    </row>
    <row r="478" spans="1:18" ht="16.8" hidden="1" thickTop="1">
      <c r="A478" s="6">
        <v>2019</v>
      </c>
      <c r="B478" s="121" t="s">
        <v>7</v>
      </c>
      <c r="C478" s="122">
        <v>2421.5500000000002</v>
      </c>
      <c r="D478" s="120">
        <f t="shared" ref="D478:D480" si="307">(C478-C442)/C442</f>
        <v>-2.5666508405288595E-2</v>
      </c>
      <c r="E478" s="123">
        <v>69.48</v>
      </c>
      <c r="F478" s="120">
        <f t="shared" ref="F478:F480" si="308">(E478-E442)/E442</f>
        <v>-8.6630734849480612E-2</v>
      </c>
      <c r="G478" s="124">
        <v>1376.56</v>
      </c>
      <c r="H478" s="142">
        <f t="shared" ref="H478:H480" si="309">(G478-G442)/G442</f>
        <v>2.1588606796440677E-2</v>
      </c>
      <c r="I478" s="141">
        <v>209.59</v>
      </c>
      <c r="J478" s="142">
        <f t="shared" ref="J478:J480" si="310">(I478-I442)/I442</f>
        <v>-0.12707205331112034</v>
      </c>
      <c r="K478" s="149">
        <v>118.82</v>
      </c>
      <c r="L478" s="142">
        <f t="shared" ref="L478:L480" si="311">(K478-K442)/K442</f>
        <v>-5.1261577770680307E-2</v>
      </c>
      <c r="M478" s="149">
        <v>170.1</v>
      </c>
      <c r="N478" s="142">
        <f t="shared" ref="N478:N480" si="312">(M478-M442)/M442</f>
        <v>-0.10844383877561717</v>
      </c>
      <c r="O478" s="150">
        <v>108.48</v>
      </c>
      <c r="P478" s="142">
        <f>(O478-O442)/O442</f>
        <v>7.242339832869091E-3</v>
      </c>
      <c r="Q478" s="150">
        <v>141.56</v>
      </c>
      <c r="R478" s="101">
        <f>(Q478-Q442)/Q442</f>
        <v>-0.15024911459271265</v>
      </c>
    </row>
    <row r="479" spans="1:18" ht="16.2" hidden="1">
      <c r="A479" s="6" t="s">
        <v>545</v>
      </c>
      <c r="B479" s="125" t="s">
        <v>6</v>
      </c>
      <c r="C479" s="126">
        <v>2093.46</v>
      </c>
      <c r="D479" s="127">
        <f t="shared" si="307"/>
        <v>-1.2612017734175919E-2</v>
      </c>
      <c r="E479" s="128">
        <v>26.2</v>
      </c>
      <c r="F479" s="127">
        <f t="shared" si="308"/>
        <v>-2.2752704214845185E-2</v>
      </c>
      <c r="G479" s="95">
        <v>867.88</v>
      </c>
      <c r="H479" s="147">
        <f t="shared" si="309"/>
        <v>8.0406826924273964E-2</v>
      </c>
      <c r="I479" s="130">
        <v>150.56</v>
      </c>
      <c r="J479" s="147">
        <f t="shared" si="310"/>
        <v>-0.11158317106272495</v>
      </c>
      <c r="K479" s="130">
        <v>92.63</v>
      </c>
      <c r="L479" s="147">
        <f t="shared" si="311"/>
        <v>1.8471687740516687E-2</v>
      </c>
      <c r="M479" s="130">
        <v>63.73</v>
      </c>
      <c r="N479" s="147">
        <f t="shared" si="312"/>
        <v>-5.5292024903646562E-2</v>
      </c>
      <c r="O479" s="151">
        <v>372.57</v>
      </c>
      <c r="P479" s="147">
        <f>(O479-O443)/O443</f>
        <v>-8.2452899889176257E-2</v>
      </c>
      <c r="Q479" s="151">
        <v>203.81</v>
      </c>
      <c r="R479" s="129">
        <f>(Q479-Q443)/Q443</f>
        <v>-0.11705584196161681</v>
      </c>
    </row>
    <row r="480" spans="1:18" ht="16.8" hidden="1" thickBot="1">
      <c r="A480" s="38"/>
      <c r="B480" s="10" t="s">
        <v>8</v>
      </c>
      <c r="C480" s="75">
        <f>C478-C479</f>
        <v>328.09000000000015</v>
      </c>
      <c r="D480" s="354">
        <f t="shared" si="307"/>
        <v>-0.1014679301089997</v>
      </c>
      <c r="E480" s="82">
        <f>E478-E479</f>
        <v>43.28</v>
      </c>
      <c r="F480" s="354">
        <f t="shared" si="308"/>
        <v>-0.12139667072675581</v>
      </c>
      <c r="G480" s="71">
        <f>G478-G479</f>
        <v>508.67999999999995</v>
      </c>
      <c r="H480" s="325">
        <f t="shared" si="309"/>
        <v>-6.5235767576904899E-2</v>
      </c>
      <c r="I480" s="82">
        <f>I478-I479</f>
        <v>59.03</v>
      </c>
      <c r="J480" s="325">
        <f t="shared" si="310"/>
        <v>-0.1642361602718391</v>
      </c>
      <c r="K480" s="82">
        <f>K478-K479</f>
        <v>26.189999999999998</v>
      </c>
      <c r="L480" s="320">
        <f t="shared" si="311"/>
        <v>-0.23622047244094477</v>
      </c>
      <c r="M480" s="82">
        <f>M478-M479</f>
        <v>106.37</v>
      </c>
      <c r="N480" s="320">
        <f t="shared" si="312"/>
        <v>-0.13751723019541065</v>
      </c>
      <c r="O480" s="134">
        <f>O478-O479</f>
        <v>-264.08999999999997</v>
      </c>
      <c r="P480" s="144">
        <f>(O480-O444)/-O444</f>
        <v>0.11483157365510321</v>
      </c>
      <c r="Q480" s="134">
        <f>Q478-Q479</f>
        <v>-62.25</v>
      </c>
      <c r="R480" s="104">
        <f>(Q480-Q444)/-Q444</f>
        <v>3.0977584059775978E-2</v>
      </c>
    </row>
    <row r="481" spans="1:18" ht="16.8" hidden="1" thickTop="1">
      <c r="A481" s="6">
        <v>2019</v>
      </c>
      <c r="B481" s="121" t="s">
        <v>7</v>
      </c>
      <c r="C481" s="122">
        <v>2711.29</v>
      </c>
      <c r="D481" s="120">
        <f t="shared" ref="D481:D483" si="313">(C481-C445)/C445</f>
        <v>-2.4568459983162913E-2</v>
      </c>
      <c r="E481" s="123">
        <v>77.27</v>
      </c>
      <c r="F481" s="120">
        <f t="shared" ref="F481:F483" si="314">(E481-E445)/E445</f>
        <v>-8.7829063864950985E-2</v>
      </c>
      <c r="G481" s="124">
        <v>1549.95</v>
      </c>
      <c r="H481" s="142">
        <f t="shared" ref="H481:H483" si="315">(G481-G445)/G445</f>
        <v>2.5512938420923746E-2</v>
      </c>
      <c r="I481" s="141">
        <v>232.77</v>
      </c>
      <c r="J481" s="142">
        <f t="shared" ref="J481:J483" si="316">(I481-I445)/I445</f>
        <v>-0.12797362604428125</v>
      </c>
      <c r="K481" s="149">
        <v>132.78</v>
      </c>
      <c r="L481" s="142">
        <f t="shared" ref="L481:L483" si="317">(K481-K445)/K445</f>
        <v>-4.8513077749910496E-2</v>
      </c>
      <c r="M481" s="149">
        <v>188.8</v>
      </c>
      <c r="N481" s="142">
        <f t="shared" ref="N481:N483" si="318">(M481-M445)/M445</f>
        <v>-0.1119890880015051</v>
      </c>
      <c r="O481" s="150">
        <v>120.05</v>
      </c>
      <c r="P481" s="142">
        <f>(O481-O445)/O445</f>
        <v>-6.4553504924273865E-3</v>
      </c>
      <c r="Q481" s="150">
        <v>156.51</v>
      </c>
      <c r="R481" s="101">
        <f>(Q481-Q445)/Q445</f>
        <v>-0.16295860519841696</v>
      </c>
    </row>
    <row r="482" spans="1:18" ht="16.2" hidden="1">
      <c r="A482" s="6" t="s">
        <v>549</v>
      </c>
      <c r="B482" s="125" t="s">
        <v>6</v>
      </c>
      <c r="C482" s="126">
        <v>2343.69</v>
      </c>
      <c r="D482" s="127">
        <f t="shared" si="313"/>
        <v>-1.5744294845412687E-2</v>
      </c>
      <c r="E482" s="128">
        <v>29.45</v>
      </c>
      <c r="F482" s="127">
        <f t="shared" si="314"/>
        <v>-3.3158240315167481E-2</v>
      </c>
      <c r="G482" s="95">
        <v>982.07</v>
      </c>
      <c r="H482" s="147">
        <f t="shared" si="315"/>
        <v>8.4668824068654072E-2</v>
      </c>
      <c r="I482" s="130">
        <v>168.59</v>
      </c>
      <c r="J482" s="147">
        <f t="shared" si="316"/>
        <v>-0.10486354465328661</v>
      </c>
      <c r="K482" s="130">
        <v>104.17</v>
      </c>
      <c r="L482" s="147">
        <f t="shared" si="317"/>
        <v>2.7520220950877947E-2</v>
      </c>
      <c r="M482" s="130">
        <v>71.02</v>
      </c>
      <c r="N482" s="147">
        <f t="shared" si="318"/>
        <v>-5.7590233545647601E-2</v>
      </c>
      <c r="O482" s="151">
        <v>407.42</v>
      </c>
      <c r="P482" s="147">
        <f>(O482-O446)/O446</f>
        <v>-0.11214260808926077</v>
      </c>
      <c r="Q482" s="151">
        <v>227.61</v>
      </c>
      <c r="R482" s="129">
        <f>(Q482-Q446)/Q446</f>
        <v>-0.11758548499651075</v>
      </c>
    </row>
    <row r="483" spans="1:18" ht="16.8" hidden="1" thickBot="1">
      <c r="A483" s="38"/>
      <c r="B483" s="10" t="s">
        <v>8</v>
      </c>
      <c r="C483" s="75">
        <f>C481-C482</f>
        <v>367.59999999999991</v>
      </c>
      <c r="D483" s="354">
        <f t="shared" si="313"/>
        <v>-7.7309236947791599E-2</v>
      </c>
      <c r="E483" s="82">
        <f>E481-E482</f>
        <v>47.819999999999993</v>
      </c>
      <c r="F483" s="354">
        <f t="shared" si="314"/>
        <v>-0.11852534562211983</v>
      </c>
      <c r="G483" s="71">
        <f>G481-G482</f>
        <v>567.88</v>
      </c>
      <c r="H483" s="325">
        <f t="shared" si="315"/>
        <v>-6.2873362157167115E-2</v>
      </c>
      <c r="I483" s="82">
        <f>I481-I482</f>
        <v>64.180000000000007</v>
      </c>
      <c r="J483" s="325">
        <f t="shared" si="316"/>
        <v>-0.18335666115281837</v>
      </c>
      <c r="K483" s="82">
        <f>K481-K482</f>
        <v>28.61</v>
      </c>
      <c r="L483" s="320">
        <f t="shared" si="317"/>
        <v>-0.25045847524233722</v>
      </c>
      <c r="M483" s="82">
        <f>M481-M482</f>
        <v>117.78000000000002</v>
      </c>
      <c r="N483" s="320">
        <f t="shared" si="318"/>
        <v>-0.14185792349726764</v>
      </c>
      <c r="O483" s="134">
        <f>O481-O482</f>
        <v>-287.37</v>
      </c>
      <c r="P483" s="144">
        <f>(O483-O447)/-O447</f>
        <v>0.1499186510871173</v>
      </c>
      <c r="Q483" s="134">
        <f>Q481-Q482</f>
        <v>-71.100000000000023</v>
      </c>
      <c r="R483" s="104">
        <f>(Q483-Q447)/-Q447</f>
        <v>-1.9729425028186974E-3</v>
      </c>
    </row>
    <row r="484" spans="1:18" ht="16.8" hidden="1" thickTop="1">
      <c r="A484" s="6">
        <v>2019</v>
      </c>
      <c r="B484" s="121" t="s">
        <v>7</v>
      </c>
      <c r="C484" s="122">
        <v>2996.83</v>
      </c>
      <c r="D484" s="120">
        <f t="shared" ref="D484:D486" si="319">(C484-C448)/C448</f>
        <v>-1.9490249967281822E-2</v>
      </c>
      <c r="E484" s="123">
        <v>84.32</v>
      </c>
      <c r="F484" s="120">
        <f t="shared" ref="F484:F486" si="320">(E484-E448)/E448</f>
        <v>-8.7742075083847376E-2</v>
      </c>
      <c r="G484" s="124">
        <v>1723.99</v>
      </c>
      <c r="H484" s="142">
        <f t="shared" ref="H484:H486" si="321">(G484-G448)/G448</f>
        <v>3.2743675606381056E-2</v>
      </c>
      <c r="I484" s="141">
        <v>254.81</v>
      </c>
      <c r="J484" s="142">
        <f t="shared" ref="J484:J486" si="322">(I484-I448)/I448</f>
        <v>-0.12318915384880083</v>
      </c>
      <c r="K484" s="149">
        <v>146.93</v>
      </c>
      <c r="L484" s="142">
        <f t="shared" ref="L484:L486" si="323">(K484-K448)/K448</f>
        <v>-3.5955645954989762E-2</v>
      </c>
      <c r="M484" s="149">
        <v>207.23</v>
      </c>
      <c r="N484" s="142">
        <f t="shared" ref="N484:N486" si="324">(M484-M448)/M448</f>
        <v>-0.10788238839381808</v>
      </c>
      <c r="O484" s="150">
        <v>129.43</v>
      </c>
      <c r="P484" s="142">
        <f>(O484-O448)/O448</f>
        <v>-3.3671793340301563E-2</v>
      </c>
      <c r="Q484" s="150">
        <v>171.54</v>
      </c>
      <c r="R484" s="101">
        <f>(Q484-Q448)/Q448</f>
        <v>-0.15952964233219011</v>
      </c>
    </row>
    <row r="485" spans="1:18" ht="16.2" hidden="1">
      <c r="A485" s="6" t="s">
        <v>553</v>
      </c>
      <c r="B485" s="125" t="s">
        <v>6</v>
      </c>
      <c r="C485" s="126">
        <v>2586.5300000000002</v>
      </c>
      <c r="D485" s="127">
        <f t="shared" si="319"/>
        <v>-9.3529175204426045E-3</v>
      </c>
      <c r="E485" s="128">
        <v>32.29</v>
      </c>
      <c r="F485" s="127">
        <f t="shared" si="320"/>
        <v>-3.9845376152245121E-2</v>
      </c>
      <c r="G485" s="95">
        <v>1089.8</v>
      </c>
      <c r="H485" s="147">
        <f t="shared" si="321"/>
        <v>9.3792342048476876E-2</v>
      </c>
      <c r="I485" s="130">
        <v>183.66</v>
      </c>
      <c r="J485" s="147">
        <f t="shared" si="322"/>
        <v>-0.11013130481127957</v>
      </c>
      <c r="K485" s="130">
        <v>115.49</v>
      </c>
      <c r="L485" s="147">
        <f t="shared" si="323"/>
        <v>4.2610815202672195E-2</v>
      </c>
      <c r="M485" s="130">
        <v>77.790000000000006</v>
      </c>
      <c r="N485" s="147">
        <f t="shared" si="324"/>
        <v>-5.7776162790697624E-2</v>
      </c>
      <c r="O485" s="151">
        <v>445.41</v>
      </c>
      <c r="P485" s="147">
        <f>(O485-O449)/O449</f>
        <v>-0.11537239324726907</v>
      </c>
      <c r="Q485" s="151">
        <v>250.47</v>
      </c>
      <c r="R485" s="129">
        <f>(Q485-Q449)/Q449</f>
        <v>-0.1095349829351535</v>
      </c>
    </row>
    <row r="486" spans="1:18" ht="16.8" hidden="1" thickBot="1">
      <c r="A486" s="38"/>
      <c r="B486" s="10" t="s">
        <v>8</v>
      </c>
      <c r="C486" s="75">
        <f>C484-C485</f>
        <v>410.29999999999973</v>
      </c>
      <c r="D486" s="354">
        <f t="shared" si="319"/>
        <v>-7.8908968458862999E-2</v>
      </c>
      <c r="E486" s="82">
        <f>E484-E485</f>
        <v>52.029999999999994</v>
      </c>
      <c r="F486" s="354">
        <f t="shared" si="320"/>
        <v>-0.11513605442176887</v>
      </c>
      <c r="G486" s="71">
        <f>G484-G485</f>
        <v>634.19000000000005</v>
      </c>
      <c r="H486" s="325">
        <f t="shared" si="321"/>
        <v>-5.7639157181491062E-2</v>
      </c>
      <c r="I486" s="82">
        <f>I484-I485</f>
        <v>71.150000000000006</v>
      </c>
      <c r="J486" s="325">
        <f t="shared" si="322"/>
        <v>-0.15518879126098334</v>
      </c>
      <c r="K486" s="82">
        <f>K484-K485</f>
        <v>31.440000000000012</v>
      </c>
      <c r="L486" s="320">
        <f t="shared" si="323"/>
        <v>-0.24495677233429367</v>
      </c>
      <c r="M486" s="82">
        <f>M484-M485</f>
        <v>129.44</v>
      </c>
      <c r="N486" s="320">
        <f t="shared" si="324"/>
        <v>-0.13551058572096436</v>
      </c>
      <c r="O486" s="134">
        <f>O484-O485</f>
        <v>-315.98</v>
      </c>
      <c r="P486" s="144">
        <f>(O486-O450)/-O450</f>
        <v>0.14498322329256408</v>
      </c>
      <c r="Q486" s="134">
        <f>Q484-Q485</f>
        <v>-78.930000000000007</v>
      </c>
      <c r="R486" s="362">
        <f>(Q486-Q450)/-Q450</f>
        <v>-2.2674267945063862E-2</v>
      </c>
    </row>
    <row r="487" spans="1:18" ht="16.8" thickTop="1">
      <c r="A487" s="6"/>
      <c r="B487" s="121" t="s">
        <v>7</v>
      </c>
      <c r="C487" s="122">
        <v>3291.57</v>
      </c>
      <c r="D487" s="120">
        <f t="shared" ref="D487:D489" si="325">(C487-C451)/C451</f>
        <v>-1.4520653758753558E-2</v>
      </c>
      <c r="E487" s="123">
        <v>91.78</v>
      </c>
      <c r="F487" s="120">
        <f t="shared" ref="F487:F489" si="326">(E487-E451)/E451</f>
        <v>-8.9032258064516118E-2</v>
      </c>
      <c r="G487" s="124">
        <v>1899.7</v>
      </c>
      <c r="H487" s="142">
        <f t="shared" ref="H487:H489" si="327">(G487-G451)/G451</f>
        <v>3.7764193666453678E-2</v>
      </c>
      <c r="I487" s="141">
        <v>278.41000000000003</v>
      </c>
      <c r="J487" s="142">
        <f t="shared" ref="J487:J489" si="328">(I487-I451)/I451</f>
        <v>-0.11862099531467636</v>
      </c>
      <c r="K487" s="149">
        <v>160.61000000000001</v>
      </c>
      <c r="L487" s="142">
        <f t="shared" ref="L487:L489" si="329">(K487-K451)/K451</f>
        <v>-2.9429538312786902E-2</v>
      </c>
      <c r="M487" s="149">
        <v>225.8</v>
      </c>
      <c r="N487" s="142">
        <f t="shared" ref="N487:N489" si="330">(M487-M451)/M451</f>
        <v>-0.10666244658965018</v>
      </c>
      <c r="O487" s="150">
        <v>140.35</v>
      </c>
      <c r="P487" s="142">
        <f>(O487-O451)/O451</f>
        <v>-3.4067446662078574E-2</v>
      </c>
      <c r="Q487" s="150">
        <v>186.68</v>
      </c>
      <c r="R487" s="101">
        <f>(Q487-Q451)/Q451</f>
        <v>-0.15723895083743392</v>
      </c>
    </row>
    <row r="488" spans="1:18" ht="16.2">
      <c r="A488" s="6">
        <v>2019</v>
      </c>
      <c r="B488" s="125" t="s">
        <v>6</v>
      </c>
      <c r="C488" s="126">
        <v>2856.51</v>
      </c>
      <c r="D488" s="127">
        <f t="shared" si="325"/>
        <v>3.0162364111351952E-3</v>
      </c>
      <c r="E488" s="128">
        <v>35.549999999999997</v>
      </c>
      <c r="F488" s="127">
        <f t="shared" si="326"/>
        <v>-3.3967391304347831E-2</v>
      </c>
      <c r="G488" s="95">
        <v>1216.73</v>
      </c>
      <c r="H488" s="147">
        <f t="shared" si="327"/>
        <v>0.118091929940637</v>
      </c>
      <c r="I488" s="130">
        <v>199.77</v>
      </c>
      <c r="J488" s="147">
        <f t="shared" si="328"/>
        <v>-0.11019553694712922</v>
      </c>
      <c r="K488" s="130">
        <v>128.13999999999999</v>
      </c>
      <c r="L488" s="147">
        <f t="shared" si="329"/>
        <v>5.4216371863430597E-2</v>
      </c>
      <c r="M488" s="130">
        <v>85.49</v>
      </c>
      <c r="N488" s="147">
        <f t="shared" si="330"/>
        <v>-4.5657512837687021E-2</v>
      </c>
      <c r="O488" s="151">
        <v>485.7</v>
      </c>
      <c r="P488" s="147">
        <f>(O488-O452)/O452</f>
        <v>-0.11559051677045772</v>
      </c>
      <c r="Q488" s="151">
        <v>274.39</v>
      </c>
      <c r="R488" s="129">
        <f>(Q488-Q452)/Q452</f>
        <v>-9.6360941873867914E-2</v>
      </c>
    </row>
    <row r="489" spans="1:18" ht="16.8" thickBot="1">
      <c r="A489" s="38"/>
      <c r="B489" s="10" t="s">
        <v>8</v>
      </c>
      <c r="C489" s="75">
        <f>C487-C488</f>
        <v>435.05999999999995</v>
      </c>
      <c r="D489" s="354">
        <f t="shared" si="325"/>
        <v>-0.11600121914050622</v>
      </c>
      <c r="E489" s="82">
        <f>E487-E488</f>
        <v>56.230000000000004</v>
      </c>
      <c r="F489" s="354">
        <f t="shared" si="326"/>
        <v>-0.12071931196247065</v>
      </c>
      <c r="G489" s="71">
        <f>G487-G488</f>
        <v>682.97</v>
      </c>
      <c r="H489" s="325">
        <f t="shared" si="327"/>
        <v>-7.9989223412136989E-2</v>
      </c>
      <c r="I489" s="82">
        <f>I487-I488</f>
        <v>78.640000000000015</v>
      </c>
      <c r="J489" s="325">
        <f t="shared" si="328"/>
        <v>-0.13932362919995611</v>
      </c>
      <c r="K489" s="82">
        <f>K487-K488</f>
        <v>32.470000000000027</v>
      </c>
      <c r="L489" s="320">
        <f t="shared" si="329"/>
        <v>-0.26086956521739058</v>
      </c>
      <c r="M489" s="82">
        <f>M487-M488</f>
        <v>140.31</v>
      </c>
      <c r="N489" s="320">
        <f t="shared" si="330"/>
        <v>-0.14015197940924135</v>
      </c>
      <c r="O489" s="134">
        <f>O487-O488</f>
        <v>-345.35</v>
      </c>
      <c r="P489" s="144">
        <f>(O489-O453)/-O453</f>
        <v>0.14491928295533307</v>
      </c>
      <c r="Q489" s="134">
        <f>Q487-Q488</f>
        <v>-87.70999999999998</v>
      </c>
      <c r="R489" s="362">
        <f>(Q489-Q453)/-Q453</f>
        <v>-6.781105429754071E-2</v>
      </c>
    </row>
    <row r="490" spans="1:18" ht="16.8" hidden="1" thickTop="1">
      <c r="A490" s="6">
        <v>2020</v>
      </c>
      <c r="B490" s="121" t="s">
        <v>7</v>
      </c>
      <c r="C490" s="122">
        <v>250.48</v>
      </c>
      <c r="D490" s="120">
        <f t="shared" ref="D490:D492" si="331">(C490-C454)/C454</f>
        <v>-7.6435234688986359E-2</v>
      </c>
      <c r="E490" s="123">
        <v>6.24</v>
      </c>
      <c r="F490" s="120">
        <f t="shared" ref="F490:F492" si="332">(E490-E454)/E454</f>
        <v>-0.15789473684210525</v>
      </c>
      <c r="G490" s="124">
        <v>148.15</v>
      </c>
      <c r="H490" s="142">
        <f t="shared" ref="H490:H492" si="333">(G490-G454)/G454</f>
        <v>-1.9328787979082461E-2</v>
      </c>
      <c r="I490" s="141">
        <v>20.77</v>
      </c>
      <c r="J490" s="142">
        <f t="shared" ref="J490:J492" si="334">(I490-I454)/I454</f>
        <v>-0.17677368212445504</v>
      </c>
      <c r="K490" s="149">
        <v>11.68</v>
      </c>
      <c r="L490" s="142">
        <f t="shared" ref="L490:L492" si="335">(K490-K454)/K454</f>
        <v>-0.11782477341389731</v>
      </c>
      <c r="M490" s="149">
        <v>15.33</v>
      </c>
      <c r="N490" s="142">
        <f t="shared" ref="N490:N492" si="336">(M490-M454)/M454</f>
        <v>-0.1880296610169491</v>
      </c>
      <c r="O490" s="150">
        <v>9.1</v>
      </c>
      <c r="P490" s="142">
        <f>(O490-O454)/O454</f>
        <v>-0.27374301675977653</v>
      </c>
      <c r="Q490" s="150">
        <v>14.65</v>
      </c>
      <c r="R490" s="101">
        <f>(Q490-Q454)/Q454</f>
        <v>-0.12589498806682584</v>
      </c>
    </row>
    <row r="491" spans="1:18" ht="16.2" hidden="1">
      <c r="A491" s="6" t="s">
        <v>509</v>
      </c>
      <c r="B491" s="125" t="s">
        <v>6</v>
      </c>
      <c r="C491" s="126">
        <v>216.11</v>
      </c>
      <c r="D491" s="127">
        <f t="shared" si="331"/>
        <v>-0.17659833879448286</v>
      </c>
      <c r="E491" s="128">
        <v>2.4900000000000002</v>
      </c>
      <c r="F491" s="127">
        <f t="shared" si="332"/>
        <v>-0.31215469613259667</v>
      </c>
      <c r="G491" s="95">
        <v>97.75</v>
      </c>
      <c r="H491" s="147">
        <f t="shared" si="333"/>
        <v>-6.949071870537836E-2</v>
      </c>
      <c r="I491" s="130">
        <v>13.99</v>
      </c>
      <c r="J491" s="147">
        <f t="shared" si="334"/>
        <v>-0.28731533367294954</v>
      </c>
      <c r="K491" s="130">
        <v>10.01</v>
      </c>
      <c r="L491" s="147">
        <f t="shared" si="335"/>
        <v>-0.14735945485519594</v>
      </c>
      <c r="M491" s="130">
        <v>6.14</v>
      </c>
      <c r="N491" s="147">
        <f t="shared" si="336"/>
        <v>-0.2475490196078432</v>
      </c>
      <c r="O491" s="151">
        <v>36.53</v>
      </c>
      <c r="P491" s="147">
        <f>(O491-O455)/O455</f>
        <v>-0.27577319587628862</v>
      </c>
      <c r="Q491" s="151">
        <v>18.7</v>
      </c>
      <c r="R491" s="129">
        <f>(Q491-Q455)/Q455</f>
        <v>-0.23859934853420195</v>
      </c>
    </row>
    <row r="492" spans="1:18" ht="16.8" hidden="1" thickBot="1">
      <c r="A492" s="38"/>
      <c r="B492" s="10" t="s">
        <v>8</v>
      </c>
      <c r="C492" s="75">
        <f>C490-C491</f>
        <v>34.369999999999976</v>
      </c>
      <c r="D492" s="117">
        <f t="shared" si="331"/>
        <v>2.9279999999999973</v>
      </c>
      <c r="E492" s="82">
        <f>E490-E491</f>
        <v>3.75</v>
      </c>
      <c r="F492" s="354">
        <f t="shared" si="332"/>
        <v>-1.0554089709762543E-2</v>
      </c>
      <c r="G492" s="71">
        <f>G490-G491</f>
        <v>50.400000000000006</v>
      </c>
      <c r="H492" s="144">
        <f t="shared" si="333"/>
        <v>9.517601043024794E-2</v>
      </c>
      <c r="I492" s="82">
        <f>I490-I491</f>
        <v>6.7799999999999994</v>
      </c>
      <c r="J492" s="144">
        <f t="shared" si="334"/>
        <v>0.2107142857142853</v>
      </c>
      <c r="K492" s="82">
        <f>K490-K491</f>
        <v>1.67</v>
      </c>
      <c r="L492" s="361">
        <f t="shared" si="335"/>
        <v>0.11333333333333329</v>
      </c>
      <c r="M492" s="82">
        <f>M490-M491</f>
        <v>9.1900000000000013</v>
      </c>
      <c r="N492" s="320">
        <f t="shared" si="336"/>
        <v>-0.14272388059701471</v>
      </c>
      <c r="O492" s="134">
        <f>O490-O491</f>
        <v>-27.43</v>
      </c>
      <c r="P492" s="144">
        <f>(O492-O456)/-O456</f>
        <v>0.27644420997098385</v>
      </c>
      <c r="Q492" s="134">
        <f>Q490-Q491</f>
        <v>-4.0499999999999989</v>
      </c>
      <c r="R492" s="104">
        <f>(Q492-Q456)/-Q456</f>
        <v>0.48076923076923073</v>
      </c>
    </row>
    <row r="493" spans="1:18" ht="16.8" hidden="1" thickTop="1">
      <c r="A493" s="6">
        <v>2020</v>
      </c>
      <c r="B493" s="121" t="s">
        <v>7</v>
      </c>
      <c r="C493" s="122">
        <v>503.85</v>
      </c>
      <c r="D493" s="120">
        <f t="shared" ref="D493:D495" si="337">(C493-C457)/C457</f>
        <v>6.2235152741762147E-2</v>
      </c>
      <c r="E493" s="123">
        <v>12.61</v>
      </c>
      <c r="F493" s="120">
        <f t="shared" ref="F493:F495" si="338">(E493-E457)/E457</f>
        <v>-7.4155653450807629E-2</v>
      </c>
      <c r="G493" s="124">
        <v>299.22000000000003</v>
      </c>
      <c r="H493" s="142">
        <f t="shared" ref="H493:H495" si="339">(G493-G457)/G457</f>
        <v>0.13504286472953503</v>
      </c>
      <c r="I493" s="141">
        <v>40.1</v>
      </c>
      <c r="J493" s="142">
        <f t="shared" ref="J493:J495" si="340">(I493-I457)/I457</f>
        <v>-6.3302966596589599E-2</v>
      </c>
      <c r="K493" s="149">
        <v>23.35</v>
      </c>
      <c r="L493" s="142">
        <f t="shared" ref="L493:L495" si="341">(K493-K457)/K457</f>
        <v>1.5217391304347887E-2</v>
      </c>
      <c r="M493" s="149">
        <v>31.67</v>
      </c>
      <c r="N493" s="142">
        <f t="shared" ref="N493:N495" si="342">(M493-M457)/M457</f>
        <v>-8.1230055120394468E-2</v>
      </c>
      <c r="O493" s="150">
        <v>21.14</v>
      </c>
      <c r="P493" s="142">
        <f>(O493-O457)/O457</f>
        <v>-3.9527487505679276E-2</v>
      </c>
      <c r="Q493" s="150">
        <v>28.95</v>
      </c>
      <c r="R493" s="101">
        <f>(Q493-Q457)/Q457</f>
        <v>-4.3607532210109032E-2</v>
      </c>
    </row>
    <row r="494" spans="1:18" ht="16.2" hidden="1">
      <c r="A494" s="6" t="s">
        <v>516</v>
      </c>
      <c r="B494" s="125" t="s">
        <v>6</v>
      </c>
      <c r="C494" s="126">
        <v>436.52</v>
      </c>
      <c r="D494" s="127">
        <f t="shared" si="337"/>
        <v>5.2261112718156415E-2</v>
      </c>
      <c r="E494" s="128">
        <v>4.62</v>
      </c>
      <c r="F494" s="127">
        <f t="shared" si="338"/>
        <v>-0.13483146067415727</v>
      </c>
      <c r="G494" s="95">
        <v>190.53</v>
      </c>
      <c r="H494" s="147">
        <f t="shared" si="339"/>
        <v>0.11284387594182578</v>
      </c>
      <c r="I494" s="130">
        <v>29.25</v>
      </c>
      <c r="J494" s="147">
        <f t="shared" si="340"/>
        <v>-1.0152284263959414E-2</v>
      </c>
      <c r="K494" s="130">
        <v>20.67</v>
      </c>
      <c r="L494" s="147">
        <f t="shared" si="341"/>
        <v>0.12398042414355634</v>
      </c>
      <c r="M494" s="130">
        <v>12.66</v>
      </c>
      <c r="N494" s="147">
        <f t="shared" si="342"/>
        <v>-2.6902382782474994E-2</v>
      </c>
      <c r="O494" s="151">
        <v>77.75</v>
      </c>
      <c r="P494" s="147">
        <f>(O494-O458)/O458</f>
        <v>4.3764263659551689E-2</v>
      </c>
      <c r="Q494" s="151">
        <v>40.840000000000003</v>
      </c>
      <c r="R494" s="129">
        <f>(Q494-Q458)/Q458</f>
        <v>-1.1377390462357754E-2</v>
      </c>
    </row>
    <row r="495" spans="1:18" ht="16.8" hidden="1" thickBot="1">
      <c r="A495" s="38"/>
      <c r="B495" s="10" t="s">
        <v>8</v>
      </c>
      <c r="C495" s="75">
        <f>C493-C494</f>
        <v>67.330000000000041</v>
      </c>
      <c r="D495" s="117">
        <f t="shared" si="337"/>
        <v>0.13178685493360279</v>
      </c>
      <c r="E495" s="82">
        <f>E493-E494</f>
        <v>7.9899999999999993</v>
      </c>
      <c r="F495" s="354">
        <f t="shared" si="338"/>
        <v>-3.502415458937199E-2</v>
      </c>
      <c r="G495" s="71">
        <f>G493-G494</f>
        <v>108.69000000000003</v>
      </c>
      <c r="H495" s="144">
        <f t="shared" si="339"/>
        <v>0.17617141002056086</v>
      </c>
      <c r="I495" s="82">
        <f>I493-I494</f>
        <v>10.850000000000001</v>
      </c>
      <c r="J495" s="325">
        <f t="shared" si="340"/>
        <v>-0.18174962292609351</v>
      </c>
      <c r="K495" s="82">
        <f>K493-K494</f>
        <v>2.6799999999999997</v>
      </c>
      <c r="L495" s="320">
        <f t="shared" si="341"/>
        <v>-0.41865509761388287</v>
      </c>
      <c r="M495" s="82">
        <f>M493-M494</f>
        <v>19.010000000000002</v>
      </c>
      <c r="N495" s="320">
        <f t="shared" si="342"/>
        <v>-0.11416589002795896</v>
      </c>
      <c r="O495" s="134">
        <f>O493-O494</f>
        <v>-56.61</v>
      </c>
      <c r="P495" s="325">
        <f>(O495-O459)/-O459</f>
        <v>-7.8696646341463616E-2</v>
      </c>
      <c r="Q495" s="134">
        <f>Q493-Q494</f>
        <v>-11.890000000000004</v>
      </c>
      <c r="R495" s="362">
        <f>(Q495-Q459)/-Q459</f>
        <v>-7.6992753623188512E-2</v>
      </c>
    </row>
    <row r="496" spans="1:18" ht="16.8" hidden="1" thickTop="1">
      <c r="A496" s="6">
        <v>2020</v>
      </c>
      <c r="B496" s="121" t="s">
        <v>7</v>
      </c>
      <c r="C496" s="122">
        <v>786.23</v>
      </c>
      <c r="D496" s="120">
        <f t="shared" ref="D496:D498" si="343">(C496-C460)/C460</f>
        <v>3.6108219232239072E-2</v>
      </c>
      <c r="E496" s="123">
        <v>20.57</v>
      </c>
      <c r="F496" s="120">
        <f t="shared" ref="F496:F498" si="344">(E496-E460)/E460</f>
        <v>-9.4231616028181434E-2</v>
      </c>
      <c r="G496" s="124">
        <v>470.94</v>
      </c>
      <c r="H496" s="142">
        <f t="shared" ref="H496:H498" si="345">(G496-G460)/G460</f>
        <v>0.11391267325795928</v>
      </c>
      <c r="I496" s="141">
        <v>63.01</v>
      </c>
      <c r="J496" s="142">
        <f t="shared" ref="J496:J498" si="346">(I496-I460)/I460</f>
        <v>-8.375745237749016E-2</v>
      </c>
      <c r="K496" s="149">
        <v>35.93</v>
      </c>
      <c r="L496" s="142">
        <f t="shared" ref="L496:L498" si="347">(K496-K460)/K460</f>
        <v>-2.2844710361708005E-2</v>
      </c>
      <c r="M496" s="149">
        <v>50.29</v>
      </c>
      <c r="N496" s="142">
        <f t="shared" ref="N496:N498" si="348">(M496-M460)/M460</f>
        <v>-9.7613493630001755E-2</v>
      </c>
      <c r="O496" s="150">
        <v>28.6</v>
      </c>
      <c r="P496" s="142">
        <f>(O496-O460)/O460</f>
        <v>-0.10316713703355281</v>
      </c>
      <c r="Q496" s="150">
        <v>43.69</v>
      </c>
      <c r="R496" s="101">
        <f>(Q496-Q460)/Q460</f>
        <v>-0.10562947799385883</v>
      </c>
    </row>
    <row r="497" spans="1:18" ht="16.2" hidden="1">
      <c r="A497" s="6" t="s">
        <v>567</v>
      </c>
      <c r="B497" s="125" t="s">
        <v>6</v>
      </c>
      <c r="C497" s="126">
        <v>690.32</v>
      </c>
      <c r="D497" s="127">
        <f t="shared" si="343"/>
        <v>3.2748380533489073E-2</v>
      </c>
      <c r="E497" s="128">
        <v>7.86</v>
      </c>
      <c r="F497" s="127">
        <f t="shared" si="344"/>
        <v>-8.8167053364269027E-2</v>
      </c>
      <c r="G497" s="95">
        <v>303.77</v>
      </c>
      <c r="H497" s="147">
        <f t="shared" si="345"/>
        <v>9.2776458738038567E-2</v>
      </c>
      <c r="I497" s="130">
        <v>48.92</v>
      </c>
      <c r="J497" s="147">
        <f t="shared" si="346"/>
        <v>0</v>
      </c>
      <c r="K497" s="130">
        <v>33.479999999999997</v>
      </c>
      <c r="L497" s="147">
        <f t="shared" si="347"/>
        <v>9.0198632367306936E-2</v>
      </c>
      <c r="M497" s="130">
        <v>21.41</v>
      </c>
      <c r="N497" s="147">
        <f t="shared" si="348"/>
        <v>1.5654648956356824E-2</v>
      </c>
      <c r="O497" s="151">
        <v>110.74</v>
      </c>
      <c r="P497" s="147">
        <f>(O497-O461)/O461</f>
        <v>-4.5344827586206941E-2</v>
      </c>
      <c r="Q497" s="151">
        <v>65.97</v>
      </c>
      <c r="R497" s="129">
        <f>(Q497-Q461)/Q461</f>
        <v>-2.2087162763118812E-2</v>
      </c>
    </row>
    <row r="498" spans="1:18" ht="16.8" hidden="1" thickBot="1">
      <c r="A498" s="38"/>
      <c r="B498" s="10" t="s">
        <v>8</v>
      </c>
      <c r="C498" s="75">
        <f>C496-C497</f>
        <v>95.909999999999968</v>
      </c>
      <c r="D498" s="117">
        <f t="shared" si="343"/>
        <v>6.0951327433626898E-2</v>
      </c>
      <c r="E498" s="82">
        <f>E496-E497</f>
        <v>12.71</v>
      </c>
      <c r="F498" s="354">
        <f t="shared" si="344"/>
        <v>-9.794180269694823E-2</v>
      </c>
      <c r="G498" s="71">
        <f>G496-G497</f>
        <v>167.17000000000002</v>
      </c>
      <c r="H498" s="144">
        <f t="shared" si="345"/>
        <v>0.15448895027624357</v>
      </c>
      <c r="I498" s="82">
        <f>I496-I497</f>
        <v>14.089999999999996</v>
      </c>
      <c r="J498" s="325">
        <f t="shared" si="346"/>
        <v>-0.29017632241813601</v>
      </c>
      <c r="K498" s="82">
        <f>K496-K497</f>
        <v>2.4500000000000028</v>
      </c>
      <c r="L498" s="320">
        <f t="shared" si="347"/>
        <v>-0.59570957095709542</v>
      </c>
      <c r="M498" s="82">
        <f>M496-M497</f>
        <v>28.88</v>
      </c>
      <c r="N498" s="320">
        <f t="shared" si="348"/>
        <v>-0.16652236652236652</v>
      </c>
      <c r="O498" s="134">
        <f>O496-O497</f>
        <v>-82.139999999999986</v>
      </c>
      <c r="P498" s="144">
        <f>(O498-O462)/-O462</f>
        <v>2.342170966591384E-2</v>
      </c>
      <c r="Q498" s="134">
        <f>Q496-Q497</f>
        <v>-22.28</v>
      </c>
      <c r="R498" s="362">
        <f>(Q498-Q462)/-Q462</f>
        <v>-0.19720580333154272</v>
      </c>
    </row>
    <row r="499" spans="1:18" ht="16.8" hidden="1" thickTop="1">
      <c r="A499" s="6">
        <v>2020</v>
      </c>
      <c r="B499" s="121" t="s">
        <v>7</v>
      </c>
      <c r="C499" s="122">
        <v>1038.4000000000001</v>
      </c>
      <c r="D499" s="120">
        <f t="shared" ref="D499:D501" si="349">(C499-C463)/C463</f>
        <v>2.3629033053044708E-2</v>
      </c>
      <c r="E499" s="123">
        <v>25.76</v>
      </c>
      <c r="F499" s="120">
        <f t="shared" ref="F499:F501" si="350">(E499-E463)/E463</f>
        <v>-0.16930022573363429</v>
      </c>
      <c r="G499" s="124">
        <v>632.46</v>
      </c>
      <c r="H499" s="142">
        <f t="shared" ref="H499:H501" si="351">(G499-G463)/G463</f>
        <v>0.1226569156489634</v>
      </c>
      <c r="I499" s="141">
        <v>81.87</v>
      </c>
      <c r="J499" s="142">
        <f t="shared" ref="J499:J501" si="352">(I499-I463)/I463</f>
        <v>-0.10787839163125196</v>
      </c>
      <c r="K499" s="149">
        <v>49.14</v>
      </c>
      <c r="L499" s="142">
        <f t="shared" ref="L499:L501" si="353">(K499-K463)/K463</f>
        <v>-4.860267314702349E-3</v>
      </c>
      <c r="M499" s="149">
        <v>66.16</v>
      </c>
      <c r="N499" s="142">
        <f t="shared" ref="N499:N501" si="354">(M499-M463)/M463</f>
        <v>-0.11432396251673368</v>
      </c>
      <c r="O499" s="150">
        <v>32.89</v>
      </c>
      <c r="P499" s="142">
        <f>(O499-O463)/O463</f>
        <v>-0.25317892824704813</v>
      </c>
      <c r="Q499" s="150">
        <v>55.89</v>
      </c>
      <c r="R499" s="101">
        <f>(Q499-Q463)/Q463</f>
        <v>-0.13549883990719264</v>
      </c>
    </row>
    <row r="500" spans="1:18" ht="16.2" hidden="1">
      <c r="A500" s="6" t="s">
        <v>572</v>
      </c>
      <c r="B500" s="125" t="s">
        <v>6</v>
      </c>
      <c r="C500" s="126">
        <v>918.09</v>
      </c>
      <c r="D500" s="127">
        <f t="shared" si="349"/>
        <v>2.3511705685618764E-2</v>
      </c>
      <c r="E500" s="128">
        <v>10.36</v>
      </c>
      <c r="F500" s="127">
        <f t="shared" si="350"/>
        <v>-8.641975308641979E-2</v>
      </c>
      <c r="G500" s="95">
        <v>409.38</v>
      </c>
      <c r="H500" s="147">
        <f t="shared" si="351"/>
        <v>0.11721201866659386</v>
      </c>
      <c r="I500" s="130">
        <v>65.19</v>
      </c>
      <c r="J500" s="147">
        <f t="shared" si="352"/>
        <v>-1.4661426844014494E-2</v>
      </c>
      <c r="K500" s="130">
        <v>44.01</v>
      </c>
      <c r="L500" s="147">
        <f t="shared" si="353"/>
        <v>7.630227439471747E-2</v>
      </c>
      <c r="M500" s="130">
        <v>29.4</v>
      </c>
      <c r="N500" s="147">
        <f t="shared" si="354"/>
        <v>4.1445270988310245E-2</v>
      </c>
      <c r="O500" s="151">
        <v>137.12</v>
      </c>
      <c r="P500" s="147">
        <f>(O500-O464)/O464</f>
        <v>-0.15180007422986511</v>
      </c>
      <c r="Q500" s="151">
        <v>89.47</v>
      </c>
      <c r="R500" s="514">
        <f>(Q500-Q464)/Q464</f>
        <v>-3.6748329621380657E-3</v>
      </c>
    </row>
    <row r="501" spans="1:18" ht="16.8" hidden="1" thickBot="1">
      <c r="A501" s="38"/>
      <c r="B501" s="10" t="s">
        <v>8</v>
      </c>
      <c r="C501" s="75">
        <f>C499-C500</f>
        <v>120.31000000000006</v>
      </c>
      <c r="D501" s="117">
        <f t="shared" si="349"/>
        <v>2.4525249084561954E-2</v>
      </c>
      <c r="E501" s="82">
        <f>E499-E500</f>
        <v>15.400000000000002</v>
      </c>
      <c r="F501" s="354">
        <f t="shared" si="350"/>
        <v>-0.2170818505338078</v>
      </c>
      <c r="G501" s="71">
        <f>G499-G500</f>
        <v>223.08000000000004</v>
      </c>
      <c r="H501" s="144">
        <f t="shared" si="351"/>
        <v>0.13278830041131384</v>
      </c>
      <c r="I501" s="82">
        <f>I499-I500</f>
        <v>16.680000000000007</v>
      </c>
      <c r="J501" s="325">
        <f t="shared" si="352"/>
        <v>-0.34869191721983572</v>
      </c>
      <c r="K501" s="82">
        <f>K499-K500</f>
        <v>5.1300000000000026</v>
      </c>
      <c r="L501" s="320">
        <f t="shared" si="353"/>
        <v>-0.39575971731448745</v>
      </c>
      <c r="M501" s="82">
        <f>M499-M500</f>
        <v>36.76</v>
      </c>
      <c r="N501" s="320">
        <f t="shared" si="354"/>
        <v>-0.20895201205078548</v>
      </c>
      <c r="O501" s="134">
        <f>O499-O500</f>
        <v>-104.23</v>
      </c>
      <c r="P501" s="144">
        <f>(O501-O465)/-O465</f>
        <v>0.11384118347219861</v>
      </c>
      <c r="Q501" s="134">
        <f>Q499-Q500</f>
        <v>-33.58</v>
      </c>
      <c r="R501" s="362">
        <f>(Q501-Q465)/-Q465</f>
        <v>-0.33518886679920518</v>
      </c>
    </row>
    <row r="502" spans="1:18" ht="16.8" hidden="1" thickTop="1">
      <c r="A502" s="6">
        <v>2020</v>
      </c>
      <c r="B502" s="121" t="s">
        <v>7</v>
      </c>
      <c r="C502" s="122">
        <v>1308.3900000000001</v>
      </c>
      <c r="D502" s="120">
        <f t="shared" ref="D502:D504" si="355">(C502-C466)/C466</f>
        <v>1.431871743984125E-2</v>
      </c>
      <c r="E502" s="123">
        <v>31.1</v>
      </c>
      <c r="F502" s="120">
        <f t="shared" ref="F502:F504" si="356">(E502-E466)/E466</f>
        <v>-0.20744138634046891</v>
      </c>
      <c r="G502" s="124">
        <v>803.53</v>
      </c>
      <c r="H502" s="142">
        <f t="shared" ref="H502:H504" si="357">(G502-G466)/G466</f>
        <v>0.11576594090202179</v>
      </c>
      <c r="I502" s="141">
        <v>102.34</v>
      </c>
      <c r="J502" s="142">
        <f t="shared" ref="J502:J504" si="358">(I502-I466)/I466</f>
        <v>-0.11699741156169113</v>
      </c>
      <c r="K502" s="149">
        <v>63.65</v>
      </c>
      <c r="L502" s="142">
        <f t="shared" ref="L502:L504" si="359">(K502-K466)/K466</f>
        <v>1.3373666613596501E-2</v>
      </c>
      <c r="M502" s="149">
        <v>82.22</v>
      </c>
      <c r="N502" s="142">
        <f t="shared" ref="N502:N504" si="360">(M502-M466)/M466</f>
        <v>-0.13224274406332456</v>
      </c>
      <c r="O502" s="150">
        <v>38.1</v>
      </c>
      <c r="P502" s="142">
        <f>(O502-O466)/O466</f>
        <v>-0.32218466465041806</v>
      </c>
      <c r="Q502" s="150">
        <v>68.88</v>
      </c>
      <c r="R502" s="101">
        <f>(Q502-Q466)/Q466</f>
        <v>-0.13932275396726235</v>
      </c>
    </row>
    <row r="503" spans="1:18" ht="16.2" hidden="1">
      <c r="A503" s="6" t="s">
        <v>578</v>
      </c>
      <c r="B503" s="125" t="s">
        <v>6</v>
      </c>
      <c r="C503" s="126">
        <v>1139.96</v>
      </c>
      <c r="D503" s="127">
        <f t="shared" si="355"/>
        <v>1.0773091212172344E-2</v>
      </c>
      <c r="E503" s="128">
        <v>12.69</v>
      </c>
      <c r="F503" s="127">
        <f t="shared" si="356"/>
        <v>-9.2274678111588043E-2</v>
      </c>
      <c r="G503" s="95">
        <v>515.41</v>
      </c>
      <c r="H503" s="147">
        <f t="shared" si="357"/>
        <v>0.13304315328980629</v>
      </c>
      <c r="I503" s="130">
        <v>80.44</v>
      </c>
      <c r="J503" s="147">
        <f t="shared" si="358"/>
        <v>-3.6300467233736686E-2</v>
      </c>
      <c r="K503" s="130">
        <v>55.97</v>
      </c>
      <c r="L503" s="147">
        <f t="shared" si="359"/>
        <v>0.10897562908658609</v>
      </c>
      <c r="M503" s="130">
        <v>36.76</v>
      </c>
      <c r="N503" s="147">
        <f t="shared" si="360"/>
        <v>4.2836879432624056E-2</v>
      </c>
      <c r="O503" s="151">
        <v>161.38999999999999</v>
      </c>
      <c r="P503" s="147">
        <f>(O503-O467)/O467</f>
        <v>-0.21894207036732327</v>
      </c>
      <c r="Q503" s="151">
        <v>110.72</v>
      </c>
      <c r="R503" s="514">
        <f>(Q503-Q467)/Q467</f>
        <v>-1.8352690841386712E-2</v>
      </c>
    </row>
    <row r="504" spans="1:18" ht="16.8" hidden="1" thickBot="1">
      <c r="A504" s="38"/>
      <c r="B504" s="10" t="s">
        <v>8</v>
      </c>
      <c r="C504" s="75">
        <f>C502-C503</f>
        <v>168.43000000000006</v>
      </c>
      <c r="D504" s="117">
        <f t="shared" si="355"/>
        <v>3.8985873789401833E-2</v>
      </c>
      <c r="E504" s="82">
        <f>E502-E503</f>
        <v>18.410000000000004</v>
      </c>
      <c r="F504" s="354">
        <f t="shared" si="356"/>
        <v>-0.27117973079968322</v>
      </c>
      <c r="G504" s="71">
        <f>G502-G503</f>
        <v>288.12</v>
      </c>
      <c r="H504" s="144">
        <f t="shared" si="357"/>
        <v>8.6138651185584586E-2</v>
      </c>
      <c r="I504" s="82">
        <f>I502-I503</f>
        <v>21.900000000000006</v>
      </c>
      <c r="J504" s="325">
        <f t="shared" si="358"/>
        <v>-0.32469935245143383</v>
      </c>
      <c r="K504" s="82">
        <f>K502-K503</f>
        <v>7.68</v>
      </c>
      <c r="L504" s="320">
        <f t="shared" si="359"/>
        <v>-0.37763371150729352</v>
      </c>
      <c r="M504" s="82">
        <f>M502-M503</f>
        <v>45.46</v>
      </c>
      <c r="N504" s="320">
        <f t="shared" si="360"/>
        <v>-0.23596638655462182</v>
      </c>
      <c r="O504" s="134">
        <f>O502-O503</f>
        <v>-123.28999999999999</v>
      </c>
      <c r="P504" s="144">
        <f>(O504-O468)/-O468</f>
        <v>0.18036165403536764</v>
      </c>
      <c r="Q504" s="134">
        <f>Q502-Q503</f>
        <v>-41.84</v>
      </c>
      <c r="R504" s="362">
        <f>(Q504-Q468)/-Q468</f>
        <v>-0.27716727716727707</v>
      </c>
    </row>
    <row r="505" spans="1:18" ht="16.8" hidden="1" thickTop="1">
      <c r="A505" s="6">
        <v>2020</v>
      </c>
      <c r="B505" s="121" t="s">
        <v>7</v>
      </c>
      <c r="C505" s="122">
        <v>1579.61</v>
      </c>
      <c r="D505" s="120">
        <f t="shared" ref="D505:D507" si="361">(C505-C469)/C469</f>
        <v>4.828182847546417E-3</v>
      </c>
      <c r="E505" s="123">
        <v>35.99</v>
      </c>
      <c r="F505" s="120">
        <f t="shared" ref="F505:F507" si="362">(E505-E469)/E469</f>
        <v>-0.23425531914893613</v>
      </c>
      <c r="G505" s="124">
        <v>981.3</v>
      </c>
      <c r="H505" s="142">
        <f t="shared" ref="H505:H507" si="363">(G505-G469)/G469</f>
        <v>0.11975808752210866</v>
      </c>
      <c r="I505" s="141">
        <v>121.39</v>
      </c>
      <c r="J505" s="142">
        <f t="shared" ref="J505:J507" si="364">(I505-I469)/I469</f>
        <v>-0.13846699787083042</v>
      </c>
      <c r="K505" s="149">
        <v>76.67</v>
      </c>
      <c r="L505" s="142">
        <f t="shared" ref="L505:L507" si="365">(K505-K469)/K469</f>
        <v>-1.432664756446984E-3</v>
      </c>
      <c r="M505" s="149">
        <v>97.31</v>
      </c>
      <c r="N505" s="142">
        <f t="shared" ref="N505:N507" si="366">(M505-M469)/M469</f>
        <v>-0.14990827290993269</v>
      </c>
      <c r="O505" s="150">
        <v>43.65</v>
      </c>
      <c r="P505" s="142">
        <f>(O505-O469)/O469</f>
        <v>-0.39559678759346445</v>
      </c>
      <c r="Q505" s="150">
        <v>80.97</v>
      </c>
      <c r="R505" s="101">
        <f>(Q505-Q469)/Q469</f>
        <v>-0.15831600831600837</v>
      </c>
    </row>
    <row r="506" spans="1:18" ht="16.2" hidden="1">
      <c r="A506" s="6" t="s">
        <v>585</v>
      </c>
      <c r="B506" s="125" t="s">
        <v>6</v>
      </c>
      <c r="C506" s="126">
        <v>1361.31</v>
      </c>
      <c r="D506" s="127">
        <f t="shared" si="361"/>
        <v>-7.5673074820113212E-3</v>
      </c>
      <c r="E506" s="128">
        <v>15.18</v>
      </c>
      <c r="F506" s="127">
        <f t="shared" si="362"/>
        <v>-9.2647937836222397E-2</v>
      </c>
      <c r="G506" s="95">
        <v>622.34</v>
      </c>
      <c r="H506" s="147">
        <f t="shared" si="363"/>
        <v>0.12351964182553452</v>
      </c>
      <c r="I506" s="130">
        <v>96.53</v>
      </c>
      <c r="J506" s="147">
        <f t="shared" si="364"/>
        <v>-4.0075576770087523E-2</v>
      </c>
      <c r="K506" s="130">
        <v>69.83</v>
      </c>
      <c r="L506" s="147">
        <f t="shared" si="365"/>
        <v>0.13176661264181516</v>
      </c>
      <c r="M506" s="130">
        <v>43.74</v>
      </c>
      <c r="N506" s="147">
        <f t="shared" si="366"/>
        <v>3.1360528177316799E-2</v>
      </c>
      <c r="O506" s="151">
        <v>181.11</v>
      </c>
      <c r="P506" s="147">
        <f>(O506-O470)/O470</f>
        <v>-0.27605228444657626</v>
      </c>
      <c r="Q506" s="151">
        <v>131.71</v>
      </c>
      <c r="R506" s="514">
        <f>(Q506-Q470)/Q470</f>
        <v>-3.0760173669879893E-2</v>
      </c>
    </row>
    <row r="507" spans="1:18" ht="16.8" hidden="1" thickBot="1">
      <c r="A507" s="38"/>
      <c r="B507" s="10" t="s">
        <v>8</v>
      </c>
      <c r="C507" s="75">
        <f>C505-C506</f>
        <v>218.29999999999995</v>
      </c>
      <c r="D507" s="117">
        <f t="shared" si="361"/>
        <v>8.9701991713672616E-2</v>
      </c>
      <c r="E507" s="82">
        <f>E505-E506</f>
        <v>20.810000000000002</v>
      </c>
      <c r="F507" s="354">
        <f t="shared" si="362"/>
        <v>-0.31252064750578123</v>
      </c>
      <c r="G507" s="71">
        <f>G505-G506</f>
        <v>358.95999999999992</v>
      </c>
      <c r="H507" s="144">
        <f t="shared" si="363"/>
        <v>0.11329590918959108</v>
      </c>
      <c r="I507" s="82">
        <f>I505-I506</f>
        <v>24.86</v>
      </c>
      <c r="J507" s="325">
        <f t="shared" si="364"/>
        <v>-0.38373822508676259</v>
      </c>
      <c r="K507" s="82">
        <f>K505-K506</f>
        <v>6.8400000000000034</v>
      </c>
      <c r="L507" s="320">
        <f t="shared" si="365"/>
        <v>-0.54641909814323575</v>
      </c>
      <c r="M507" s="82">
        <f>M505-M506</f>
        <v>53.57</v>
      </c>
      <c r="N507" s="320">
        <f t="shared" si="366"/>
        <v>-0.25659172911462674</v>
      </c>
      <c r="O507" s="134">
        <f>O505-O506</f>
        <v>-137.46</v>
      </c>
      <c r="P507" s="144">
        <f>(O507-O471)/-O471</f>
        <v>0.22753582466985098</v>
      </c>
      <c r="Q507" s="134">
        <f>Q505-Q506</f>
        <v>-50.740000000000009</v>
      </c>
      <c r="R507" s="362">
        <f>(Q507-Q471)/-Q471</f>
        <v>-0.27840765936004108</v>
      </c>
    </row>
    <row r="508" spans="1:18" ht="16.8" hidden="1" thickTop="1">
      <c r="A508" s="6">
        <v>2020</v>
      </c>
      <c r="B508" s="121" t="s">
        <v>7</v>
      </c>
      <c r="C508" s="122">
        <v>1861.46</v>
      </c>
      <c r="D508" s="120">
        <f t="shared" ref="D508:D510" si="367">(C508-C472)/C472</f>
        <v>4.5709906691347646E-3</v>
      </c>
      <c r="E508" s="123">
        <v>41.54</v>
      </c>
      <c r="F508" s="120">
        <f t="shared" ref="F508:F510" si="368">(E508-E472)/E472</f>
        <v>-0.23343790367226425</v>
      </c>
      <c r="G508" s="124">
        <v>1161.8900000000001</v>
      </c>
      <c r="H508" s="142">
        <f t="shared" ref="H508:H510" si="369">(G508-G472)/G472</f>
        <v>0.11905266402126606</v>
      </c>
      <c r="I508" s="141">
        <v>141.74</v>
      </c>
      <c r="J508" s="142">
        <f t="shared" ref="J508:J510" si="370">(I508-I472)/I472</f>
        <v>-0.13594245306022912</v>
      </c>
      <c r="K508" s="149">
        <v>90.67</v>
      </c>
      <c r="L508" s="142">
        <f t="shared" ref="L508:L510" si="371">(K508-K472)/K472</f>
        <v>-4.9385425812116203E-3</v>
      </c>
      <c r="M508" s="149">
        <v>114.58</v>
      </c>
      <c r="N508" s="142">
        <f t="shared" ref="N508:N510" si="372">(M508-M472)/M472</f>
        <v>-0.14377522044537436</v>
      </c>
      <c r="O508" s="150">
        <v>48.82</v>
      </c>
      <c r="P508" s="142">
        <f>(O508-O472)/O472</f>
        <v>-0.42652413955127449</v>
      </c>
      <c r="Q508" s="150">
        <v>93.82</v>
      </c>
      <c r="R508" s="101">
        <f>(Q508-Q472)/Q472</f>
        <v>-0.16059765590051001</v>
      </c>
    </row>
    <row r="509" spans="1:18" ht="16.2" hidden="1">
      <c r="A509" s="6" t="s">
        <v>591</v>
      </c>
      <c r="B509" s="125" t="s">
        <v>6</v>
      </c>
      <c r="C509" s="126">
        <v>1588.62</v>
      </c>
      <c r="D509" s="127">
        <f t="shared" si="367"/>
        <v>-1.729577255687936E-2</v>
      </c>
      <c r="E509" s="128">
        <v>17.899999999999999</v>
      </c>
      <c r="F509" s="127">
        <f t="shared" si="368"/>
        <v>-0.10589410589410594</v>
      </c>
      <c r="G509" s="95">
        <v>731.72</v>
      </c>
      <c r="H509" s="147">
        <f t="shared" si="369"/>
        <v>0.11646500556920314</v>
      </c>
      <c r="I509" s="130">
        <v>113.81</v>
      </c>
      <c r="J509" s="147">
        <f t="shared" si="370"/>
        <v>-3.49359789705758E-2</v>
      </c>
      <c r="K509" s="130">
        <v>82.45</v>
      </c>
      <c r="L509" s="147">
        <f t="shared" si="371"/>
        <v>0.14007190265486741</v>
      </c>
      <c r="M509" s="130">
        <v>50.56</v>
      </c>
      <c r="N509" s="147">
        <f t="shared" si="372"/>
        <v>1.1807084250550399E-2</v>
      </c>
      <c r="O509" s="151">
        <v>205.23</v>
      </c>
      <c r="P509" s="147">
        <f>(O509-O473)/O473</f>
        <v>-0.30248445093974108</v>
      </c>
      <c r="Q509" s="151">
        <v>152.85</v>
      </c>
      <c r="R509" s="514">
        <f>(Q509-Q473)/Q473</f>
        <v>-4.073051336764158E-2</v>
      </c>
    </row>
    <row r="510" spans="1:18" ht="16.5" hidden="1" customHeight="1" thickBot="1">
      <c r="A510" s="38"/>
      <c r="B510" s="10" t="s">
        <v>8</v>
      </c>
      <c r="C510" s="75">
        <f>C508-C509</f>
        <v>272.84000000000015</v>
      </c>
      <c r="D510" s="117">
        <f t="shared" si="367"/>
        <v>0.15409669641724144</v>
      </c>
      <c r="E510" s="82">
        <f>E508-E509</f>
        <v>23.64</v>
      </c>
      <c r="F510" s="354">
        <f t="shared" si="368"/>
        <v>-0.30816505706760317</v>
      </c>
      <c r="G510" s="71">
        <f>G508-G509</f>
        <v>430.17000000000007</v>
      </c>
      <c r="H510" s="144">
        <f t="shared" si="369"/>
        <v>0.1234819399827629</v>
      </c>
      <c r="I510" s="82">
        <f>I508-I509</f>
        <v>27.930000000000007</v>
      </c>
      <c r="J510" s="325">
        <f t="shared" si="370"/>
        <v>-0.39427456083279083</v>
      </c>
      <c r="K510" s="82">
        <f>K508-K509</f>
        <v>8.2199999999999989</v>
      </c>
      <c r="L510" s="320">
        <f t="shared" si="371"/>
        <v>-0.5627659574468088</v>
      </c>
      <c r="M510" s="82">
        <f>M508-M509</f>
        <v>64.02</v>
      </c>
      <c r="N510" s="320">
        <f t="shared" si="372"/>
        <v>-0.2364937388193202</v>
      </c>
      <c r="O510" s="134">
        <f>O508-O509</f>
        <v>-156.41</v>
      </c>
      <c r="P510" s="144">
        <f>(O510-O474)/-O474</f>
        <v>0.25198469631755149</v>
      </c>
      <c r="Q510" s="134">
        <f>Q508-Q509</f>
        <v>-59.03</v>
      </c>
      <c r="R510" s="362">
        <f>(Q510-Q474)/-Q474</f>
        <v>-0.24090813537944067</v>
      </c>
    </row>
    <row r="511" spans="1:18" ht="16.8" hidden="1" thickTop="1">
      <c r="A511" s="6">
        <v>2020</v>
      </c>
      <c r="B511" s="121" t="s">
        <v>7</v>
      </c>
      <c r="C511" s="122">
        <v>2173.0500000000002</v>
      </c>
      <c r="D511" s="120">
        <f t="shared" ref="D511:D513" si="373">(C511-C475)/C475</f>
        <v>1.5069203424903994E-2</v>
      </c>
      <c r="E511" s="123">
        <v>47.9</v>
      </c>
      <c r="F511" s="120">
        <f t="shared" ref="F511:F513" si="374">(E511-E475)/E475</f>
        <v>-0.22441709844559585</v>
      </c>
      <c r="G511" s="124">
        <v>1361.01</v>
      </c>
      <c r="H511" s="142">
        <f t="shared" ref="H511:H513" si="375">(G511-G475)/G475</f>
        <v>0.12495040666534425</v>
      </c>
      <c r="I511" s="141">
        <v>163.33000000000001</v>
      </c>
      <c r="J511" s="142">
        <f t="shared" ref="J511:J513" si="376">(I511-I475)/I475</f>
        <v>-0.12681101309810211</v>
      </c>
      <c r="K511" s="149">
        <v>106</v>
      </c>
      <c r="L511" s="142">
        <f t="shared" ref="L511:L513" si="377">(K511-K475)/K475</f>
        <v>8.1795700970135003E-3</v>
      </c>
      <c r="M511" s="149">
        <v>132.71</v>
      </c>
      <c r="N511" s="142">
        <f t="shared" ref="N511:N513" si="378">(M511-M475)/M475</f>
        <v>-0.13034076015727383</v>
      </c>
      <c r="O511" s="150">
        <v>53.95</v>
      </c>
      <c r="P511" s="142">
        <f>(O511-O475)/O475</f>
        <v>-0.44312551610239465</v>
      </c>
      <c r="Q511" s="150">
        <v>107.05</v>
      </c>
      <c r="R511" s="101">
        <f>(Q511-Q475)/Q475</f>
        <v>-0.15569051187002136</v>
      </c>
    </row>
    <row r="512" spans="1:18" ht="16.2" hidden="1">
      <c r="A512" s="6" t="s">
        <v>597</v>
      </c>
      <c r="B512" s="125" t="s">
        <v>6</v>
      </c>
      <c r="C512" s="126">
        <v>1835.28</v>
      </c>
      <c r="D512" s="127">
        <f t="shared" si="373"/>
        <v>-4.8691616149566866E-3</v>
      </c>
      <c r="E512" s="128">
        <v>21.17</v>
      </c>
      <c r="F512" s="127">
        <f t="shared" si="374"/>
        <v>-7.5949367088607528E-2</v>
      </c>
      <c r="G512" s="95">
        <v>850.19</v>
      </c>
      <c r="H512" s="147">
        <f t="shared" si="375"/>
        <v>0.12848591035187629</v>
      </c>
      <c r="I512" s="130">
        <v>131.87</v>
      </c>
      <c r="J512" s="147">
        <f t="shared" si="376"/>
        <v>-9.017810175095729E-3</v>
      </c>
      <c r="K512" s="130">
        <v>94.29</v>
      </c>
      <c r="L512" s="147">
        <f t="shared" si="377"/>
        <v>0.16292550567340908</v>
      </c>
      <c r="M512" s="130">
        <v>57.81</v>
      </c>
      <c r="N512" s="147">
        <f t="shared" si="378"/>
        <v>2.3910733262486741E-2</v>
      </c>
      <c r="O512" s="151">
        <v>232.19</v>
      </c>
      <c r="P512" s="147">
        <f>(O512-O476)/O476</f>
        <v>-0.31072255536424631</v>
      </c>
      <c r="Q512" s="151">
        <v>174.47</v>
      </c>
      <c r="R512" s="129">
        <f>(Q512-Q476)/Q476</f>
        <v>-3.222764588418018E-2</v>
      </c>
    </row>
    <row r="513" spans="1:18" ht="16.8" hidden="1" thickBot="1">
      <c r="A513" s="38"/>
      <c r="B513" s="10" t="s">
        <v>8</v>
      </c>
      <c r="C513" s="75">
        <f>C511-C512</f>
        <v>337.77000000000021</v>
      </c>
      <c r="D513" s="117">
        <f t="shared" si="373"/>
        <v>0.13907530435369184</v>
      </c>
      <c r="E513" s="82">
        <f>E511-E512</f>
        <v>26.729999999999997</v>
      </c>
      <c r="F513" s="354">
        <f t="shared" si="374"/>
        <v>-0.31196911196911192</v>
      </c>
      <c r="G513" s="71">
        <f>G511-G512</f>
        <v>510.81999999999994</v>
      </c>
      <c r="H513" s="144">
        <f t="shared" si="375"/>
        <v>0.11911490853324573</v>
      </c>
      <c r="I513" s="82">
        <f>I511-I512</f>
        <v>31.460000000000008</v>
      </c>
      <c r="J513" s="325">
        <f t="shared" si="376"/>
        <v>-0.41719155242682482</v>
      </c>
      <c r="K513" s="82">
        <f>K511-K512</f>
        <v>11.709999999999994</v>
      </c>
      <c r="L513" s="320">
        <f t="shared" si="377"/>
        <v>-0.51330008312551989</v>
      </c>
      <c r="M513" s="82">
        <f>M511-M512</f>
        <v>74.900000000000006</v>
      </c>
      <c r="N513" s="320">
        <f t="shared" si="378"/>
        <v>-0.22092781360515898</v>
      </c>
      <c r="O513" s="134">
        <f>O511-O512</f>
        <v>-178.24</v>
      </c>
      <c r="P513" s="144">
        <f>(O513-O477)/-O477</f>
        <v>0.25727143928660723</v>
      </c>
      <c r="Q513" s="134">
        <f>Q511-Q512</f>
        <v>-67.42</v>
      </c>
      <c r="R513" s="362">
        <f>(Q513-Q477)/-Q477</f>
        <v>-0.26042250888016466</v>
      </c>
    </row>
    <row r="514" spans="1:18" ht="16.8" hidden="1" thickTop="1">
      <c r="A514" s="6">
        <v>2020</v>
      </c>
      <c r="B514" s="121" t="s">
        <v>7</v>
      </c>
      <c r="C514" s="122">
        <v>2479.85</v>
      </c>
      <c r="D514" s="120">
        <f t="shared" ref="D514:D516" si="379">(C514-C478)/C478</f>
        <v>2.4075488839792582E-2</v>
      </c>
      <c r="E514" s="123">
        <v>54.47</v>
      </c>
      <c r="F514" s="120">
        <f t="shared" ref="F514:F516" si="380">(E514-E478)/E478</f>
        <v>-0.21603339090385729</v>
      </c>
      <c r="G514" s="124">
        <v>1562.54</v>
      </c>
      <c r="H514" s="142">
        <f t="shared" ref="H514:H516" si="381">(G514-G478)/G478</f>
        <v>0.13510489916894289</v>
      </c>
      <c r="I514" s="141">
        <v>184.45</v>
      </c>
      <c r="J514" s="142">
        <f t="shared" ref="J514:J516" si="382">(I514-I478)/I478</f>
        <v>-0.11994847082398977</v>
      </c>
      <c r="K514" s="149">
        <v>120.94</v>
      </c>
      <c r="L514" s="142">
        <f t="shared" ref="L514:L516" si="383">(K514-K478)/K478</f>
        <v>1.7842114122201689E-2</v>
      </c>
      <c r="M514" s="149">
        <v>150.35</v>
      </c>
      <c r="N514" s="142">
        <f t="shared" ref="N514:N516" si="384">(M514-M478)/M478</f>
        <v>-0.11610817166372722</v>
      </c>
      <c r="O514" s="150">
        <v>58.47</v>
      </c>
      <c r="P514" s="142">
        <f>(O514-O478)/O478</f>
        <v>-0.46100663716814161</v>
      </c>
      <c r="Q514" s="150">
        <v>119.99</v>
      </c>
      <c r="R514" s="101">
        <f>(Q514-Q478)/Q478</f>
        <v>-0.15237355185080537</v>
      </c>
    </row>
    <row r="515" spans="1:18" ht="16.2" hidden="1">
      <c r="A515" s="6" t="s">
        <v>603</v>
      </c>
      <c r="B515" s="125" t="s">
        <v>6</v>
      </c>
      <c r="C515" s="126">
        <v>2072.75</v>
      </c>
      <c r="D515" s="127">
        <f t="shared" si="379"/>
        <v>-9.8927134982278314E-3</v>
      </c>
      <c r="E515" s="128">
        <v>24.34</v>
      </c>
      <c r="F515" s="127">
        <f t="shared" si="380"/>
        <v>-7.0992366412213723E-2</v>
      </c>
      <c r="G515" s="95">
        <v>968.69</v>
      </c>
      <c r="H515" s="147">
        <f t="shared" si="381"/>
        <v>0.11615661151311248</v>
      </c>
      <c r="I515" s="130">
        <v>146.71</v>
      </c>
      <c r="J515" s="147">
        <f t="shared" si="382"/>
        <v>-2.5571200850159365E-2</v>
      </c>
      <c r="K515" s="130">
        <v>105.84</v>
      </c>
      <c r="L515" s="147">
        <f t="shared" si="383"/>
        <v>0.14261038540429677</v>
      </c>
      <c r="M515" s="130">
        <v>64.930000000000007</v>
      </c>
      <c r="N515" s="147">
        <f t="shared" si="384"/>
        <v>1.8829436686019302E-2</v>
      </c>
      <c r="O515" s="151">
        <v>257.73</v>
      </c>
      <c r="P515" s="147">
        <f>(O515-O479)/O479</f>
        <v>-0.30823737821080593</v>
      </c>
      <c r="Q515" s="151">
        <v>195.86</v>
      </c>
      <c r="R515" s="129">
        <f>(Q515-Q479)/Q479</f>
        <v>-3.9006918208134969E-2</v>
      </c>
    </row>
    <row r="516" spans="1:18" ht="16.8" hidden="1" thickBot="1">
      <c r="A516" s="38"/>
      <c r="B516" s="10" t="s">
        <v>8</v>
      </c>
      <c r="C516" s="75">
        <f>C514-C515</f>
        <v>407.09999999999991</v>
      </c>
      <c r="D516" s="117">
        <f t="shared" si="379"/>
        <v>0.24081806821298951</v>
      </c>
      <c r="E516" s="82">
        <f>E514-E515</f>
        <v>30.13</v>
      </c>
      <c r="F516" s="354">
        <f t="shared" si="380"/>
        <v>-0.30383548983364145</v>
      </c>
      <c r="G516" s="71">
        <f>G514-G515</f>
        <v>593.84999999999991</v>
      </c>
      <c r="H516" s="144">
        <f t="shared" si="381"/>
        <v>0.16743335692380271</v>
      </c>
      <c r="I516" s="82">
        <f>I514-I515</f>
        <v>37.739999999999981</v>
      </c>
      <c r="J516" s="325">
        <f t="shared" si="382"/>
        <v>-0.36066406911739829</v>
      </c>
      <c r="K516" s="82">
        <f>K514-K515</f>
        <v>15.099999999999994</v>
      </c>
      <c r="L516" s="320">
        <f t="shared" si="383"/>
        <v>-0.42344406261932049</v>
      </c>
      <c r="M516" s="82">
        <f>M514-M515</f>
        <v>85.419999999999987</v>
      </c>
      <c r="N516" s="320">
        <f t="shared" si="384"/>
        <v>-0.19695402839146392</v>
      </c>
      <c r="O516" s="134">
        <f>O514-O515</f>
        <v>-199.26000000000002</v>
      </c>
      <c r="P516" s="144">
        <f>(O516-O480)/-O480</f>
        <v>0.24548449392252628</v>
      </c>
      <c r="Q516" s="134">
        <f>Q514-Q515</f>
        <v>-75.870000000000019</v>
      </c>
      <c r="R516" s="362">
        <f>(Q516-Q480)/-Q480</f>
        <v>-0.21879518072289186</v>
      </c>
    </row>
    <row r="517" spans="1:18" ht="16.8" hidden="1" thickTop="1">
      <c r="A517" s="6">
        <v>2020</v>
      </c>
      <c r="B517" s="121" t="s">
        <v>7</v>
      </c>
      <c r="C517" s="122">
        <v>2802</v>
      </c>
      <c r="D517" s="120">
        <f t="shared" ref="D517:D519" si="385">(C517-C481)/C481</f>
        <v>3.3456398983509709E-2</v>
      </c>
      <c r="E517" s="123">
        <v>61.72</v>
      </c>
      <c r="F517" s="120">
        <f t="shared" ref="F517:F519" si="386">(E517-E481)/E481</f>
        <v>-0.20124239679047493</v>
      </c>
      <c r="G517" s="124">
        <v>1768.74</v>
      </c>
      <c r="H517" s="142">
        <f t="shared" ref="H517:H519" si="387">(G517-G481)/G481</f>
        <v>0.14115939223845927</v>
      </c>
      <c r="I517" s="141">
        <v>207.77</v>
      </c>
      <c r="J517" s="142">
        <f t="shared" ref="J517:J519" si="388">(I517-I481)/I481</f>
        <v>-0.10740215663530524</v>
      </c>
      <c r="K517" s="149">
        <v>137.01</v>
      </c>
      <c r="L517" s="142">
        <f t="shared" ref="L517:L519" si="389">(K517-K481)/K481</f>
        <v>3.1857207410754554E-2</v>
      </c>
      <c r="M517" s="149">
        <v>170.69</v>
      </c>
      <c r="N517" s="142">
        <f t="shared" ref="N517:N519" si="390">(M517-M481)/M481</f>
        <v>-9.5921610169491592E-2</v>
      </c>
      <c r="O517" s="150">
        <v>62.94</v>
      </c>
      <c r="P517" s="142">
        <f>(O517-O481)/O481</f>
        <v>-0.47571845064556434</v>
      </c>
      <c r="Q517" s="150">
        <v>135</v>
      </c>
      <c r="R517" s="101">
        <f>(Q517-Q481)/Q481</f>
        <v>-0.13743530764807355</v>
      </c>
    </row>
    <row r="518" spans="1:18" ht="16.2" hidden="1">
      <c r="A518" s="6" t="s">
        <v>607</v>
      </c>
      <c r="B518" s="125" t="s">
        <v>6</v>
      </c>
      <c r="C518" s="126">
        <v>2320.66</v>
      </c>
      <c r="D518" s="127">
        <f t="shared" si="385"/>
        <v>-9.8263848887865709E-3</v>
      </c>
      <c r="E518" s="128">
        <v>27.38</v>
      </c>
      <c r="F518" s="127">
        <f t="shared" si="386"/>
        <v>-7.0288624787775908E-2</v>
      </c>
      <c r="G518" s="95">
        <v>1089.69</v>
      </c>
      <c r="H518" s="147">
        <f t="shared" si="387"/>
        <v>0.1095848564766259</v>
      </c>
      <c r="I518" s="130">
        <v>163.28</v>
      </c>
      <c r="J518" s="147">
        <f t="shared" si="388"/>
        <v>-3.149653004330033E-2</v>
      </c>
      <c r="K518" s="130">
        <v>117.99</v>
      </c>
      <c r="L518" s="147">
        <f t="shared" si="389"/>
        <v>0.13266775463185171</v>
      </c>
      <c r="M518" s="130">
        <v>72.41</v>
      </c>
      <c r="N518" s="147">
        <f t="shared" si="390"/>
        <v>1.9571951562940025E-2</v>
      </c>
      <c r="O518" s="151">
        <v>282.35000000000002</v>
      </c>
      <c r="P518" s="147">
        <f>(O518-O482)/O482</f>
        <v>-0.30698051151146233</v>
      </c>
      <c r="Q518" s="151">
        <v>217.9</v>
      </c>
      <c r="R518" s="129">
        <f>(Q518-Q482)/Q482</f>
        <v>-4.2660691533763929E-2</v>
      </c>
    </row>
    <row r="519" spans="1:18" ht="16.8" hidden="1" thickBot="1">
      <c r="A519" s="38"/>
      <c r="B519" s="10" t="s">
        <v>8</v>
      </c>
      <c r="C519" s="75">
        <f>C517-C518</f>
        <v>481.34000000000015</v>
      </c>
      <c r="D519" s="117">
        <f t="shared" si="385"/>
        <v>0.30941240478781357</v>
      </c>
      <c r="E519" s="82">
        <f>E517-E518</f>
        <v>34.340000000000003</v>
      </c>
      <c r="F519" s="354">
        <f t="shared" si="386"/>
        <v>-0.28189042241739842</v>
      </c>
      <c r="G519" s="71">
        <f>G517-G518</f>
        <v>679.05</v>
      </c>
      <c r="H519" s="144">
        <f t="shared" si="387"/>
        <v>0.19576318940621251</v>
      </c>
      <c r="I519" s="82">
        <f>I517-I518</f>
        <v>44.490000000000009</v>
      </c>
      <c r="J519" s="325">
        <f t="shared" si="388"/>
        <v>-0.30679339358055463</v>
      </c>
      <c r="K519" s="82">
        <f>K517-K518</f>
        <v>19.019999999999996</v>
      </c>
      <c r="L519" s="320">
        <f t="shared" si="389"/>
        <v>-0.33519748339741362</v>
      </c>
      <c r="M519" s="82">
        <f>M517-M518</f>
        <v>98.28</v>
      </c>
      <c r="N519" s="320">
        <f t="shared" si="390"/>
        <v>-0.16556291390728486</v>
      </c>
      <c r="O519" s="134">
        <f>O517-O518</f>
        <v>-219.41000000000003</v>
      </c>
      <c r="P519" s="144">
        <f>(O519-O483)/-O483</f>
        <v>0.23648954309774847</v>
      </c>
      <c r="Q519" s="134">
        <f>Q517-Q518</f>
        <v>-82.9</v>
      </c>
      <c r="R519" s="362">
        <f>(Q519-Q483)/-Q483</f>
        <v>-0.16596343178621631</v>
      </c>
    </row>
    <row r="520" spans="1:18" ht="16.8" hidden="1" thickTop="1">
      <c r="A520" s="6">
        <v>2020</v>
      </c>
      <c r="B520" s="121" t="s">
        <v>7</v>
      </c>
      <c r="C520" s="122">
        <v>3121.36</v>
      </c>
      <c r="D520" s="120">
        <f t="shared" ref="D520:D522" si="391">(C520-C484)/C484</f>
        <v>4.1553908630119228E-2</v>
      </c>
      <c r="E520" s="123">
        <v>68.28</v>
      </c>
      <c r="F520" s="120">
        <f t="shared" ref="F520:F522" si="392">(E520-E484)/E484</f>
        <v>-0.19022770398481967</v>
      </c>
      <c r="G520" s="124">
        <v>1972.58</v>
      </c>
      <c r="H520" s="142">
        <f t="shared" ref="H520:H522" si="393">(G520-G484)/G484</f>
        <v>0.14419457189426849</v>
      </c>
      <c r="I520" s="141">
        <v>230.62</v>
      </c>
      <c r="J520" s="142">
        <f t="shared" ref="J520:J522" si="394">(I520-I484)/I484</f>
        <v>-9.4933479847729665E-2</v>
      </c>
      <c r="K520" s="149">
        <v>153.56</v>
      </c>
      <c r="L520" s="142">
        <f t="shared" ref="L520:L522" si="395">(K520-K484)/K484</f>
        <v>4.5123528210712555E-2</v>
      </c>
      <c r="M520" s="149">
        <v>191.15</v>
      </c>
      <c r="N520" s="142">
        <f t="shared" ref="N520:N522" si="396">(M520-M484)/M484</f>
        <v>-7.7594942817159604E-2</v>
      </c>
      <c r="O520" s="150">
        <v>68.010000000000005</v>
      </c>
      <c r="P520" s="142">
        <f>(O520-O484)/O484</f>
        <v>-0.47454222359576603</v>
      </c>
      <c r="Q520" s="150">
        <v>150.47999999999999</v>
      </c>
      <c r="R520" s="101">
        <f>(Q520-Q484)/Q484</f>
        <v>-0.12277019937040926</v>
      </c>
    </row>
    <row r="521" spans="1:18" ht="16.2" hidden="1">
      <c r="A521" s="6" t="s">
        <v>613</v>
      </c>
      <c r="B521" s="125" t="s">
        <v>6</v>
      </c>
      <c r="C521" s="126">
        <v>2588.61</v>
      </c>
      <c r="D521" s="127">
        <f t="shared" si="391"/>
        <v>8.0416619950278055E-4</v>
      </c>
      <c r="E521" s="128">
        <v>30.51</v>
      </c>
      <c r="F521" s="127">
        <f t="shared" si="392"/>
        <v>-5.5125425828429782E-2</v>
      </c>
      <c r="G521" s="95">
        <v>1223.24</v>
      </c>
      <c r="H521" s="147">
        <f t="shared" si="393"/>
        <v>0.12244448522664715</v>
      </c>
      <c r="I521" s="130">
        <v>179.57</v>
      </c>
      <c r="J521" s="147">
        <f t="shared" si="394"/>
        <v>-2.226941086790811E-2</v>
      </c>
      <c r="K521" s="130">
        <v>130.55000000000001</v>
      </c>
      <c r="L521" s="147">
        <f t="shared" si="395"/>
        <v>0.13040090051086689</v>
      </c>
      <c r="M521" s="130">
        <v>80.69</v>
      </c>
      <c r="N521" s="147">
        <f t="shared" si="396"/>
        <v>3.7279856022624902E-2</v>
      </c>
      <c r="O521" s="151">
        <v>310.97000000000003</v>
      </c>
      <c r="P521" s="147">
        <f>(O521-O485)/O485</f>
        <v>-0.30183426505915895</v>
      </c>
      <c r="Q521" s="151">
        <v>240.62</v>
      </c>
      <c r="R521" s="129">
        <f>(Q521-Q485)/Q485</f>
        <v>-3.9326066994051161E-2</v>
      </c>
    </row>
    <row r="522" spans="1:18" ht="16.8" hidden="1" thickBot="1">
      <c r="A522" s="38"/>
      <c r="B522" s="10" t="s">
        <v>8</v>
      </c>
      <c r="C522" s="75">
        <f>C520-C521</f>
        <v>532.75</v>
      </c>
      <c r="D522" s="117">
        <f t="shared" si="391"/>
        <v>0.29844016573239179</v>
      </c>
      <c r="E522" s="82">
        <f>E520-E521</f>
        <v>37.769999999999996</v>
      </c>
      <c r="F522" s="354">
        <f t="shared" si="392"/>
        <v>-0.27407265039400347</v>
      </c>
      <c r="G522" s="71">
        <f>G520-G521</f>
        <v>749.33999999999992</v>
      </c>
      <c r="H522" s="144">
        <f t="shared" si="393"/>
        <v>0.18157019189832677</v>
      </c>
      <c r="I522" s="82">
        <f>I520-I521</f>
        <v>51.050000000000011</v>
      </c>
      <c r="J522" s="325">
        <f t="shared" si="394"/>
        <v>-0.28250175685172163</v>
      </c>
      <c r="K522" s="82">
        <f>K520-K521</f>
        <v>23.009999999999991</v>
      </c>
      <c r="L522" s="320">
        <f t="shared" si="395"/>
        <v>-0.26812977099236696</v>
      </c>
      <c r="M522" s="82">
        <f>M520-M521</f>
        <v>110.46000000000001</v>
      </c>
      <c r="N522" s="320">
        <f t="shared" si="396"/>
        <v>-0.1466316440049443</v>
      </c>
      <c r="O522" s="134">
        <f>O520-O521</f>
        <v>-242.96000000000004</v>
      </c>
      <c r="P522" s="144">
        <f>(O522-O486)/-O486</f>
        <v>0.23109057535287036</v>
      </c>
      <c r="Q522" s="134">
        <f>Q520-Q521</f>
        <v>-90.140000000000015</v>
      </c>
      <c r="R522" s="362">
        <f>(Q522-Q486)/-Q486</f>
        <v>-0.14202457874065635</v>
      </c>
    </row>
    <row r="523" spans="1:18" ht="16.8" thickTop="1">
      <c r="A523" s="6"/>
      <c r="B523" s="121" t="s">
        <v>7</v>
      </c>
      <c r="C523" s="122">
        <v>3451.26</v>
      </c>
      <c r="D523" s="120">
        <f t="shared" ref="D523:D525" si="397">(C523-C487)/C487</f>
        <v>4.8514842461196341E-2</v>
      </c>
      <c r="E523" s="123">
        <v>75.39</v>
      </c>
      <c r="F523" s="120">
        <f t="shared" ref="F523:F525" si="398">(E523-E487)/E487</f>
        <v>-0.17857921115711484</v>
      </c>
      <c r="G523" s="124">
        <v>2180.65</v>
      </c>
      <c r="H523" s="142">
        <f t="shared" ref="H523:H525" si="399">(G523-G487)/G487</f>
        <v>0.14789177238511345</v>
      </c>
      <c r="I523" s="141">
        <v>254.86</v>
      </c>
      <c r="J523" s="142">
        <f t="shared" ref="J523:J525" si="400">(I523-I487)/I487</f>
        <v>-8.4587478898028118E-2</v>
      </c>
      <c r="K523" s="149">
        <v>169.91</v>
      </c>
      <c r="L523" s="142">
        <f t="shared" ref="L523:L525" si="401">(K523-K487)/K487</f>
        <v>5.790424008467706E-2</v>
      </c>
      <c r="M523" s="149">
        <v>212.59</v>
      </c>
      <c r="N523" s="142">
        <f t="shared" ref="N523:N525" si="402">(M523-M487)/M487</f>
        <v>-5.8503100088573991E-2</v>
      </c>
      <c r="O523" s="150">
        <v>73.22</v>
      </c>
      <c r="P523" s="142">
        <f>(O523-O487)/O487</f>
        <v>-0.47830423940149625</v>
      </c>
      <c r="Q523" s="150">
        <v>166.54</v>
      </c>
      <c r="R523" s="101">
        <f>(Q523-Q487)/Q487</f>
        <v>-0.1078851510606386</v>
      </c>
    </row>
    <row r="524" spans="1:18" ht="16.2">
      <c r="A524" s="6">
        <v>2020</v>
      </c>
      <c r="B524" s="125" t="s">
        <v>6</v>
      </c>
      <c r="C524" s="126">
        <v>2861.48</v>
      </c>
      <c r="D524" s="127">
        <f t="shared" si="397"/>
        <v>1.7398853846126215E-3</v>
      </c>
      <c r="E524" s="128">
        <v>33.659999999999997</v>
      </c>
      <c r="F524" s="127">
        <f t="shared" si="398"/>
        <v>-5.3164556962025336E-2</v>
      </c>
      <c r="G524" s="95">
        <v>1358.27</v>
      </c>
      <c r="H524" s="147">
        <f t="shared" si="399"/>
        <v>0.11632819113525594</v>
      </c>
      <c r="I524" s="130">
        <v>195.69</v>
      </c>
      <c r="J524" s="147">
        <f t="shared" si="400"/>
        <v>-2.0423487010061633E-2</v>
      </c>
      <c r="K524" s="130">
        <v>144.16</v>
      </c>
      <c r="L524" s="147">
        <f t="shared" si="401"/>
        <v>0.12501950991103489</v>
      </c>
      <c r="M524" s="130">
        <v>89.2</v>
      </c>
      <c r="N524" s="147">
        <f t="shared" si="402"/>
        <v>4.3396888524973774E-2</v>
      </c>
      <c r="O524" s="151">
        <v>337.88</v>
      </c>
      <c r="P524" s="147">
        <f>(O524-O488)/O488</f>
        <v>-0.30434424541898292</v>
      </c>
      <c r="Q524" s="151">
        <v>264.97000000000003</v>
      </c>
      <c r="R524" s="129">
        <f>(Q524-Q488)/Q488</f>
        <v>-3.4330697182841791E-2</v>
      </c>
    </row>
    <row r="525" spans="1:18" ht="16.8" thickBot="1">
      <c r="A525" s="38"/>
      <c r="B525" s="10" t="s">
        <v>8</v>
      </c>
      <c r="C525" s="75">
        <f>C523-C524</f>
        <v>589.7800000000002</v>
      </c>
      <c r="D525" s="117">
        <f t="shared" si="397"/>
        <v>0.35562910862869551</v>
      </c>
      <c r="E525" s="82">
        <f>E523-E524</f>
        <v>41.730000000000004</v>
      </c>
      <c r="F525" s="354">
        <f t="shared" si="398"/>
        <v>-0.25786946469855948</v>
      </c>
      <c r="G525" s="71">
        <f>G523-G524</f>
        <v>822.38000000000011</v>
      </c>
      <c r="H525" s="144">
        <f t="shared" si="399"/>
        <v>0.20412316792831323</v>
      </c>
      <c r="I525" s="82">
        <f>I523-I524</f>
        <v>59.170000000000016</v>
      </c>
      <c r="J525" s="325">
        <f t="shared" si="400"/>
        <v>-0.2475839267548321</v>
      </c>
      <c r="K525" s="82">
        <f>K523-K524</f>
        <v>25.75</v>
      </c>
      <c r="L525" s="320">
        <f t="shared" si="401"/>
        <v>-0.2069602710194032</v>
      </c>
      <c r="M525" s="82">
        <f>M523-M524</f>
        <v>123.39</v>
      </c>
      <c r="N525" s="320">
        <f t="shared" si="402"/>
        <v>-0.12059012187299552</v>
      </c>
      <c r="O525" s="134">
        <f>O523-O524</f>
        <v>-264.65999999999997</v>
      </c>
      <c r="P525" s="144">
        <f>(O525-O489)/-O489</f>
        <v>0.23364702475749255</v>
      </c>
      <c r="Q525" s="134">
        <f>Q523-Q524</f>
        <v>-98.430000000000035</v>
      </c>
      <c r="R525" s="362">
        <f>(Q525-Q489)/-Q489</f>
        <v>-0.12222095542127531</v>
      </c>
    </row>
    <row r="526" spans="1:18" ht="16.8" hidden="1" thickTop="1">
      <c r="A526" s="6">
        <v>2021</v>
      </c>
      <c r="B526" s="121" t="s">
        <v>7</v>
      </c>
      <c r="C526" s="122">
        <v>342.67</v>
      </c>
      <c r="D526" s="120">
        <f t="shared" ref="D526:D528" si="403">(C526-C490)/C490</f>
        <v>0.36805333759182379</v>
      </c>
      <c r="E526" s="123">
        <v>7.06</v>
      </c>
      <c r="F526" s="120">
        <f t="shared" ref="F526:F528" si="404">(E526-E490)/E490</f>
        <v>0.1314102564102563</v>
      </c>
      <c r="G526" s="124">
        <v>212.89</v>
      </c>
      <c r="H526" s="142">
        <f t="shared" ref="H526:H528" si="405">(G526-G490)/G490</f>
        <v>0.43698953763077947</v>
      </c>
      <c r="I526" s="141">
        <v>26.43</v>
      </c>
      <c r="J526" s="142">
        <f t="shared" ref="J526:J528" si="406">(I526-I490)/I490</f>
        <v>0.27250842561386618</v>
      </c>
      <c r="K526" s="149">
        <v>17.79</v>
      </c>
      <c r="L526" s="142">
        <f t="shared" ref="L526:L527" si="407">(K526-K490)/K490</f>
        <v>0.52311643835616439</v>
      </c>
      <c r="M526" s="149">
        <v>23.16</v>
      </c>
      <c r="N526" s="142">
        <f t="shared" ref="N526:N528" si="408">(M526-M490)/M490</f>
        <v>0.51076320939334641</v>
      </c>
      <c r="O526" s="150">
        <v>5.76</v>
      </c>
      <c r="P526" s="142">
        <f>(O526-O490)/O490</f>
        <v>-0.36703296703296701</v>
      </c>
      <c r="Q526" s="150">
        <v>18.239999999999998</v>
      </c>
      <c r="R526" s="101">
        <f>(Q526-Q490)/Q490</f>
        <v>0.24505119453924901</v>
      </c>
    </row>
    <row r="527" spans="1:18" ht="16.2" hidden="1">
      <c r="A527" s="515" t="s">
        <v>623</v>
      </c>
      <c r="B527" s="125" t="s">
        <v>6</v>
      </c>
      <c r="C527" s="126">
        <v>280.77</v>
      </c>
      <c r="D527" s="127">
        <f t="shared" si="403"/>
        <v>0.29919948174540728</v>
      </c>
      <c r="E527" s="128">
        <v>3.43</v>
      </c>
      <c r="F527" s="127">
        <f t="shared" si="404"/>
        <v>0.37751004016064249</v>
      </c>
      <c r="G527" s="95">
        <v>138.1</v>
      </c>
      <c r="H527" s="147">
        <f t="shared" si="405"/>
        <v>0.41278772378516621</v>
      </c>
      <c r="I527" s="130">
        <v>17.82</v>
      </c>
      <c r="J527" s="147">
        <f t="shared" si="406"/>
        <v>0.27376697641172265</v>
      </c>
      <c r="K527" s="130">
        <v>11.95</v>
      </c>
      <c r="L527" s="147">
        <f t="shared" si="407"/>
        <v>0.19380619380619377</v>
      </c>
      <c r="M527" s="130">
        <v>8.9499999999999993</v>
      </c>
      <c r="N527" s="147">
        <f t="shared" si="408"/>
        <v>0.45765472312703581</v>
      </c>
      <c r="O527" s="151">
        <v>32.479999999999997</v>
      </c>
      <c r="P527" s="147">
        <f>(O527-O491)/O491</f>
        <v>-0.11086777990692592</v>
      </c>
      <c r="Q527" s="151">
        <v>25.53</v>
      </c>
      <c r="R527" s="129">
        <f>(Q527-Q491)/Q491</f>
        <v>0.36524064171123005</v>
      </c>
    </row>
    <row r="528" spans="1:18" ht="16.8" hidden="1" thickBot="1">
      <c r="A528" s="38"/>
      <c r="B528" s="10" t="s">
        <v>8</v>
      </c>
      <c r="C528" s="75">
        <f>C526-C527</f>
        <v>61.900000000000034</v>
      </c>
      <c r="D528" s="117">
        <f t="shared" si="403"/>
        <v>0.80098923479779105</v>
      </c>
      <c r="E528" s="82">
        <f>E526-E527</f>
        <v>3.6299999999999994</v>
      </c>
      <c r="F528" s="354">
        <f t="shared" si="404"/>
        <v>-3.2000000000000146E-2</v>
      </c>
      <c r="G528" s="71">
        <f>G526-G527</f>
        <v>74.789999999999992</v>
      </c>
      <c r="H528" s="144">
        <f t="shared" si="405"/>
        <v>0.4839285714285711</v>
      </c>
      <c r="I528" s="82">
        <f>I526-I527</f>
        <v>8.61</v>
      </c>
      <c r="J528" s="325">
        <f t="shared" si="406"/>
        <v>0.26991150442477879</v>
      </c>
      <c r="K528" s="82">
        <f>K526-K527</f>
        <v>5.84</v>
      </c>
      <c r="L528" s="361">
        <f>(K528-K492)/K492</f>
        <v>2.4970059880239521</v>
      </c>
      <c r="M528" s="82">
        <f>M526-M527</f>
        <v>14.21</v>
      </c>
      <c r="N528" s="361">
        <f t="shared" si="408"/>
        <v>0.54624591947769308</v>
      </c>
      <c r="O528" s="134">
        <f>O526-O527</f>
        <v>-26.72</v>
      </c>
      <c r="P528" s="144">
        <f>(O528-O492)/-O492</f>
        <v>2.5884068538097004E-2</v>
      </c>
      <c r="Q528" s="134">
        <f>Q526-Q527</f>
        <v>-7.2900000000000027</v>
      </c>
      <c r="R528" s="362">
        <f>(Q528-Q492)/-Q492</f>
        <v>-0.80000000000000115</v>
      </c>
    </row>
    <row r="529" spans="1:18" ht="16.8" hidden="1" thickTop="1">
      <c r="A529" s="6">
        <v>2021</v>
      </c>
      <c r="B529" s="121" t="s">
        <v>7</v>
      </c>
      <c r="C529" s="122">
        <v>620.54999999999995</v>
      </c>
      <c r="D529" s="120">
        <f t="shared" ref="D529:D531" si="409">(C529-C493)/C493</f>
        <v>0.23161655254540028</v>
      </c>
      <c r="E529" s="123">
        <v>13.02</v>
      </c>
      <c r="F529" s="120">
        <f t="shared" ref="F529:F531" si="410">(E529-E493)/E493</f>
        <v>3.2513877874702626E-2</v>
      </c>
      <c r="G529" s="124">
        <v>383.42</v>
      </c>
      <c r="H529" s="142">
        <f t="shared" ref="H529:H531" si="411">(G529-G493)/G493</f>
        <v>0.28139830225252316</v>
      </c>
      <c r="I529" s="141">
        <v>47.78</v>
      </c>
      <c r="J529" s="142">
        <f t="shared" ref="J529:J531" si="412">(I529-I493)/I493</f>
        <v>0.19152119700748127</v>
      </c>
      <c r="K529" s="149">
        <v>32.06</v>
      </c>
      <c r="L529" s="142">
        <f t="shared" ref="L529:L530" si="413">(K529-K493)/K493</f>
        <v>0.37301927194860818</v>
      </c>
      <c r="M529" s="149">
        <v>42.56</v>
      </c>
      <c r="N529" s="142">
        <f t="shared" ref="N529:N531" si="414">(M529-M493)/M493</f>
        <v>0.34385854120618881</v>
      </c>
      <c r="O529" s="150">
        <v>12.54</v>
      </c>
      <c r="P529" s="142">
        <f>(O529-O493)/O493</f>
        <v>-0.40681173131504261</v>
      </c>
      <c r="Q529" s="150">
        <v>32.979999999999997</v>
      </c>
      <c r="R529" s="101">
        <f>(Q529-Q493)/Q493</f>
        <v>0.13920552677029352</v>
      </c>
    </row>
    <row r="530" spans="1:18" ht="16.2" hidden="1">
      <c r="A530" s="6" t="s">
        <v>516</v>
      </c>
      <c r="B530" s="125" t="s">
        <v>6</v>
      </c>
      <c r="C530" s="126">
        <v>515.4</v>
      </c>
      <c r="D530" s="127">
        <f t="shared" si="409"/>
        <v>0.18070191514707229</v>
      </c>
      <c r="E530" s="128">
        <v>5.77</v>
      </c>
      <c r="F530" s="127">
        <f t="shared" si="410"/>
        <v>0.24891774891774879</v>
      </c>
      <c r="G530" s="95">
        <v>249.97</v>
      </c>
      <c r="H530" s="147">
        <f t="shared" si="411"/>
        <v>0.31197186794730486</v>
      </c>
      <c r="I530" s="130">
        <v>33.43</v>
      </c>
      <c r="J530" s="147">
        <f t="shared" si="412"/>
        <v>0.14290598290598289</v>
      </c>
      <c r="K530" s="130">
        <v>22.38</v>
      </c>
      <c r="L530" s="147">
        <f t="shared" si="413"/>
        <v>8.2728592162554293E-2</v>
      </c>
      <c r="M530" s="130">
        <v>15.98</v>
      </c>
      <c r="N530" s="147">
        <f t="shared" si="414"/>
        <v>0.26224328593996843</v>
      </c>
      <c r="O530" s="151">
        <v>67.33</v>
      </c>
      <c r="P530" s="147">
        <f>(O530-O494)/O494</f>
        <v>-0.13401929260450163</v>
      </c>
      <c r="Q530" s="151">
        <v>46.91</v>
      </c>
      <c r="R530" s="129">
        <f>(Q530-Q494)/Q494</f>
        <v>0.14862879529872655</v>
      </c>
    </row>
    <row r="531" spans="1:18" ht="16.8" hidden="1" thickBot="1">
      <c r="A531" s="38"/>
      <c r="B531" s="10" t="s">
        <v>8</v>
      </c>
      <c r="C531" s="75">
        <f>C529-C530</f>
        <v>105.14999999999998</v>
      </c>
      <c r="D531" s="117">
        <f t="shared" si="409"/>
        <v>0.56171097579087947</v>
      </c>
      <c r="E531" s="82">
        <f>E529-E530</f>
        <v>7.25</v>
      </c>
      <c r="F531" s="354">
        <f t="shared" si="410"/>
        <v>-9.2615769712140097E-2</v>
      </c>
      <c r="G531" s="71">
        <f>G529-G530</f>
        <v>133.45000000000002</v>
      </c>
      <c r="H531" s="144">
        <f t="shared" si="411"/>
        <v>0.22780384579998145</v>
      </c>
      <c r="I531" s="82">
        <f>I529-I530</f>
        <v>14.350000000000001</v>
      </c>
      <c r="J531" s="144">
        <f t="shared" si="412"/>
        <v>0.32258064516129026</v>
      </c>
      <c r="K531" s="82">
        <f>K529-K530</f>
        <v>9.6800000000000033</v>
      </c>
      <c r="L531" s="361">
        <f>(K531-K495)/K495</f>
        <v>2.6119402985074642</v>
      </c>
      <c r="M531" s="82">
        <f>M529-M530</f>
        <v>26.580000000000002</v>
      </c>
      <c r="N531" s="361">
        <f t="shared" si="414"/>
        <v>0.39821146764860599</v>
      </c>
      <c r="O531" s="134">
        <f>O529-O530</f>
        <v>-54.79</v>
      </c>
      <c r="P531" s="144">
        <f>(O531-O495)/-O495</f>
        <v>3.2149796855679216E-2</v>
      </c>
      <c r="Q531" s="134">
        <f>Q529-Q530</f>
        <v>-13.93</v>
      </c>
      <c r="R531" s="362">
        <f>(Q531-Q495)/-Q495</f>
        <v>-0.17157275021026031</v>
      </c>
    </row>
    <row r="532" spans="1:18" ht="16.8" hidden="1" thickTop="1">
      <c r="A532" s="6">
        <v>2021</v>
      </c>
      <c r="B532" s="121" t="s">
        <v>7</v>
      </c>
      <c r="C532" s="122">
        <v>979.28</v>
      </c>
      <c r="D532" s="120">
        <f t="shared" ref="D532:D534" si="415">(C532-C496)/C496</f>
        <v>0.24553883723592326</v>
      </c>
      <c r="E532" s="123">
        <v>21.03</v>
      </c>
      <c r="F532" s="120">
        <f t="shared" ref="F532:F534" si="416">(E532-E496)/E496</f>
        <v>2.2362664073894062E-2</v>
      </c>
      <c r="G532" s="124">
        <v>603.74</v>
      </c>
      <c r="H532" s="142">
        <f t="shared" ref="H532:H534" si="417">(G532-G496)/G496</f>
        <v>0.28198921306323527</v>
      </c>
      <c r="I532" s="141">
        <v>75.599999999999994</v>
      </c>
      <c r="J532" s="142">
        <f t="shared" ref="J532:J534" si="418">(I532-I496)/I496</f>
        <v>0.19980955403904138</v>
      </c>
      <c r="K532" s="149">
        <v>49.18</v>
      </c>
      <c r="L532" s="142">
        <f t="shared" ref="L532:L533" si="419">(K532-K496)/K496</f>
        <v>0.36877261341497358</v>
      </c>
      <c r="M532" s="149">
        <v>68.430000000000007</v>
      </c>
      <c r="N532" s="142">
        <f t="shared" ref="N532:N534" si="420">(M532-M496)/M496</f>
        <v>0.36070789421356148</v>
      </c>
      <c r="O532" s="150">
        <v>20.399999999999999</v>
      </c>
      <c r="P532" s="142">
        <f>(O532-O496)/O496</f>
        <v>-0.28671328671328677</v>
      </c>
      <c r="Q532" s="150">
        <v>52.81</v>
      </c>
      <c r="R532" s="101">
        <f>(Q532-Q496)/Q496</f>
        <v>0.20874341954680717</v>
      </c>
    </row>
    <row r="533" spans="1:18" ht="16.2" hidden="1">
      <c r="A533" s="6" t="s">
        <v>632</v>
      </c>
      <c r="B533" s="125" t="s">
        <v>6</v>
      </c>
      <c r="C533" s="126">
        <v>838.37</v>
      </c>
      <c r="D533" s="127">
        <f t="shared" si="415"/>
        <v>0.21446575501216819</v>
      </c>
      <c r="E533" s="128">
        <v>9.18</v>
      </c>
      <c r="F533" s="127">
        <f t="shared" si="416"/>
        <v>0.16793893129770984</v>
      </c>
      <c r="G533" s="95">
        <v>398.97</v>
      </c>
      <c r="H533" s="147">
        <f t="shared" si="417"/>
        <v>0.31339500279816984</v>
      </c>
      <c r="I533" s="130">
        <v>58.23</v>
      </c>
      <c r="J533" s="147">
        <f t="shared" si="418"/>
        <v>0.19031071136549457</v>
      </c>
      <c r="K533" s="130">
        <v>39.47</v>
      </c>
      <c r="L533" s="147">
        <f t="shared" si="419"/>
        <v>0.1789127837514935</v>
      </c>
      <c r="M533" s="130">
        <v>26.52</v>
      </c>
      <c r="N533" s="147">
        <f t="shared" si="420"/>
        <v>0.23867351704810832</v>
      </c>
      <c r="O533" s="151">
        <v>110.2</v>
      </c>
      <c r="P533" s="147">
        <f>(O533-O497)/O497</f>
        <v>-4.876286797904931E-3</v>
      </c>
      <c r="Q533" s="151">
        <v>76.55</v>
      </c>
      <c r="R533" s="129">
        <f>(Q533-Q497)/Q497</f>
        <v>0.16037592845232679</v>
      </c>
    </row>
    <row r="534" spans="1:18" ht="16.8" hidden="1" thickBot="1">
      <c r="A534" s="38"/>
      <c r="B534" s="10" t="s">
        <v>8</v>
      </c>
      <c r="C534" s="75">
        <f>C532-C533</f>
        <v>140.90999999999997</v>
      </c>
      <c r="D534" s="117">
        <f t="shared" si="415"/>
        <v>0.4691898654989054</v>
      </c>
      <c r="E534" s="82">
        <f>E532-E533</f>
        <v>11.850000000000001</v>
      </c>
      <c r="F534" s="354">
        <f t="shared" si="416"/>
        <v>-6.7663257277734021E-2</v>
      </c>
      <c r="G534" s="71">
        <f>G532-G533</f>
        <v>204.76999999999998</v>
      </c>
      <c r="H534" s="144">
        <f t="shared" si="417"/>
        <v>0.2249207393671111</v>
      </c>
      <c r="I534" s="82">
        <f>I532-I533</f>
        <v>17.369999999999997</v>
      </c>
      <c r="J534" s="144">
        <f t="shared" si="418"/>
        <v>0.23278921220723933</v>
      </c>
      <c r="K534" s="82">
        <f>K532-K533</f>
        <v>9.7100000000000009</v>
      </c>
      <c r="L534" s="361">
        <f>(K534-K498)/K498</f>
        <v>2.9632653061224445</v>
      </c>
      <c r="M534" s="82">
        <f>M532-M533</f>
        <v>41.910000000000011</v>
      </c>
      <c r="N534" s="361">
        <f t="shared" si="420"/>
        <v>0.45117728531856</v>
      </c>
      <c r="O534" s="134">
        <f>O532-O533</f>
        <v>-89.800000000000011</v>
      </c>
      <c r="P534" s="144">
        <f>(O534-O498)/-O498</f>
        <v>-9.325541757974222E-2</v>
      </c>
      <c r="Q534" s="134">
        <f>Q532-Q533</f>
        <v>-23.739999999999995</v>
      </c>
      <c r="R534" s="362">
        <f>(Q534-Q498)/-Q498</f>
        <v>-6.5529622980251057E-2</v>
      </c>
    </row>
    <row r="535" spans="1:18" ht="16.8" hidden="1" thickTop="1">
      <c r="A535" s="6">
        <v>2021</v>
      </c>
      <c r="B535" s="121" t="s">
        <v>7</v>
      </c>
      <c r="C535" s="122">
        <v>1328.29</v>
      </c>
      <c r="D535" s="120">
        <f t="shared" ref="D535:D537" si="421">(C535-C499)/C499</f>
        <v>0.27916987673343591</v>
      </c>
      <c r="E535" s="123">
        <v>28.71</v>
      </c>
      <c r="F535" s="120">
        <f t="shared" ref="F535:F537" si="422">(E535-E499)/E499</f>
        <v>0.11451863354037263</v>
      </c>
      <c r="G535" s="124">
        <v>819.07</v>
      </c>
      <c r="H535" s="142">
        <f t="shared" ref="H535:H537" si="423">(G535-G499)/G499</f>
        <v>0.29505423267874648</v>
      </c>
      <c r="I535" s="141">
        <v>102.13</v>
      </c>
      <c r="J535" s="142">
        <f t="shared" ref="J535:J537" si="424">(I535-I499)/I499</f>
        <v>0.24746549407597399</v>
      </c>
      <c r="K535" s="149">
        <v>65.14</v>
      </c>
      <c r="L535" s="142">
        <f t="shared" ref="L535:L536" si="425">(K535-K499)/K499</f>
        <v>0.32560032560032559</v>
      </c>
      <c r="M535" s="149">
        <v>92.62</v>
      </c>
      <c r="N535" s="142">
        <f t="shared" ref="N535:N537" si="426">(M535-M499)/M499</f>
        <v>0.39993954050785985</v>
      </c>
      <c r="O535" s="150">
        <v>30.21</v>
      </c>
      <c r="P535" s="142">
        <f>(O535-O499)/O499</f>
        <v>-8.148373365764669E-2</v>
      </c>
      <c r="Q535" s="150">
        <v>71.77</v>
      </c>
      <c r="R535" s="101">
        <f>(Q535-Q499)/Q499</f>
        <v>0.28412954016818742</v>
      </c>
    </row>
    <row r="536" spans="1:18" ht="16.2" hidden="1">
      <c r="A536" s="6" t="s">
        <v>637</v>
      </c>
      <c r="B536" s="125" t="s">
        <v>6</v>
      </c>
      <c r="C536" s="126">
        <v>1126.8</v>
      </c>
      <c r="D536" s="127">
        <f t="shared" si="421"/>
        <v>0.22733065385746487</v>
      </c>
      <c r="E536" s="128">
        <v>12.2</v>
      </c>
      <c r="F536" s="127">
        <f t="shared" si="422"/>
        <v>0.17760617760617761</v>
      </c>
      <c r="G536" s="95">
        <v>530.61</v>
      </c>
      <c r="H536" s="147">
        <f t="shared" si="423"/>
        <v>0.29613073428110809</v>
      </c>
      <c r="I536" s="130">
        <v>79.94</v>
      </c>
      <c r="J536" s="147">
        <f t="shared" si="424"/>
        <v>0.22626169657922995</v>
      </c>
      <c r="K536" s="130">
        <v>54.64</v>
      </c>
      <c r="L536" s="147">
        <f t="shared" si="425"/>
        <v>0.24153601454214957</v>
      </c>
      <c r="M536" s="130">
        <v>35.26</v>
      </c>
      <c r="N536" s="147">
        <f t="shared" si="426"/>
        <v>0.19931972789115646</v>
      </c>
      <c r="O536" s="151">
        <v>152.43</v>
      </c>
      <c r="P536" s="147">
        <f>(O536-O500)/O500</f>
        <v>0.11165402567094516</v>
      </c>
      <c r="Q536" s="151">
        <v>102.47</v>
      </c>
      <c r="R536" s="129">
        <f>(Q536-Q500)/Q500</f>
        <v>0.14530010059237733</v>
      </c>
    </row>
    <row r="537" spans="1:18" ht="16.8" hidden="1" thickBot="1">
      <c r="A537" s="38"/>
      <c r="B537" s="10" t="s">
        <v>8</v>
      </c>
      <c r="C537" s="75">
        <f>C535-C536</f>
        <v>201.49</v>
      </c>
      <c r="D537" s="117">
        <f t="shared" si="421"/>
        <v>0.67475687806499796</v>
      </c>
      <c r="E537" s="82">
        <f>E535-E536</f>
        <v>16.510000000000002</v>
      </c>
      <c r="F537" s="117">
        <f t="shared" si="422"/>
        <v>7.2077922077922033E-2</v>
      </c>
      <c r="G537" s="71">
        <f>G535-G536</f>
        <v>288.46000000000004</v>
      </c>
      <c r="H537" s="144">
        <f t="shared" si="423"/>
        <v>0.29307871615563919</v>
      </c>
      <c r="I537" s="82">
        <f>I535-I536</f>
        <v>22.189999999999998</v>
      </c>
      <c r="J537" s="144">
        <f t="shared" si="424"/>
        <v>0.33033573141486744</v>
      </c>
      <c r="K537" s="82">
        <f>K535-K536</f>
        <v>10.5</v>
      </c>
      <c r="L537" s="361">
        <f>(K537-K501)/K501</f>
        <v>1.046783625730993</v>
      </c>
      <c r="M537" s="82">
        <f>M535-M536</f>
        <v>57.360000000000007</v>
      </c>
      <c r="N537" s="361">
        <f t="shared" si="426"/>
        <v>0.56039173014145838</v>
      </c>
      <c r="O537" s="134">
        <f>O535-O536</f>
        <v>-122.22</v>
      </c>
      <c r="P537" s="144">
        <f>(O537-O501)/-O501</f>
        <v>-0.17259905977165876</v>
      </c>
      <c r="Q537" s="134">
        <f>Q535-Q536</f>
        <v>-30.700000000000003</v>
      </c>
      <c r="R537" s="104">
        <f>(Q537-Q501)/-Q501</f>
        <v>8.576533650982715E-2</v>
      </c>
    </row>
    <row r="538" spans="1:18" ht="16.8" hidden="1" thickTop="1">
      <c r="A538" s="6">
        <v>2021</v>
      </c>
      <c r="B538" s="121" t="s">
        <v>7</v>
      </c>
      <c r="C538" s="122">
        <v>1702.33</v>
      </c>
      <c r="D538" s="120">
        <f t="shared" ref="D538:D540" si="427">(C538-C502)/C502</f>
        <v>0.30108759620602404</v>
      </c>
      <c r="E538" s="123">
        <v>36.619999999999997</v>
      </c>
      <c r="F538" s="120">
        <f t="shared" ref="F538:F540" si="428">(E538-E502)/E502</f>
        <v>0.17749196141479087</v>
      </c>
      <c r="G538" s="124">
        <v>1040.48</v>
      </c>
      <c r="H538" s="142">
        <f t="shared" ref="H538:H540" si="429">(G538-G502)/G502</f>
        <v>0.29488631413886235</v>
      </c>
      <c r="I538" s="141">
        <v>133.66999999999999</v>
      </c>
      <c r="J538" s="142">
        <f t="shared" ref="J538:J540" si="430">(I538-I502)/I502</f>
        <v>0.30613640805159259</v>
      </c>
      <c r="K538" s="149">
        <v>83.66</v>
      </c>
      <c r="L538" s="142">
        <f t="shared" ref="L538:L539" si="431">(K538-K502)/K502</f>
        <v>0.31437549096622153</v>
      </c>
      <c r="M538" s="149">
        <v>120.67</v>
      </c>
      <c r="N538" s="142">
        <f t="shared" ref="N538:N540" si="432">(M538-M502)/M502</f>
        <v>0.46764777426416937</v>
      </c>
      <c r="O538" s="150">
        <v>41.6</v>
      </c>
      <c r="P538" s="142">
        <f>(O538-O502)/O502</f>
        <v>9.1863517060367453E-2</v>
      </c>
      <c r="Q538" s="150">
        <v>92.3</v>
      </c>
      <c r="R538" s="101">
        <f>(Q538-Q502)/Q502</f>
        <v>0.34001161440185834</v>
      </c>
    </row>
    <row r="539" spans="1:18" ht="16.2" hidden="1">
      <c r="A539" s="6" t="s">
        <v>643</v>
      </c>
      <c r="B539" s="125" t="s">
        <v>6</v>
      </c>
      <c r="C539" s="126">
        <v>1439.9</v>
      </c>
      <c r="D539" s="127">
        <f t="shared" si="427"/>
        <v>0.26311449524544722</v>
      </c>
      <c r="E539" s="128">
        <v>15.31</v>
      </c>
      <c r="F539" s="127">
        <f t="shared" si="428"/>
        <v>0.20646178092986611</v>
      </c>
      <c r="G539" s="95">
        <v>673.02</v>
      </c>
      <c r="H539" s="147">
        <f t="shared" si="429"/>
        <v>0.30579538619739627</v>
      </c>
      <c r="I539" s="130">
        <v>104.54</v>
      </c>
      <c r="J539" s="147">
        <f t="shared" si="430"/>
        <v>0.2996021879661861</v>
      </c>
      <c r="K539" s="130">
        <v>68.540000000000006</v>
      </c>
      <c r="L539" s="147">
        <f t="shared" si="431"/>
        <v>0.22458459889226384</v>
      </c>
      <c r="M539" s="130">
        <v>45.11</v>
      </c>
      <c r="N539" s="147">
        <f t="shared" si="432"/>
        <v>0.2271490750816105</v>
      </c>
      <c r="O539" s="151">
        <v>195.07</v>
      </c>
      <c r="P539" s="147">
        <f>(O539-O503)/O503</f>
        <v>0.20868703141458583</v>
      </c>
      <c r="Q539" s="151">
        <v>131.43</v>
      </c>
      <c r="R539" s="129">
        <f>(Q539-Q503)/Q503</f>
        <v>0.18704841040462436</v>
      </c>
    </row>
    <row r="540" spans="1:18" ht="16.8" hidden="1" thickBot="1">
      <c r="A540" s="38"/>
      <c r="B540" s="10" t="s">
        <v>8</v>
      </c>
      <c r="C540" s="75">
        <f>C538-C539</f>
        <v>262.42999999999984</v>
      </c>
      <c r="D540" s="117">
        <f t="shared" si="427"/>
        <v>0.55809535118446674</v>
      </c>
      <c r="E540" s="82">
        <f>E538-E539</f>
        <v>21.309999999999995</v>
      </c>
      <c r="F540" s="117">
        <f t="shared" si="428"/>
        <v>0.15752308527973877</v>
      </c>
      <c r="G540" s="71">
        <f>G538-G539</f>
        <v>367.46000000000004</v>
      </c>
      <c r="H540" s="144">
        <f t="shared" si="429"/>
        <v>0.2753713730390116</v>
      </c>
      <c r="I540" s="82">
        <f>I538-I539</f>
        <v>29.129999999999981</v>
      </c>
      <c r="J540" s="144">
        <f t="shared" si="430"/>
        <v>0.33013698630136867</v>
      </c>
      <c r="K540" s="82">
        <f>K538-K539</f>
        <v>15.11999999999999</v>
      </c>
      <c r="L540" s="361">
        <f>(K540-K504)/K504</f>
        <v>0.96874999999999878</v>
      </c>
      <c r="M540" s="82">
        <f>M538-M539</f>
        <v>75.56</v>
      </c>
      <c r="N540" s="361">
        <f t="shared" si="432"/>
        <v>0.66212054553453592</v>
      </c>
      <c r="O540" s="134">
        <f>O538-O539</f>
        <v>-153.47</v>
      </c>
      <c r="P540" s="325">
        <f>(O540-O504)/-O504</f>
        <v>-0.24478870954659751</v>
      </c>
      <c r="Q540" s="134">
        <f>Q538-Q539</f>
        <v>-39.13000000000001</v>
      </c>
      <c r="R540" s="104">
        <f>(Q540-Q504)/-Q504</f>
        <v>6.477055449330768E-2</v>
      </c>
    </row>
    <row r="541" spans="1:18" ht="16.8" hidden="1" thickTop="1">
      <c r="A541" s="6">
        <v>2021</v>
      </c>
      <c r="B541" s="121" t="s">
        <v>7</v>
      </c>
      <c r="C541" s="122">
        <v>2068.81</v>
      </c>
      <c r="D541" s="120">
        <f t="shared" ref="D541:D543" si="433">(C541-C505)/C505</f>
        <v>0.30969669728603899</v>
      </c>
      <c r="E541" s="123">
        <v>44.13</v>
      </c>
      <c r="F541" s="120">
        <f t="shared" ref="F541:F543" si="434">(E541-E505)/E505</f>
        <v>0.2261739372047791</v>
      </c>
      <c r="G541" s="124">
        <v>1269.4100000000001</v>
      </c>
      <c r="H541" s="142">
        <f t="shared" ref="H541:H543" si="435">(G541-G505)/G505</f>
        <v>0.29360032609803338</v>
      </c>
      <c r="I541" s="141">
        <v>161.55000000000001</v>
      </c>
      <c r="J541" s="142">
        <f t="shared" ref="J541:J543" si="436">(I541-I505)/I505</f>
        <v>0.33083450037070605</v>
      </c>
      <c r="K541" s="149">
        <v>99.67</v>
      </c>
      <c r="L541" s="142">
        <f t="shared" ref="L541:L542" si="437">(K541-K505)/K505</f>
        <v>0.29998695708882223</v>
      </c>
      <c r="M541" s="149">
        <v>145.62</v>
      </c>
      <c r="N541" s="142">
        <f t="shared" ref="N541:N543" si="438">(M541-M505)/M505</f>
        <v>0.49645462953447744</v>
      </c>
      <c r="O541" s="150">
        <v>52.1</v>
      </c>
      <c r="P541" s="142">
        <f>(O541-O505)/O505</f>
        <v>0.19358533791523488</v>
      </c>
      <c r="Q541" s="150">
        <v>110.67</v>
      </c>
      <c r="R541" s="101">
        <f>(Q541-Q505)/Q505</f>
        <v>0.36680251945164882</v>
      </c>
    </row>
    <row r="542" spans="1:18" ht="16.2" hidden="1">
      <c r="A542" s="6" t="s">
        <v>650</v>
      </c>
      <c r="B542" s="125" t="s">
        <v>6</v>
      </c>
      <c r="C542" s="126">
        <v>1755.22</v>
      </c>
      <c r="D542" s="127">
        <f t="shared" si="433"/>
        <v>0.28936098317062248</v>
      </c>
      <c r="E542" s="128">
        <v>18.28</v>
      </c>
      <c r="F542" s="127">
        <f t="shared" si="434"/>
        <v>0.20421607378129128</v>
      </c>
      <c r="G542" s="95">
        <v>815.9</v>
      </c>
      <c r="H542" s="147">
        <f t="shared" si="435"/>
        <v>0.3110196998425297</v>
      </c>
      <c r="I542" s="130">
        <v>130.71</v>
      </c>
      <c r="J542" s="147">
        <f t="shared" si="436"/>
        <v>0.35408681238993067</v>
      </c>
      <c r="K542" s="130">
        <v>82.62</v>
      </c>
      <c r="L542" s="147">
        <f t="shared" si="437"/>
        <v>0.18315910067306324</v>
      </c>
      <c r="M542" s="130">
        <v>54.49</v>
      </c>
      <c r="N542" s="147">
        <f t="shared" si="438"/>
        <v>0.24577046181984452</v>
      </c>
      <c r="O542" s="151">
        <v>239.47</v>
      </c>
      <c r="P542" s="147">
        <f>(O542-O506)/O506</f>
        <v>0.32223510573684488</v>
      </c>
      <c r="Q542" s="151">
        <v>160.19</v>
      </c>
      <c r="R542" s="129">
        <f>(Q542-Q506)/Q506</f>
        <v>0.21623263229823086</v>
      </c>
    </row>
    <row r="543" spans="1:18" ht="16.8" hidden="1" thickBot="1">
      <c r="A543" s="38"/>
      <c r="B543" s="10" t="s">
        <v>8</v>
      </c>
      <c r="C543" s="75">
        <f>C541-C542</f>
        <v>313.58999999999992</v>
      </c>
      <c r="D543" s="117">
        <f t="shared" si="433"/>
        <v>0.43650939074667883</v>
      </c>
      <c r="E543" s="82">
        <f>E541-E542</f>
        <v>25.85</v>
      </c>
      <c r="F543" s="117">
        <f t="shared" si="434"/>
        <v>0.24219125420470922</v>
      </c>
      <c r="G543" s="71">
        <f>G541-G542</f>
        <v>453.5100000000001</v>
      </c>
      <c r="H543" s="144">
        <f t="shared" si="435"/>
        <v>0.26339982170715459</v>
      </c>
      <c r="I543" s="82">
        <f>I541-I542</f>
        <v>30.840000000000003</v>
      </c>
      <c r="J543" s="144">
        <f t="shared" si="436"/>
        <v>0.24054706355591327</v>
      </c>
      <c r="K543" s="82">
        <f>K541-K542</f>
        <v>17.049999999999997</v>
      </c>
      <c r="L543" s="361">
        <f>(K543-K507)/K507</f>
        <v>1.4926900584795304</v>
      </c>
      <c r="M543" s="82">
        <f>M541-M542</f>
        <v>91.13</v>
      </c>
      <c r="N543" s="361">
        <f t="shared" si="438"/>
        <v>0.70113869703192078</v>
      </c>
      <c r="O543" s="134">
        <f>O541-O542</f>
        <v>-187.37</v>
      </c>
      <c r="P543" s="325">
        <f>(O543-O507)/-O507</f>
        <v>-0.36308744361996215</v>
      </c>
      <c r="Q543" s="134">
        <f>Q541-Q542</f>
        <v>-49.519999999999996</v>
      </c>
      <c r="R543" s="104">
        <f>(Q543-Q507)/-Q507</f>
        <v>2.4044146629878062E-2</v>
      </c>
    </row>
    <row r="544" spans="1:18" ht="16.8" hidden="1" thickTop="1">
      <c r="A544" s="6">
        <v>2021</v>
      </c>
      <c r="B544" s="121" t="s">
        <v>7</v>
      </c>
      <c r="C544" s="122">
        <v>2448.33</v>
      </c>
      <c r="D544" s="120">
        <f t="shared" ref="D544:D546" si="439">(C544-C508)/C508</f>
        <v>0.31527403221127498</v>
      </c>
      <c r="E544" s="123">
        <v>51.32</v>
      </c>
      <c r="F544" s="120">
        <f t="shared" ref="F544:F546" si="440">(E544-E508)/E508</f>
        <v>0.23543572460279252</v>
      </c>
      <c r="G544" s="124">
        <v>1504.88</v>
      </c>
      <c r="H544" s="142">
        <f t="shared" ref="H544:H546" si="441">(G544-G508)/G508</f>
        <v>0.29520006196800042</v>
      </c>
      <c r="I544" s="141">
        <v>193.86</v>
      </c>
      <c r="J544" s="142">
        <f t="shared" ref="J544:J546" si="442">(I544-I508)/I508</f>
        <v>0.36771553548751235</v>
      </c>
      <c r="K544" s="149">
        <v>116.62</v>
      </c>
      <c r="L544" s="142">
        <f t="shared" ref="L544:L545" si="443">(K544-K508)/K508</f>
        <v>0.28620271313554652</v>
      </c>
      <c r="M544" s="149">
        <v>170.39</v>
      </c>
      <c r="N544" s="142">
        <f t="shared" ref="N544:N546" si="444">(M544-M508)/M508</f>
        <v>0.48708326060394475</v>
      </c>
      <c r="O544" s="150">
        <v>63.19</v>
      </c>
      <c r="P544" s="142">
        <f>(O544-O508)/O508</f>
        <v>0.29434657927079061</v>
      </c>
      <c r="Q544" s="150">
        <v>129.58000000000001</v>
      </c>
      <c r="R544" s="101">
        <f>(Q544-Q508)/Q508</f>
        <v>0.38115540396503966</v>
      </c>
    </row>
    <row r="545" spans="1:18" ht="16.2" hidden="1">
      <c r="A545" s="6" t="s">
        <v>537</v>
      </c>
      <c r="B545" s="125" t="s">
        <v>6</v>
      </c>
      <c r="C545" s="126">
        <v>2075.85</v>
      </c>
      <c r="D545" s="127">
        <f t="shared" si="439"/>
        <v>0.30670015485138047</v>
      </c>
      <c r="E545" s="128">
        <v>21.08</v>
      </c>
      <c r="F545" s="127">
        <f t="shared" si="440"/>
        <v>0.17765363128491621</v>
      </c>
      <c r="G545" s="95">
        <v>965.63</v>
      </c>
      <c r="H545" s="147">
        <f t="shared" si="441"/>
        <v>0.31967145902804345</v>
      </c>
      <c r="I545" s="130">
        <v>157.30000000000001</v>
      </c>
      <c r="J545" s="147">
        <f t="shared" si="442"/>
        <v>0.38212810825059318</v>
      </c>
      <c r="K545" s="130">
        <v>96.99</v>
      </c>
      <c r="L545" s="147">
        <f t="shared" si="443"/>
        <v>0.1763493026076409</v>
      </c>
      <c r="M545" s="130">
        <v>63.68</v>
      </c>
      <c r="N545" s="147">
        <f t="shared" si="444"/>
        <v>0.25949367088607589</v>
      </c>
      <c r="O545" s="151">
        <v>289.83</v>
      </c>
      <c r="P545" s="147">
        <f>(O545-O509)/O509</f>
        <v>0.41222043560882909</v>
      </c>
      <c r="Q545" s="151">
        <v>187.2</v>
      </c>
      <c r="R545" s="129">
        <f>(Q545-Q509)/Q509</f>
        <v>0.22473012757605493</v>
      </c>
    </row>
    <row r="546" spans="1:18" ht="16.8" hidden="1" thickBot="1">
      <c r="A546" s="38"/>
      <c r="B546" s="10" t="s">
        <v>8</v>
      </c>
      <c r="C546" s="75">
        <f>C544-C545</f>
        <v>372.48</v>
      </c>
      <c r="D546" s="117">
        <f t="shared" si="439"/>
        <v>0.36519571910277021</v>
      </c>
      <c r="E546" s="82">
        <f>E544-E545</f>
        <v>30.240000000000002</v>
      </c>
      <c r="F546" s="117">
        <f t="shared" si="440"/>
        <v>0.27918781725888331</v>
      </c>
      <c r="G546" s="71">
        <f>G544-G545</f>
        <v>539.25000000000011</v>
      </c>
      <c r="H546" s="144">
        <f t="shared" si="441"/>
        <v>0.25357416835204694</v>
      </c>
      <c r="I546" s="82">
        <f>I544-I545</f>
        <v>36.56</v>
      </c>
      <c r="J546" s="144">
        <f t="shared" si="442"/>
        <v>0.30898675259577491</v>
      </c>
      <c r="K546" s="82">
        <f>K544-K545</f>
        <v>19.63000000000001</v>
      </c>
      <c r="L546" s="361">
        <f>(K546-K510)/K510</f>
        <v>1.3880778588807801</v>
      </c>
      <c r="M546" s="82">
        <f>M544-M545</f>
        <v>106.70999999999998</v>
      </c>
      <c r="N546" s="361">
        <f t="shared" si="444"/>
        <v>0.66682286785379552</v>
      </c>
      <c r="O546" s="134">
        <f>O544-O545</f>
        <v>-226.64</v>
      </c>
      <c r="P546" s="325">
        <f>(O546-O510)/-O510</f>
        <v>-0.44901221149542864</v>
      </c>
      <c r="Q546" s="134">
        <f>Q544-Q545</f>
        <v>-57.619999999999976</v>
      </c>
      <c r="R546" s="104">
        <f>(Q546-Q510)/-Q510</f>
        <v>2.3886159579875062E-2</v>
      </c>
    </row>
    <row r="547" spans="1:18" ht="16.8" hidden="1" thickTop="1">
      <c r="A547" s="6">
        <v>2021</v>
      </c>
      <c r="B547" s="121" t="s">
        <v>7</v>
      </c>
      <c r="C547" s="122">
        <v>2843.73</v>
      </c>
      <c r="D547" s="120">
        <f t="shared" ref="D547:D549" si="445">(C547-C511)/C511</f>
        <v>0.30863532822530537</v>
      </c>
      <c r="E547" s="123">
        <v>58.99</v>
      </c>
      <c r="F547" s="120">
        <f t="shared" ref="F547:F549" si="446">(E547-E511)/E511</f>
        <v>0.23152400835073075</v>
      </c>
      <c r="G547" s="124">
        <v>1749.64</v>
      </c>
      <c r="H547" s="142">
        <f t="shared" ref="H547:H549" si="447">(G547-G511)/G511</f>
        <v>0.28554529356874681</v>
      </c>
      <c r="I547" s="141">
        <v>226.3</v>
      </c>
      <c r="J547" s="142">
        <f t="shared" ref="J547:J549" si="448">(I547-I511)/I511</f>
        <v>0.38553848037715049</v>
      </c>
      <c r="K547" s="149">
        <v>134.19</v>
      </c>
      <c r="L547" s="142">
        <f t="shared" ref="L547:L548" si="449">(K547-K511)/K511</f>
        <v>0.26594339622641505</v>
      </c>
      <c r="M547" s="149">
        <v>196.25</v>
      </c>
      <c r="N547" s="142">
        <f t="shared" ref="N547:N549" si="450">(M547-M511)/M511</f>
        <v>0.47878833546831429</v>
      </c>
      <c r="O547" s="150">
        <v>74.97</v>
      </c>
      <c r="P547" s="142">
        <f>(O547-O511)/O511</f>
        <v>0.38962001853568107</v>
      </c>
      <c r="Q547" s="150">
        <v>150.91</v>
      </c>
      <c r="R547" s="101">
        <f>(Q547-Q511)/Q511</f>
        <v>0.40971508640822046</v>
      </c>
    </row>
    <row r="548" spans="1:18" ht="16.2" hidden="1">
      <c r="A548" s="6" t="s">
        <v>659</v>
      </c>
      <c r="B548" s="125" t="s">
        <v>6</v>
      </c>
      <c r="C548" s="126">
        <v>2436.65</v>
      </c>
      <c r="D548" s="127">
        <f t="shared" si="445"/>
        <v>0.32767207183645009</v>
      </c>
      <c r="E548" s="128">
        <v>24.55</v>
      </c>
      <c r="F548" s="127">
        <f t="shared" si="446"/>
        <v>0.15965989607935752</v>
      </c>
      <c r="G548" s="95">
        <v>1135.05</v>
      </c>
      <c r="H548" s="147">
        <f t="shared" si="447"/>
        <v>0.33505451722556123</v>
      </c>
      <c r="I548" s="130">
        <v>188.97</v>
      </c>
      <c r="J548" s="147">
        <f t="shared" si="448"/>
        <v>0.43300219913551219</v>
      </c>
      <c r="K548" s="130">
        <v>113.44</v>
      </c>
      <c r="L548" s="147">
        <f t="shared" si="449"/>
        <v>0.20309682893201814</v>
      </c>
      <c r="M548" s="130">
        <v>73.709999999999994</v>
      </c>
      <c r="N548" s="147">
        <f t="shared" si="450"/>
        <v>0.27503892060197183</v>
      </c>
      <c r="O548" s="151">
        <v>344.55</v>
      </c>
      <c r="P548" s="147">
        <f>(O548-O512)/O512</f>
        <v>0.48391403591885962</v>
      </c>
      <c r="Q548" s="151">
        <v>218.08</v>
      </c>
      <c r="R548" s="129">
        <f>(Q548-Q512)/Q512</f>
        <v>0.24995701266693424</v>
      </c>
    </row>
    <row r="549" spans="1:18" ht="16.8" hidden="1" thickBot="1">
      <c r="A549" s="38"/>
      <c r="B549" s="10" t="s">
        <v>8</v>
      </c>
      <c r="C549" s="75">
        <f>C547-C548</f>
        <v>407.07999999999993</v>
      </c>
      <c r="D549" s="117">
        <f t="shared" si="445"/>
        <v>0.20519880391982614</v>
      </c>
      <c r="E549" s="82">
        <f>E547-E548</f>
        <v>34.44</v>
      </c>
      <c r="F549" s="117">
        <f t="shared" si="446"/>
        <v>0.28843995510662185</v>
      </c>
      <c r="G549" s="71">
        <f>G547-G548</f>
        <v>614.59000000000015</v>
      </c>
      <c r="H549" s="144">
        <f t="shared" si="447"/>
        <v>0.20314396460592815</v>
      </c>
      <c r="I549" s="82">
        <f>I547-I548</f>
        <v>37.330000000000013</v>
      </c>
      <c r="J549" s="144">
        <f t="shared" si="448"/>
        <v>0.18658614113159577</v>
      </c>
      <c r="K549" s="82">
        <f>K547-K548</f>
        <v>20.75</v>
      </c>
      <c r="L549" s="361">
        <f>(K549-K513)/K513</f>
        <v>0.77198975234842115</v>
      </c>
      <c r="M549" s="82">
        <f>M547-M548</f>
        <v>122.54</v>
      </c>
      <c r="N549" s="361">
        <f t="shared" si="450"/>
        <v>0.63604806408544723</v>
      </c>
      <c r="O549" s="134">
        <f>O547-O548</f>
        <v>-269.58000000000004</v>
      </c>
      <c r="P549" s="325">
        <f>(O549-O513)/-O513</f>
        <v>-0.51245511669658905</v>
      </c>
      <c r="Q549" s="134">
        <f>Q547-Q548</f>
        <v>-67.170000000000016</v>
      </c>
      <c r="R549" s="104">
        <f>(Q549-Q513)/-Q513</f>
        <v>3.7080984870956064E-3</v>
      </c>
    </row>
    <row r="550" spans="1:18" ht="16.8" hidden="1" thickTop="1">
      <c r="A550" s="6">
        <v>2021</v>
      </c>
      <c r="B550" s="121" t="s">
        <v>7</v>
      </c>
      <c r="C550" s="122">
        <v>3240</v>
      </c>
      <c r="D550" s="120">
        <f t="shared" ref="D550:D552" si="451">(C550-C514)/C514</f>
        <v>0.30653063693368554</v>
      </c>
      <c r="E550" s="123">
        <v>66.099999999999994</v>
      </c>
      <c r="F550" s="120">
        <f t="shared" ref="F550:F552" si="452">(E550-E514)/E514</f>
        <v>0.21351202496787214</v>
      </c>
      <c r="G550" s="124">
        <v>2004.18</v>
      </c>
      <c r="H550" s="142">
        <f t="shared" ref="H550:H552" si="453">(G550-G514)/G514</f>
        <v>0.28264236435547258</v>
      </c>
      <c r="I550" s="141">
        <v>260.23</v>
      </c>
      <c r="J550" s="142">
        <f t="shared" ref="J550:J552" si="454">(I550-I514)/I514</f>
        <v>0.41084304689617801</v>
      </c>
      <c r="K550" s="149">
        <v>150.77000000000001</v>
      </c>
      <c r="L550" s="142">
        <f t="shared" ref="L550:L551" si="455">(K550-K514)/K514</f>
        <v>0.24665123201587574</v>
      </c>
      <c r="M550" s="149">
        <v>219.61</v>
      </c>
      <c r="N550" s="142">
        <f t="shared" ref="N550:N552" si="456">(M550-M514)/M514</f>
        <v>0.46065846358496854</v>
      </c>
      <c r="O550" s="150">
        <v>85.83</v>
      </c>
      <c r="P550" s="142">
        <f>(O550-O514)/O514</f>
        <v>0.46793227296049256</v>
      </c>
      <c r="Q550" s="150">
        <v>169.71</v>
      </c>
      <c r="R550" s="101">
        <f>(Q550-Q514)/Q514</f>
        <v>0.41436786398866587</v>
      </c>
    </row>
    <row r="551" spans="1:18" ht="16.2" hidden="1">
      <c r="A551" s="6" t="s">
        <v>665</v>
      </c>
      <c r="B551" s="125" t="s">
        <v>6</v>
      </c>
      <c r="C551" s="126">
        <v>2770.82</v>
      </c>
      <c r="D551" s="127">
        <f t="shared" si="451"/>
        <v>0.33678446508261978</v>
      </c>
      <c r="E551" s="128">
        <v>27.85</v>
      </c>
      <c r="F551" s="127">
        <f t="shared" si="452"/>
        <v>0.14420706655710772</v>
      </c>
      <c r="G551" s="95">
        <v>1297.55</v>
      </c>
      <c r="H551" s="147">
        <f t="shared" si="453"/>
        <v>0.3394894135378706</v>
      </c>
      <c r="I551" s="130">
        <v>214.11</v>
      </c>
      <c r="J551" s="147">
        <f t="shared" si="454"/>
        <v>0.45940971985549728</v>
      </c>
      <c r="K551" s="130">
        <v>128.16999999999999</v>
      </c>
      <c r="L551" s="147">
        <f t="shared" si="455"/>
        <v>0.21097883597883582</v>
      </c>
      <c r="M551" s="130">
        <v>83.02</v>
      </c>
      <c r="N551" s="147">
        <f t="shared" si="456"/>
        <v>0.27860773140304923</v>
      </c>
      <c r="O551" s="151">
        <v>396</v>
      </c>
      <c r="P551" s="147">
        <f>(O551-O515)/O515</f>
        <v>0.53649167733674763</v>
      </c>
      <c r="Q551" s="151">
        <v>246</v>
      </c>
      <c r="R551" s="129">
        <f>(Q551-Q515)/Q515</f>
        <v>0.25599918308996211</v>
      </c>
    </row>
    <row r="552" spans="1:18" ht="16.8" hidden="1" thickBot="1">
      <c r="A552" s="38"/>
      <c r="B552" s="10" t="s">
        <v>8</v>
      </c>
      <c r="C552" s="75">
        <f>C550-C551</f>
        <v>469.17999999999984</v>
      </c>
      <c r="D552" s="117">
        <f t="shared" si="451"/>
        <v>0.15249324490297209</v>
      </c>
      <c r="E552" s="82">
        <f>E550-E551</f>
        <v>38.249999999999993</v>
      </c>
      <c r="F552" s="117">
        <f t="shared" si="452"/>
        <v>0.26949883836707583</v>
      </c>
      <c r="G552" s="71">
        <f>G550-G551</f>
        <v>706.63000000000011</v>
      </c>
      <c r="H552" s="144">
        <f t="shared" si="453"/>
        <v>0.18991327776374542</v>
      </c>
      <c r="I552" s="82">
        <f>I550-I551</f>
        <v>46.120000000000005</v>
      </c>
      <c r="J552" s="144">
        <f t="shared" si="454"/>
        <v>0.2220455749867522</v>
      </c>
      <c r="K552" s="82">
        <f>K550-K551</f>
        <v>22.600000000000023</v>
      </c>
      <c r="L552" s="361">
        <f>(K552-K516)/K516</f>
        <v>0.4966887417218564</v>
      </c>
      <c r="M552" s="82">
        <f>M550-M551</f>
        <v>136.59000000000003</v>
      </c>
      <c r="N552" s="361">
        <f t="shared" si="456"/>
        <v>0.59904003746195333</v>
      </c>
      <c r="O552" s="134">
        <f>O550-O551</f>
        <v>-310.17</v>
      </c>
      <c r="P552" s="325">
        <f>(O552-O516)/-O516</f>
        <v>-0.55660945498343861</v>
      </c>
      <c r="Q552" s="134">
        <f>Q550-Q551</f>
        <v>-76.289999999999992</v>
      </c>
      <c r="R552" s="104">
        <f>(Q552-Q516)/-Q516</f>
        <v>-5.535784895215147E-3</v>
      </c>
    </row>
    <row r="553" spans="1:18" ht="16.8" hidden="1" thickTop="1">
      <c r="A553" s="6">
        <v>2021</v>
      </c>
      <c r="B553" s="121" t="s">
        <v>7</v>
      </c>
      <c r="C553" s="122">
        <v>3641.18</v>
      </c>
      <c r="D553" s="120">
        <f t="shared" ref="D553:D555" si="457">(C553-C517)/C517</f>
        <v>0.29949321912919336</v>
      </c>
      <c r="E553" s="123">
        <v>74.25</v>
      </c>
      <c r="F553" s="120">
        <f t="shared" ref="F553:F555" si="458">(E553-E517)/E517</f>
        <v>0.20301360985093975</v>
      </c>
      <c r="G553" s="124">
        <v>2246.96</v>
      </c>
      <c r="H553" s="142">
        <f t="shared" ref="H553:H555" si="459">(G553-G517)/G517</f>
        <v>0.27037326006083429</v>
      </c>
      <c r="I553" s="141">
        <v>298.67</v>
      </c>
      <c r="J553" s="142">
        <f t="shared" ref="J553:J555" si="460">(I553-I517)/I517</f>
        <v>0.43750300813399434</v>
      </c>
      <c r="K553" s="149">
        <v>168.47</v>
      </c>
      <c r="L553" s="142">
        <f t="shared" ref="L553:L554" si="461">(K553-K517)/K517</f>
        <v>0.22961827603824544</v>
      </c>
      <c r="M553" s="149">
        <v>246.02</v>
      </c>
      <c r="N553" s="142">
        <f t="shared" ref="N553:N555" si="462">(M553-M517)/M517</f>
        <v>0.441326381158826</v>
      </c>
      <c r="O553" s="150">
        <v>95.93</v>
      </c>
      <c r="P553" s="142">
        <f>(O553-O517)/O517</f>
        <v>0.52414998411185276</v>
      </c>
      <c r="Q553" s="150">
        <v>191.61</v>
      </c>
      <c r="R553" s="101">
        <f>(Q553-Q517)/Q517</f>
        <v>0.41933333333333345</v>
      </c>
    </row>
    <row r="554" spans="1:18" ht="16.2" hidden="1">
      <c r="A554" s="6" t="s">
        <v>549</v>
      </c>
      <c r="B554" s="125" t="s">
        <v>6</v>
      </c>
      <c r="C554" s="126">
        <v>3112.24</v>
      </c>
      <c r="D554" s="127">
        <f t="shared" si="457"/>
        <v>0.34110123844078838</v>
      </c>
      <c r="E554" s="128">
        <v>31.16</v>
      </c>
      <c r="F554" s="127">
        <f t="shared" si="458"/>
        <v>0.13805697589481378</v>
      </c>
      <c r="G554" s="95">
        <v>1460.34</v>
      </c>
      <c r="H554" s="147">
        <f t="shared" si="459"/>
        <v>0.34014260936596635</v>
      </c>
      <c r="I554" s="130">
        <v>240.37</v>
      </c>
      <c r="J554" s="147">
        <f t="shared" si="460"/>
        <v>0.47213375796178347</v>
      </c>
      <c r="K554" s="130">
        <v>143.22999999999999</v>
      </c>
      <c r="L554" s="147">
        <f t="shared" si="461"/>
        <v>0.21391643359606743</v>
      </c>
      <c r="M554" s="130">
        <v>91.99</v>
      </c>
      <c r="N554" s="147">
        <f t="shared" si="462"/>
        <v>0.27040464024306032</v>
      </c>
      <c r="O554" s="151">
        <v>450.33</v>
      </c>
      <c r="P554" s="147">
        <f>(O554-O518)/O518</f>
        <v>0.59493536391004054</v>
      </c>
      <c r="Q554" s="151">
        <v>275.87</v>
      </c>
      <c r="R554" s="129">
        <f>(Q554-Q518)/Q518</f>
        <v>0.26603946764570902</v>
      </c>
    </row>
    <row r="555" spans="1:18" ht="16.8" hidden="1" thickBot="1">
      <c r="A555" s="38"/>
      <c r="B555" s="10" t="s">
        <v>8</v>
      </c>
      <c r="C555" s="75">
        <f>C553-C554</f>
        <v>528.94000000000005</v>
      </c>
      <c r="D555" s="117">
        <f t="shared" si="457"/>
        <v>9.889059708314267E-2</v>
      </c>
      <c r="E555" s="82">
        <f>E553-E554</f>
        <v>43.09</v>
      </c>
      <c r="F555" s="117">
        <f t="shared" si="458"/>
        <v>0.25480489225393127</v>
      </c>
      <c r="G555" s="71">
        <f>G553-G554</f>
        <v>786.62000000000012</v>
      </c>
      <c r="H555" s="144">
        <f t="shared" si="459"/>
        <v>0.15841248803475469</v>
      </c>
      <c r="I555" s="82">
        <f>I553-I554</f>
        <v>58.300000000000011</v>
      </c>
      <c r="J555" s="144">
        <f t="shared" si="460"/>
        <v>0.31040683299617888</v>
      </c>
      <c r="K555" s="82">
        <f>K553-K554</f>
        <v>25.240000000000009</v>
      </c>
      <c r="L555" s="361">
        <f>(K555-K519)/K519</f>
        <v>0.32702418506834985</v>
      </c>
      <c r="M555" s="82">
        <f>M553-M554</f>
        <v>154.03000000000003</v>
      </c>
      <c r="N555" s="361">
        <f t="shared" si="462"/>
        <v>0.56725681725681754</v>
      </c>
      <c r="O555" s="134">
        <f>O553-O554</f>
        <v>-354.4</v>
      </c>
      <c r="P555" s="325">
        <f>(O555-O519)/-O519</f>
        <v>-0.61524087325099097</v>
      </c>
      <c r="Q555" s="134">
        <f>Q553-Q554</f>
        <v>-84.259999999999991</v>
      </c>
      <c r="R555" s="362">
        <f>(Q555-Q519)/-Q519</f>
        <v>-1.6405307599517312E-2</v>
      </c>
    </row>
    <row r="556" spans="1:18" ht="16.8" hidden="1" thickTop="1">
      <c r="A556" s="6">
        <v>2021</v>
      </c>
      <c r="B556" s="121" t="s">
        <v>7</v>
      </c>
      <c r="C556" s="122">
        <v>4056.87</v>
      </c>
      <c r="D556" s="120">
        <f t="shared" ref="D556:D558" si="463">(C556-C520)/C520</f>
        <v>0.29971230489273898</v>
      </c>
      <c r="E556" s="123">
        <v>82.15</v>
      </c>
      <c r="F556" s="120">
        <f t="shared" ref="F556:F558" si="464">(E556-E520)/E520</f>
        <v>0.2031341534856474</v>
      </c>
      <c r="G556" s="124">
        <v>2502.67</v>
      </c>
      <c r="H556" s="142">
        <f t="shared" ref="H556:H558" si="465">(G556-G520)/G520</f>
        <v>0.26872927840695948</v>
      </c>
      <c r="I556" s="141">
        <v>336.97</v>
      </c>
      <c r="J556" s="142">
        <f t="shared" ref="J556:J558" si="466">(I556-I520)/I520</f>
        <v>0.46114820917526678</v>
      </c>
      <c r="K556" s="149">
        <v>184.79</v>
      </c>
      <c r="L556" s="142">
        <f t="shared" ref="L556:L557" si="467">(K556-K520)/K520</f>
        <v>0.20337327429017965</v>
      </c>
      <c r="M556" s="149">
        <v>273.31</v>
      </c>
      <c r="N556" s="142">
        <f t="shared" ref="N556:N558" si="468">(M556-M520)/M520</f>
        <v>0.42981951347109598</v>
      </c>
      <c r="O556" s="150">
        <v>109.33</v>
      </c>
      <c r="P556" s="142">
        <f>(O556-O520)/O520</f>
        <v>0.6075577121011615</v>
      </c>
      <c r="Q556" s="150">
        <v>213.25</v>
      </c>
      <c r="R556" s="101">
        <f>(Q556-Q520)/Q520</f>
        <v>0.4171318447634238</v>
      </c>
    </row>
    <row r="557" spans="1:18" ht="16.2" hidden="1">
      <c r="A557" s="6" t="s">
        <v>676</v>
      </c>
      <c r="B557" s="125" t="s">
        <v>6</v>
      </c>
      <c r="C557" s="126">
        <v>3470.22</v>
      </c>
      <c r="D557" s="127">
        <f t="shared" si="463"/>
        <v>0.34057273981016822</v>
      </c>
      <c r="E557" s="128">
        <v>34.880000000000003</v>
      </c>
      <c r="F557" s="127">
        <f t="shared" si="464"/>
        <v>0.14323172730252379</v>
      </c>
      <c r="G557" s="95">
        <v>1621.1</v>
      </c>
      <c r="H557" s="147">
        <f t="shared" si="465"/>
        <v>0.32525097282626458</v>
      </c>
      <c r="I557" s="130">
        <v>267.41000000000003</v>
      </c>
      <c r="J557" s="147">
        <f t="shared" si="466"/>
        <v>0.48916856936013831</v>
      </c>
      <c r="K557" s="130">
        <v>157.13</v>
      </c>
      <c r="L557" s="147">
        <f t="shared" si="467"/>
        <v>0.20360015319800828</v>
      </c>
      <c r="M557" s="130">
        <v>101.7</v>
      </c>
      <c r="N557" s="147">
        <f t="shared" si="468"/>
        <v>0.26037922914859346</v>
      </c>
      <c r="O557" s="151">
        <v>516.34</v>
      </c>
      <c r="P557" s="147">
        <f>(O557-O521)/O521</f>
        <v>0.660417403608065</v>
      </c>
      <c r="Q557" s="151">
        <v>307.13</v>
      </c>
      <c r="R557" s="129">
        <f>(Q557-Q521)/Q521</f>
        <v>0.27641093840910974</v>
      </c>
    </row>
    <row r="558" spans="1:18" ht="16.8" hidden="1" thickBot="1">
      <c r="A558" s="38"/>
      <c r="B558" s="10" t="s">
        <v>8</v>
      </c>
      <c r="C558" s="75">
        <f>C556-C557</f>
        <v>586.65000000000009</v>
      </c>
      <c r="D558" s="117">
        <f t="shared" si="463"/>
        <v>0.10117315814171768</v>
      </c>
      <c r="E558" s="82">
        <f>E556-E557</f>
        <v>47.27</v>
      </c>
      <c r="F558" s="117">
        <f t="shared" si="464"/>
        <v>0.25152237225311114</v>
      </c>
      <c r="G558" s="71">
        <f>G556-G557</f>
        <v>881.57000000000016</v>
      </c>
      <c r="H558" s="144">
        <f t="shared" si="465"/>
        <v>0.17646195318547023</v>
      </c>
      <c r="I558" s="82">
        <f>I556-I557</f>
        <v>69.56</v>
      </c>
      <c r="J558" s="144">
        <f t="shared" si="466"/>
        <v>0.3625857002938293</v>
      </c>
      <c r="K558" s="82">
        <f>K556-K557</f>
        <v>27.659999999999997</v>
      </c>
      <c r="L558" s="361">
        <f>(K558-K522)/K522</f>
        <v>0.20208604954367698</v>
      </c>
      <c r="M558" s="82">
        <f>M556-M557</f>
        <v>171.61</v>
      </c>
      <c r="N558" s="361">
        <f t="shared" si="468"/>
        <v>0.55359406119862398</v>
      </c>
      <c r="O558" s="134">
        <f>O556-O557</f>
        <v>-407.01000000000005</v>
      </c>
      <c r="P558" s="325">
        <f>(O558-O522)/-O522</f>
        <v>-0.67521402700032918</v>
      </c>
      <c r="Q558" s="134">
        <f>Q556-Q557</f>
        <v>-93.88</v>
      </c>
      <c r="R558" s="362">
        <f>(Q558-Q522)/-Q522</f>
        <v>-4.1491013978255824E-2</v>
      </c>
    </row>
    <row r="559" spans="1:18" ht="16.8" thickTop="1">
      <c r="A559" s="6"/>
      <c r="B559" s="121" t="s">
        <v>7</v>
      </c>
      <c r="C559" s="122">
        <v>4463.71</v>
      </c>
      <c r="D559" s="120">
        <f t="shared" ref="D559:D564" si="469">(C559-C523)/C523</f>
        <v>0.2933566291731135</v>
      </c>
      <c r="E559" s="123">
        <v>90.27</v>
      </c>
      <c r="F559" s="120">
        <f t="shared" ref="F559:F564" si="470">(E559-E523)/E523</f>
        <v>0.19737365698368478</v>
      </c>
      <c r="G559" s="124">
        <v>2762.18</v>
      </c>
      <c r="H559" s="142">
        <f t="shared" ref="H559:H564" si="471">(G559-G523)/G523</f>
        <v>0.26667736684016219</v>
      </c>
      <c r="I559" s="141">
        <v>368.11</v>
      </c>
      <c r="J559" s="142">
        <f t="shared" ref="J559:J564" si="472">(I559-I523)/I523</f>
        <v>0.4443616102958487</v>
      </c>
      <c r="K559" s="149">
        <v>200.97</v>
      </c>
      <c r="L559" s="142">
        <f t="shared" ref="L559:L560" si="473">(K559-K523)/K523</f>
        <v>0.18280266023188749</v>
      </c>
      <c r="M559" s="149">
        <v>298.66000000000003</v>
      </c>
      <c r="N559" s="142">
        <f t="shared" ref="N559:N564" si="474">(M559-M523)/M523</f>
        <v>0.4048638223811093</v>
      </c>
      <c r="O559" s="150">
        <v>121.3</v>
      </c>
      <c r="P559" s="142">
        <f>(O559-O523)/O523</f>
        <v>0.65665118819994539</v>
      </c>
      <c r="Q559" s="150">
        <v>234.08</v>
      </c>
      <c r="R559" s="101">
        <f>(Q559-Q523)/Q523</f>
        <v>0.40554821664465007</v>
      </c>
    </row>
    <row r="560" spans="1:18" ht="16.2">
      <c r="A560" s="6">
        <v>2021</v>
      </c>
      <c r="B560" s="125" t="s">
        <v>6</v>
      </c>
      <c r="C560" s="126">
        <v>3819.58</v>
      </c>
      <c r="D560" s="127">
        <f t="shared" si="469"/>
        <v>0.33482673301927668</v>
      </c>
      <c r="E560" s="128">
        <v>38.53</v>
      </c>
      <c r="F560" s="127">
        <f t="shared" si="470"/>
        <v>0.14468211527035071</v>
      </c>
      <c r="G560" s="95">
        <v>1781.37</v>
      </c>
      <c r="H560" s="147">
        <f t="shared" si="471"/>
        <v>0.31149918646513575</v>
      </c>
      <c r="I560" s="130">
        <v>291.27999999999997</v>
      </c>
      <c r="J560" s="147">
        <f t="shared" si="472"/>
        <v>0.48847667228780201</v>
      </c>
      <c r="K560" s="130">
        <v>173.88</v>
      </c>
      <c r="L560" s="147">
        <f t="shared" si="473"/>
        <v>0.20615982241953384</v>
      </c>
      <c r="M560" s="130">
        <v>111.06</v>
      </c>
      <c r="N560" s="147">
        <f t="shared" si="474"/>
        <v>0.24506726457399103</v>
      </c>
      <c r="O560" s="151">
        <v>573.66999999999996</v>
      </c>
      <c r="P560" s="147">
        <f>(O560-O524)/O524</f>
        <v>0.6978513081567419</v>
      </c>
      <c r="Q560" s="151">
        <v>336.49</v>
      </c>
      <c r="R560" s="129">
        <f>(Q560-Q524)/Q524</f>
        <v>0.26991734913386412</v>
      </c>
    </row>
    <row r="561" spans="1:18" ht="16.8" thickBot="1">
      <c r="A561" s="38"/>
      <c r="B561" s="10" t="s">
        <v>8</v>
      </c>
      <c r="C561" s="75">
        <f>C559-C560</f>
        <v>644.13000000000011</v>
      </c>
      <c r="D561" s="117">
        <f t="shared" si="469"/>
        <v>9.215300620570363E-2</v>
      </c>
      <c r="E561" s="82">
        <f>E559-E560</f>
        <v>51.739999999999995</v>
      </c>
      <c r="F561" s="117">
        <f t="shared" si="470"/>
        <v>0.23987538940809944</v>
      </c>
      <c r="G561" s="71">
        <f>G559-G560</f>
        <v>980.81</v>
      </c>
      <c r="H561" s="144">
        <f t="shared" si="471"/>
        <v>0.19264816751380118</v>
      </c>
      <c r="I561" s="82">
        <f>I559-I560</f>
        <v>76.830000000000041</v>
      </c>
      <c r="J561" s="144">
        <f t="shared" si="472"/>
        <v>0.29846205847557916</v>
      </c>
      <c r="K561" s="82">
        <f>K559-K560</f>
        <v>27.090000000000003</v>
      </c>
      <c r="L561" s="361">
        <f>(K561-K525)/K525</f>
        <v>5.2038834951456441E-2</v>
      </c>
      <c r="M561" s="82">
        <f>M559-M560</f>
        <v>187.60000000000002</v>
      </c>
      <c r="N561" s="361">
        <f t="shared" si="474"/>
        <v>0.52038252694707854</v>
      </c>
      <c r="O561" s="134">
        <f>O559-O560</f>
        <v>-452.36999999999995</v>
      </c>
      <c r="P561" s="325">
        <f>(O561-O525)/-O525</f>
        <v>-0.70924960326456588</v>
      </c>
      <c r="Q561" s="134">
        <f>Q559-Q560</f>
        <v>-102.41</v>
      </c>
      <c r="R561" s="362">
        <f>(Q561-Q525)/-Q525</f>
        <v>-4.043482678045271E-2</v>
      </c>
    </row>
    <row r="562" spans="1:18" ht="16.8" hidden="1" thickTop="1">
      <c r="A562" s="6">
        <v>2022</v>
      </c>
      <c r="B562" s="121" t="s">
        <v>7</v>
      </c>
      <c r="C562" s="122">
        <v>399.81</v>
      </c>
      <c r="D562" s="120">
        <f t="shared" si="469"/>
        <v>0.16674935068725008</v>
      </c>
      <c r="E562" s="123">
        <v>7.68</v>
      </c>
      <c r="F562" s="120">
        <f t="shared" si="470"/>
        <v>8.7818696883852715E-2</v>
      </c>
      <c r="G562" s="124">
        <v>251.17</v>
      </c>
      <c r="H562" s="142">
        <f t="shared" si="471"/>
        <v>0.17981117008783881</v>
      </c>
      <c r="I562" s="141">
        <v>33.950000000000003</v>
      </c>
      <c r="J562" s="142">
        <f t="shared" si="472"/>
        <v>0.28452516080211893</v>
      </c>
      <c r="K562" s="149">
        <v>15.26</v>
      </c>
      <c r="L562" s="142">
        <f t="shared" ref="L562:L563" si="475">(K562-K526)/K526</f>
        <v>-0.14221472737492971</v>
      </c>
      <c r="M562" s="149">
        <v>24.21</v>
      </c>
      <c r="N562" s="142">
        <f t="shared" si="474"/>
        <v>4.5336787564766869E-2</v>
      </c>
      <c r="O562" s="150">
        <v>14.06</v>
      </c>
      <c r="P562" s="142">
        <f>(O562-O526)/O526</f>
        <v>1.4409722222222223</v>
      </c>
      <c r="Q562" s="150">
        <v>20.78</v>
      </c>
      <c r="R562" s="101">
        <f>(Q562-Q526)/Q526</f>
        <v>0.13925438596491244</v>
      </c>
    </row>
    <row r="563" spans="1:18" ht="16.2" hidden="1">
      <c r="A563" s="515" t="s">
        <v>623</v>
      </c>
      <c r="B563" s="125" t="s">
        <v>6</v>
      </c>
      <c r="C563" s="126">
        <v>349.69</v>
      </c>
      <c r="D563" s="127">
        <f t="shared" si="469"/>
        <v>0.24546782063610792</v>
      </c>
      <c r="E563" s="128">
        <v>3.57</v>
      </c>
      <c r="F563" s="127">
        <f t="shared" si="470"/>
        <v>4.0816326530612151E-2</v>
      </c>
      <c r="G563" s="95">
        <v>160.84</v>
      </c>
      <c r="H563" s="147">
        <f t="shared" si="471"/>
        <v>0.16466328747284584</v>
      </c>
      <c r="I563" s="130">
        <v>25.82</v>
      </c>
      <c r="J563" s="147">
        <f t="shared" si="472"/>
        <v>0.44893378226711561</v>
      </c>
      <c r="K563" s="130">
        <v>14.85</v>
      </c>
      <c r="L563" s="147">
        <f t="shared" si="475"/>
        <v>0.24267782426778248</v>
      </c>
      <c r="M563" s="130">
        <v>9.15</v>
      </c>
      <c r="N563" s="147">
        <f t="shared" si="474"/>
        <v>2.2346368715083921E-2</v>
      </c>
      <c r="O563" s="151">
        <v>60.36</v>
      </c>
      <c r="P563" s="147">
        <f>(O563-O527)/O527</f>
        <v>0.8583743842364534</v>
      </c>
      <c r="Q563" s="151">
        <v>28.82</v>
      </c>
      <c r="R563" s="129">
        <f>(Q563-Q527)/Q527</f>
        <v>0.12886799843321578</v>
      </c>
    </row>
    <row r="564" spans="1:18" ht="16.8" hidden="1" thickBot="1">
      <c r="A564" s="38"/>
      <c r="B564" s="10" t="s">
        <v>8</v>
      </c>
      <c r="C564" s="75">
        <f>C562-C563</f>
        <v>50.120000000000005</v>
      </c>
      <c r="D564" s="354">
        <f t="shared" si="469"/>
        <v>-0.19030694668820716</v>
      </c>
      <c r="E564" s="82">
        <f>E562-E563</f>
        <v>4.1099999999999994</v>
      </c>
      <c r="F564" s="117">
        <f t="shared" si="470"/>
        <v>0.13223140495867769</v>
      </c>
      <c r="G564" s="71">
        <f>G562-G563</f>
        <v>90.329999999999984</v>
      </c>
      <c r="H564" s="144">
        <f t="shared" si="471"/>
        <v>0.20778178900922575</v>
      </c>
      <c r="I564" s="82">
        <f>I562-I563</f>
        <v>8.1300000000000026</v>
      </c>
      <c r="J564" s="325">
        <f t="shared" si="472"/>
        <v>-5.5749128919860266E-2</v>
      </c>
      <c r="K564" s="82">
        <f>K562-K563</f>
        <v>0.41000000000000014</v>
      </c>
      <c r="L564" s="320">
        <f>(K564-K528)/K528</f>
        <v>-0.9297945205479452</v>
      </c>
      <c r="M564" s="82">
        <f>M562-M563</f>
        <v>15.06</v>
      </c>
      <c r="N564" s="361">
        <f t="shared" si="474"/>
        <v>5.9817030260379989E-2</v>
      </c>
      <c r="O564" s="134">
        <f>O562-O563</f>
        <v>-46.3</v>
      </c>
      <c r="P564" s="325">
        <f>(O564-O528)/-O528</f>
        <v>-0.73278443113772451</v>
      </c>
      <c r="Q564" s="134">
        <f>Q562-Q563</f>
        <v>-8.0399999999999991</v>
      </c>
      <c r="R564" s="362">
        <f>(Q564-Q528)/-Q528</f>
        <v>-0.10288065843621347</v>
      </c>
    </row>
    <row r="565" spans="1:18" ht="16.8" hidden="1" thickTop="1">
      <c r="A565" s="6"/>
      <c r="B565" s="121" t="s">
        <v>7</v>
      </c>
      <c r="C565" s="122">
        <v>774.34</v>
      </c>
      <c r="D565" s="120">
        <f t="shared" ref="D565:D567" si="476">(C565-C529)/C529</f>
        <v>0.24782853919909772</v>
      </c>
      <c r="E565" s="123">
        <v>15.08</v>
      </c>
      <c r="F565" s="120">
        <f t="shared" ref="F565:F567" si="477">(E565-E529)/E529</f>
        <v>0.15821812596006149</v>
      </c>
      <c r="G565" s="124">
        <v>488.61</v>
      </c>
      <c r="H565" s="142">
        <f t="shared" ref="H565:H567" si="478">(G565-G529)/G529</f>
        <v>0.27434666944864639</v>
      </c>
      <c r="I565" s="141">
        <v>64.11</v>
      </c>
      <c r="J565" s="142">
        <f t="shared" ref="J565:J567" si="479">(I565-I529)/I529</f>
        <v>0.34177480117203846</v>
      </c>
      <c r="K565" s="149">
        <v>29.19</v>
      </c>
      <c r="L565" s="142">
        <f t="shared" ref="L565:L566" si="480">(K565-K529)/K529</f>
        <v>-8.9519650655021862E-2</v>
      </c>
      <c r="M565" s="149">
        <v>47.39</v>
      </c>
      <c r="N565" s="142">
        <f t="shared" ref="N565:N567" si="481">(M565-M529)/M529</f>
        <v>0.11348684210526311</v>
      </c>
      <c r="O565" s="150">
        <v>25.96</v>
      </c>
      <c r="P565" s="142">
        <f>(O565-O529)/O529</f>
        <v>1.0701754385964914</v>
      </c>
      <c r="Q565" s="150">
        <v>41.58</v>
      </c>
      <c r="R565" s="101">
        <f>(Q565-Q529)/Q529</f>
        <v>0.26076409945421475</v>
      </c>
    </row>
    <row r="566" spans="1:18" ht="16.2" hidden="1">
      <c r="A566" s="6" t="s">
        <v>692</v>
      </c>
      <c r="B566" s="125" t="s">
        <v>6</v>
      </c>
      <c r="C566" s="126">
        <v>667.2</v>
      </c>
      <c r="D566" s="127">
        <f t="shared" si="476"/>
        <v>0.2945285215366707</v>
      </c>
      <c r="E566" s="128">
        <v>6.12</v>
      </c>
      <c r="F566" s="127">
        <f t="shared" si="477"/>
        <v>6.0658578856152612E-2</v>
      </c>
      <c r="G566" s="95">
        <v>306.86</v>
      </c>
      <c r="H566" s="147">
        <f t="shared" si="478"/>
        <v>0.22758731047725733</v>
      </c>
      <c r="I566" s="130">
        <v>49.99</v>
      </c>
      <c r="J566" s="147">
        <f t="shared" si="479"/>
        <v>0.495363446006581</v>
      </c>
      <c r="K566" s="130">
        <v>28.24</v>
      </c>
      <c r="L566" s="147">
        <f t="shared" si="480"/>
        <v>0.26184092940125109</v>
      </c>
      <c r="M566" s="130">
        <v>17.850000000000001</v>
      </c>
      <c r="N566" s="147">
        <f t="shared" si="481"/>
        <v>0.11702127659574474</v>
      </c>
      <c r="O566" s="151">
        <v>116.07</v>
      </c>
      <c r="P566" s="147">
        <f>(O566-O530)/O530</f>
        <v>0.72389722263478384</v>
      </c>
      <c r="Q566" s="151">
        <v>56.91</v>
      </c>
      <c r="R566" s="129">
        <f>(Q566-Q530)/Q530</f>
        <v>0.21317416329140909</v>
      </c>
    </row>
    <row r="567" spans="1:18" ht="16.8" hidden="1" thickBot="1">
      <c r="A567" s="38"/>
      <c r="B567" s="10" t="s">
        <v>8</v>
      </c>
      <c r="C567" s="75">
        <f>C565-C566</f>
        <v>107.13999999999999</v>
      </c>
      <c r="D567" s="117">
        <f t="shared" si="476"/>
        <v>1.8925344745601612E-2</v>
      </c>
      <c r="E567" s="82">
        <f>E565-E566</f>
        <v>8.9600000000000009</v>
      </c>
      <c r="F567" s="117">
        <f t="shared" si="477"/>
        <v>0.23586206896551737</v>
      </c>
      <c r="G567" s="71">
        <f>G565-G566</f>
        <v>181.75</v>
      </c>
      <c r="H567" s="144">
        <f t="shared" si="478"/>
        <v>0.36193330835518905</v>
      </c>
      <c r="I567" s="82">
        <f>I565-I566</f>
        <v>14.119999999999997</v>
      </c>
      <c r="J567" s="325">
        <f t="shared" si="479"/>
        <v>-1.6027874564460205E-2</v>
      </c>
      <c r="K567" s="82">
        <f>K565-K566</f>
        <v>0.95000000000000284</v>
      </c>
      <c r="L567" s="320">
        <f>(K567-K531)/K531</f>
        <v>-0.90185950413223115</v>
      </c>
      <c r="M567" s="82">
        <f>M565-M566</f>
        <v>29.54</v>
      </c>
      <c r="N567" s="361">
        <f t="shared" si="481"/>
        <v>0.11136192626034602</v>
      </c>
      <c r="O567" s="134">
        <f>O565-O566</f>
        <v>-90.109999999999985</v>
      </c>
      <c r="P567" s="325">
        <f>(O567-O531)/-O531</f>
        <v>-0.64464318306260238</v>
      </c>
      <c r="Q567" s="134">
        <f>Q565-Q566</f>
        <v>-15.329999999999998</v>
      </c>
      <c r="R567" s="362">
        <f>(Q567-Q531)/-Q531</f>
        <v>-0.10050251256281396</v>
      </c>
    </row>
    <row r="568" spans="1:18" ht="16.8" hidden="1" thickTop="1">
      <c r="A568" s="6"/>
      <c r="B568" s="121" t="s">
        <v>7</v>
      </c>
      <c r="C568" s="122">
        <v>1209.28</v>
      </c>
      <c r="D568" s="120">
        <f t="shared" ref="D568:D570" si="482">(C568-C532)/C532</f>
        <v>0.23486643248100647</v>
      </c>
      <c r="E568" s="123">
        <v>23.64</v>
      </c>
      <c r="F568" s="120">
        <f t="shared" ref="F568:F570" si="483">(E568-E532)/E532</f>
        <v>0.12410841654778884</v>
      </c>
      <c r="G568" s="124">
        <v>768.3</v>
      </c>
      <c r="H568" s="142">
        <f t="shared" ref="H568:H570" si="484">(G568-G532)/G532</f>
        <v>0.27256766157617507</v>
      </c>
      <c r="I568" s="141">
        <v>98.34</v>
      </c>
      <c r="J568" s="142">
        <f t="shared" ref="J568:J570" si="485">(I568-I532)/I532</f>
        <v>0.30079365079365095</v>
      </c>
      <c r="K568" s="149">
        <v>44.68</v>
      </c>
      <c r="L568" s="142">
        <f t="shared" ref="L568:L569" si="486">(K568-K532)/K532</f>
        <v>-9.1500610004066688E-2</v>
      </c>
      <c r="M568" s="149">
        <v>73</v>
      </c>
      <c r="N568" s="142">
        <f t="shared" ref="N568:N570" si="487">(M568-M532)/M532</f>
        <v>6.6783574455648004E-2</v>
      </c>
      <c r="O568" s="150">
        <v>37.53</v>
      </c>
      <c r="P568" s="142">
        <f>(O568-O532)/O532</f>
        <v>0.83970588235294141</v>
      </c>
      <c r="Q568" s="150">
        <v>64.52</v>
      </c>
      <c r="R568" s="101">
        <f>(Q568-Q532)/Q532</f>
        <v>0.22173830713879933</v>
      </c>
    </row>
    <row r="569" spans="1:18" ht="16.2" hidden="1">
      <c r="A569" s="6" t="s">
        <v>696</v>
      </c>
      <c r="B569" s="125" t="s">
        <v>6</v>
      </c>
      <c r="C569" s="126">
        <v>1054.8499999999999</v>
      </c>
      <c r="D569" s="127">
        <f t="shared" si="482"/>
        <v>0.2582153464460798</v>
      </c>
      <c r="E569" s="128">
        <v>9.65</v>
      </c>
      <c r="F569" s="127">
        <f t="shared" si="483"/>
        <v>5.1198257080610092E-2</v>
      </c>
      <c r="G569" s="95">
        <v>485.2</v>
      </c>
      <c r="H569" s="147">
        <f t="shared" si="484"/>
        <v>0.21613153871218377</v>
      </c>
      <c r="I569" s="130">
        <v>78.540000000000006</v>
      </c>
      <c r="J569" s="147">
        <f t="shared" si="485"/>
        <v>0.34878928387429176</v>
      </c>
      <c r="K569" s="130">
        <v>43.78</v>
      </c>
      <c r="L569" s="147">
        <f t="shared" si="486"/>
        <v>0.10919685837344825</v>
      </c>
      <c r="M569" s="130">
        <v>28.7</v>
      </c>
      <c r="N569" s="147">
        <f t="shared" si="487"/>
        <v>8.2202111613876305E-2</v>
      </c>
      <c r="O569" s="151">
        <v>187.2</v>
      </c>
      <c r="P569" s="147">
        <f>(O569-O533)/O533</f>
        <v>0.69872958257713236</v>
      </c>
      <c r="Q569" s="151">
        <v>89.72</v>
      </c>
      <c r="R569" s="129">
        <f>(Q569-Q533)/Q533</f>
        <v>0.17204441541476162</v>
      </c>
    </row>
    <row r="570" spans="1:18" ht="16.8" hidden="1" thickBot="1">
      <c r="A570" s="38"/>
      <c r="B570" s="10" t="s">
        <v>8</v>
      </c>
      <c r="C570" s="75">
        <f>C568-C569</f>
        <v>154.43000000000006</v>
      </c>
      <c r="D570" s="117">
        <f t="shared" si="482"/>
        <v>9.5947768078916321E-2</v>
      </c>
      <c r="E570" s="82">
        <f>E568-E569</f>
        <v>13.99</v>
      </c>
      <c r="F570" s="117">
        <f t="shared" si="483"/>
        <v>0.18059071729957793</v>
      </c>
      <c r="G570" s="71">
        <f>G568-G569</f>
        <v>283.09999999999997</v>
      </c>
      <c r="H570" s="144">
        <f t="shared" si="484"/>
        <v>0.38252673731503634</v>
      </c>
      <c r="I570" s="82">
        <f>I568-I569</f>
        <v>19.799999999999997</v>
      </c>
      <c r="J570" s="144">
        <f t="shared" si="485"/>
        <v>0.13989637305699482</v>
      </c>
      <c r="K570" s="82">
        <f>K568-K569</f>
        <v>0.89999999999999858</v>
      </c>
      <c r="L570" s="320">
        <f>(K570-K534)/K534</f>
        <v>-0.9073120494335738</v>
      </c>
      <c r="M570" s="82">
        <f>M568-M569</f>
        <v>44.3</v>
      </c>
      <c r="N570" s="361">
        <f t="shared" si="487"/>
        <v>5.7026962538773221E-2</v>
      </c>
      <c r="O570" s="134">
        <f>O568-O569</f>
        <v>-149.66999999999999</v>
      </c>
      <c r="P570" s="325">
        <f>(O570-O534)/-O534</f>
        <v>-0.66670378619153636</v>
      </c>
      <c r="Q570" s="134">
        <f>Q568-Q569</f>
        <v>-25.200000000000003</v>
      </c>
      <c r="R570" s="362">
        <f>(Q570-Q534)/-Q534</f>
        <v>-6.1499578770008771E-2</v>
      </c>
    </row>
    <row r="571" spans="1:18" ht="16.8" hidden="1" thickTop="1">
      <c r="A571" s="6"/>
      <c r="B571" s="121" t="s">
        <v>7</v>
      </c>
      <c r="C571" s="122">
        <v>1623.98</v>
      </c>
      <c r="D571" s="120">
        <f t="shared" ref="D571:D573" si="488">(C571-C535)/C535</f>
        <v>0.22260952051133417</v>
      </c>
      <c r="E571" s="123">
        <v>31.68</v>
      </c>
      <c r="F571" s="120">
        <f t="shared" ref="F571:F573" si="489">(E571-E535)/E535</f>
        <v>0.10344827586206892</v>
      </c>
      <c r="G571" s="124">
        <v>1030.6099999999999</v>
      </c>
      <c r="H571" s="142">
        <f t="shared" ref="H571:H573" si="490">(G571-G535)/G535</f>
        <v>0.25826852405777262</v>
      </c>
      <c r="I571" s="141">
        <v>131.77000000000001</v>
      </c>
      <c r="J571" s="142">
        <f t="shared" ref="J571:J573" si="491">(I571-I535)/I535</f>
        <v>0.29021834916283185</v>
      </c>
      <c r="K571" s="149">
        <v>59.54</v>
      </c>
      <c r="L571" s="142">
        <f t="shared" ref="L571:L572" si="492">(K571-K535)/K535</f>
        <v>-8.5968682836966556E-2</v>
      </c>
      <c r="M571" s="149">
        <v>96.68</v>
      </c>
      <c r="N571" s="142">
        <f t="shared" ref="N571:N573" si="493">(M571-M535)/M535</f>
        <v>4.3835024832649561E-2</v>
      </c>
      <c r="O571" s="150">
        <v>53.32</v>
      </c>
      <c r="P571" s="142">
        <f>(O571-O535)/O535</f>
        <v>0.76497848394571333</v>
      </c>
      <c r="Q571" s="150">
        <v>87.63</v>
      </c>
      <c r="R571" s="101">
        <f>(Q571-Q535)/Q535</f>
        <v>0.22098369792392364</v>
      </c>
    </row>
    <row r="572" spans="1:18" ht="16.2" hidden="1">
      <c r="A572" s="6" t="s">
        <v>637</v>
      </c>
      <c r="B572" s="125" t="s">
        <v>6</v>
      </c>
      <c r="C572" s="126">
        <v>1421.38</v>
      </c>
      <c r="D572" s="127">
        <f t="shared" si="488"/>
        <v>0.26143059992900264</v>
      </c>
      <c r="E572" s="128">
        <v>12.45</v>
      </c>
      <c r="F572" s="127">
        <f t="shared" si="489"/>
        <v>2.0491803278688527E-2</v>
      </c>
      <c r="G572" s="95">
        <v>647.09</v>
      </c>
      <c r="H572" s="147">
        <f t="shared" si="490"/>
        <v>0.21952092874239088</v>
      </c>
      <c r="I572" s="130">
        <v>107.63</v>
      </c>
      <c r="J572" s="147">
        <f t="shared" si="491"/>
        <v>0.34638478859144356</v>
      </c>
      <c r="K572" s="130">
        <v>59.17</v>
      </c>
      <c r="L572" s="147">
        <f t="shared" si="492"/>
        <v>8.2906295754026374E-2</v>
      </c>
      <c r="M572" s="130">
        <v>37.869999999999997</v>
      </c>
      <c r="N572" s="147">
        <f t="shared" si="493"/>
        <v>7.4021554169030057E-2</v>
      </c>
      <c r="O572" s="151">
        <v>252.89</v>
      </c>
      <c r="P572" s="147">
        <f>(O572-O536)/O536</f>
        <v>0.65905661615167599</v>
      </c>
      <c r="Q572" s="151">
        <v>125.74</v>
      </c>
      <c r="R572" s="129">
        <f>(Q572-Q536)/Q536</f>
        <v>0.22709085586025174</v>
      </c>
    </row>
    <row r="573" spans="1:18" ht="16.8" hidden="1" thickBot="1">
      <c r="A573" s="38"/>
      <c r="B573" s="10" t="s">
        <v>8</v>
      </c>
      <c r="C573" s="75">
        <f>C571-C572</f>
        <v>202.59999999999991</v>
      </c>
      <c r="D573" s="117">
        <f t="shared" si="488"/>
        <v>5.5089582609553819E-3</v>
      </c>
      <c r="E573" s="82">
        <f>E571-E572</f>
        <v>19.23</v>
      </c>
      <c r="F573" s="117">
        <f t="shared" si="489"/>
        <v>0.16474863718958199</v>
      </c>
      <c r="G573" s="71">
        <f>G571-G572</f>
        <v>383.51999999999987</v>
      </c>
      <c r="H573" s="144">
        <f t="shared" si="490"/>
        <v>0.32954309089648415</v>
      </c>
      <c r="I573" s="82">
        <f>I571-I572</f>
        <v>24.140000000000015</v>
      </c>
      <c r="J573" s="144">
        <f t="shared" si="491"/>
        <v>8.7877422262281082E-2</v>
      </c>
      <c r="K573" s="82">
        <f>K571-K572</f>
        <v>0.36999999999999744</v>
      </c>
      <c r="L573" s="320">
        <f>(K573-K537)/K537</f>
        <v>-0.96476190476190504</v>
      </c>
      <c r="M573" s="82">
        <f>M571-M572</f>
        <v>58.810000000000009</v>
      </c>
      <c r="N573" s="361">
        <f t="shared" si="493"/>
        <v>2.5278940027894048E-2</v>
      </c>
      <c r="O573" s="134">
        <f>O571-O572</f>
        <v>-199.57</v>
      </c>
      <c r="P573" s="325">
        <f>(O573-O537)/-O537</f>
        <v>-0.63287514318442151</v>
      </c>
      <c r="Q573" s="134">
        <f>Q571-Q572</f>
        <v>-38.11</v>
      </c>
      <c r="R573" s="362">
        <f>(Q573-Q537)/-Q537</f>
        <v>-0.24136807817589565</v>
      </c>
    </row>
    <row r="574" spans="1:18" ht="16.8" hidden="1" thickTop="1">
      <c r="A574" s="6"/>
      <c r="B574" s="121" t="s">
        <v>7</v>
      </c>
      <c r="C574" s="122">
        <v>2044.32</v>
      </c>
      <c r="D574" s="120">
        <f t="shared" ref="D574:D576" si="494">(C574-C538)/C538</f>
        <v>0.20089524357791969</v>
      </c>
      <c r="E574" s="123">
        <v>40.049999999999997</v>
      </c>
      <c r="F574" s="120">
        <f t="shared" ref="F574:F576" si="495">(E574-E538)/E538</f>
        <v>9.3664664117968324E-2</v>
      </c>
      <c r="G574" s="124">
        <v>1286.78</v>
      </c>
      <c r="H574" s="142">
        <f t="shared" ref="H574:H576" si="496">(G574-G538)/G538</f>
        <v>0.23671766876826075</v>
      </c>
      <c r="I574" s="141">
        <v>166.5</v>
      </c>
      <c r="J574" s="142">
        <f t="shared" ref="J574:J576" si="497">(I574-I538)/I538</f>
        <v>0.24560484775940761</v>
      </c>
      <c r="K574" s="149">
        <v>73.739999999999995</v>
      </c>
      <c r="L574" s="142">
        <f t="shared" ref="L574:L575" si="498">(K574-K538)/K538</f>
        <v>-0.11857518527372701</v>
      </c>
      <c r="M574" s="149">
        <v>121.81</v>
      </c>
      <c r="N574" s="142">
        <f t="shared" ref="N574:N576" si="499">(M574-M538)/M538</f>
        <v>9.4472528383193876E-3</v>
      </c>
      <c r="O574" s="150">
        <v>78.5</v>
      </c>
      <c r="P574" s="142">
        <f>(O574-O538)/O538</f>
        <v>0.88701923076923073</v>
      </c>
      <c r="Q574" s="150">
        <v>109.57</v>
      </c>
      <c r="R574" s="101">
        <f>(Q574-Q538)/Q538</f>
        <v>0.18710725893824481</v>
      </c>
    </row>
    <row r="575" spans="1:18" ht="16.2" hidden="1">
      <c r="A575" s="6" t="s">
        <v>702</v>
      </c>
      <c r="B575" s="125" t="s">
        <v>6</v>
      </c>
      <c r="C575" s="126">
        <v>1820.61</v>
      </c>
      <c r="D575" s="127">
        <f t="shared" si="494"/>
        <v>0.26440030557677602</v>
      </c>
      <c r="E575" s="128">
        <v>15.68</v>
      </c>
      <c r="F575" s="127">
        <f t="shared" si="495"/>
        <v>2.4167210973220065E-2</v>
      </c>
      <c r="G575" s="95">
        <v>816.75</v>
      </c>
      <c r="H575" s="147">
        <f t="shared" si="496"/>
        <v>0.21355977534100029</v>
      </c>
      <c r="I575" s="130">
        <v>137.27000000000001</v>
      </c>
      <c r="J575" s="147">
        <f t="shared" si="497"/>
        <v>0.31308590013392007</v>
      </c>
      <c r="K575" s="130">
        <v>73.650000000000006</v>
      </c>
      <c r="L575" s="147">
        <f t="shared" si="498"/>
        <v>7.4555004377006115E-2</v>
      </c>
      <c r="M575" s="130">
        <v>48.32</v>
      </c>
      <c r="N575" s="147">
        <f t="shared" si="499"/>
        <v>7.1159388162270021E-2</v>
      </c>
      <c r="O575" s="151">
        <v>335</v>
      </c>
      <c r="P575" s="147">
        <f>(O575-O539)/O539</f>
        <v>0.71733223970882254</v>
      </c>
      <c r="Q575" s="151">
        <v>167.19</v>
      </c>
      <c r="R575" s="129">
        <f>(Q575-Q539)/Q539</f>
        <v>0.27208399908696634</v>
      </c>
    </row>
    <row r="576" spans="1:18" ht="16.8" hidden="1" thickBot="1">
      <c r="A576" s="38"/>
      <c r="B576" s="10" t="s">
        <v>8</v>
      </c>
      <c r="C576" s="75">
        <f>C574-C575</f>
        <v>223.71000000000004</v>
      </c>
      <c r="D576" s="354">
        <f t="shared" si="494"/>
        <v>-0.14754410699996123</v>
      </c>
      <c r="E576" s="82">
        <f>E574-E575</f>
        <v>24.369999999999997</v>
      </c>
      <c r="F576" s="117">
        <f t="shared" si="495"/>
        <v>0.14359455654622258</v>
      </c>
      <c r="G576" s="71">
        <f>G574-G575</f>
        <v>470.03</v>
      </c>
      <c r="H576" s="144">
        <f t="shared" si="496"/>
        <v>0.27913242257660675</v>
      </c>
      <c r="I576" s="82">
        <f>I574-I575</f>
        <v>29.22999999999999</v>
      </c>
      <c r="J576" s="144">
        <f t="shared" si="497"/>
        <v>3.4328870580160862E-3</v>
      </c>
      <c r="K576" s="82">
        <f>K574-K575</f>
        <v>8.99999999999892E-2</v>
      </c>
      <c r="L576" s="320">
        <f>(K576-K540)/K540</f>
        <v>-0.99404761904761973</v>
      </c>
      <c r="M576" s="82">
        <f>M574-M575</f>
        <v>73.490000000000009</v>
      </c>
      <c r="N576" s="320">
        <f t="shared" si="499"/>
        <v>-2.7395447326627756E-2</v>
      </c>
      <c r="O576" s="134">
        <f>O574-O575</f>
        <v>-256.5</v>
      </c>
      <c r="P576" s="325">
        <f>(O576-O540)/-O540</f>
        <v>-0.67133641754088746</v>
      </c>
      <c r="Q576" s="134">
        <f>Q574-Q575</f>
        <v>-57.620000000000005</v>
      </c>
      <c r="R576" s="362">
        <f>(Q576-Q540)/-Q540</f>
        <v>-0.47252747252747229</v>
      </c>
    </row>
    <row r="577" spans="1:18" ht="16.8" hidden="1" thickTop="1">
      <c r="A577" s="6"/>
      <c r="B577" s="121" t="s">
        <v>7</v>
      </c>
      <c r="C577" s="122">
        <v>2466.16</v>
      </c>
      <c r="D577" s="120">
        <f t="shared" ref="D577:D579" si="500">(C577-C541)/C541</f>
        <v>0.19206693703143349</v>
      </c>
      <c r="E577" s="123">
        <v>47.43</v>
      </c>
      <c r="F577" s="120">
        <f t="shared" ref="F577:F579" si="501">(E577-E541)/E541</f>
        <v>7.4779061862678381E-2</v>
      </c>
      <c r="G577" s="124">
        <v>1553.09</v>
      </c>
      <c r="H577" s="142">
        <f t="shared" ref="H577:H579" si="502">(G577-G541)/G541</f>
        <v>0.22347389732237796</v>
      </c>
      <c r="I577" s="141">
        <v>201.27</v>
      </c>
      <c r="J577" s="142">
        <f t="shared" ref="J577:J579" si="503">(I577-I541)/I541</f>
        <v>0.24586815227483749</v>
      </c>
      <c r="K577" s="149">
        <v>87.87</v>
      </c>
      <c r="L577" s="142">
        <f t="shared" ref="L577:L578" si="504">(K577-K541)/K541</f>
        <v>-0.11839068927460616</v>
      </c>
      <c r="M577" s="149">
        <v>145.66</v>
      </c>
      <c r="N577" s="142">
        <f t="shared" ref="N577:N579" si="505">(M577-M541)/M541</f>
        <v>2.746875429198739E-4</v>
      </c>
      <c r="O577" s="150">
        <v>100.14</v>
      </c>
      <c r="P577" s="142">
        <f>(O577-O541)/O541</f>
        <v>0.92207293666026868</v>
      </c>
      <c r="Q577" s="150">
        <v>130.26</v>
      </c>
      <c r="R577" s="101">
        <f>(Q577-Q541)/Q541</f>
        <v>0.17701274058010291</v>
      </c>
    </row>
    <row r="578" spans="1:18" ht="16.2" hidden="1">
      <c r="A578" s="6" t="s">
        <v>533</v>
      </c>
      <c r="B578" s="125" t="s">
        <v>6</v>
      </c>
      <c r="C578" s="126">
        <v>2196.77</v>
      </c>
      <c r="D578" s="127">
        <f t="shared" si="500"/>
        <v>0.25156390651884092</v>
      </c>
      <c r="E578" s="128">
        <v>18.739999999999998</v>
      </c>
      <c r="F578" s="127">
        <f t="shared" si="501"/>
        <v>2.5164113785557836E-2</v>
      </c>
      <c r="G578" s="95">
        <v>982.34</v>
      </c>
      <c r="H578" s="147">
        <f t="shared" si="502"/>
        <v>0.20399558769457049</v>
      </c>
      <c r="I578" s="130">
        <v>166.76</v>
      </c>
      <c r="J578" s="147">
        <f t="shared" si="503"/>
        <v>0.27580139239537893</v>
      </c>
      <c r="K578" s="130">
        <v>89.68</v>
      </c>
      <c r="L578" s="147">
        <f t="shared" si="504"/>
        <v>8.5451464536431876E-2</v>
      </c>
      <c r="M578" s="130">
        <v>58.42</v>
      </c>
      <c r="N578" s="147">
        <f t="shared" si="505"/>
        <v>7.2123325380803807E-2</v>
      </c>
      <c r="O578" s="151">
        <v>405.37</v>
      </c>
      <c r="P578" s="147">
        <f>(O578-O542)/O542</f>
        <v>0.6927798889213681</v>
      </c>
      <c r="Q578" s="151">
        <v>202.87</v>
      </c>
      <c r="R578" s="129">
        <f>(Q578-Q542)/Q542</f>
        <v>0.26643361008802052</v>
      </c>
    </row>
    <row r="579" spans="1:18" ht="16.8" hidden="1" thickBot="1">
      <c r="A579" s="38"/>
      <c r="B579" s="10" t="s">
        <v>8</v>
      </c>
      <c r="C579" s="75">
        <f>C577-C578</f>
        <v>269.38999999999987</v>
      </c>
      <c r="D579" s="354">
        <f t="shared" si="500"/>
        <v>-0.14094837207819144</v>
      </c>
      <c r="E579" s="82">
        <f>E577-E578</f>
        <v>28.69</v>
      </c>
      <c r="F579" s="117">
        <f t="shared" si="501"/>
        <v>0.10986460348162475</v>
      </c>
      <c r="G579" s="71">
        <f>G577-G578</f>
        <v>570.74999999999989</v>
      </c>
      <c r="H579" s="144">
        <f t="shared" si="502"/>
        <v>0.25851690150162016</v>
      </c>
      <c r="I579" s="82">
        <f>I577-I578</f>
        <v>34.510000000000019</v>
      </c>
      <c r="J579" s="144">
        <f t="shared" si="503"/>
        <v>0.11900129701686173</v>
      </c>
      <c r="K579" s="82">
        <f>K577-K578</f>
        <v>-1.8100000000000023</v>
      </c>
      <c r="L579" s="320">
        <f>(K579-K543)/K543</f>
        <v>-1.1061583577712613</v>
      </c>
      <c r="M579" s="82">
        <f>M577-M578</f>
        <v>87.24</v>
      </c>
      <c r="N579" s="320">
        <f t="shared" si="505"/>
        <v>-4.2686272358169658E-2</v>
      </c>
      <c r="O579" s="134">
        <f>O577-O578</f>
        <v>-305.23</v>
      </c>
      <c r="P579" s="325">
        <f>(O579-O543)/-O543</f>
        <v>-0.6290227891337995</v>
      </c>
      <c r="Q579" s="134">
        <f>Q577-Q578</f>
        <v>-72.610000000000014</v>
      </c>
      <c r="R579" s="362">
        <f>(Q579-Q543)/-Q543</f>
        <v>-0.46627625201938649</v>
      </c>
    </row>
    <row r="580" spans="1:18" ht="16.8" hidden="1" thickTop="1">
      <c r="A580" s="6"/>
      <c r="B580" s="121" t="s">
        <v>7</v>
      </c>
      <c r="C580" s="122">
        <v>2898.42</v>
      </c>
      <c r="D580" s="120">
        <f t="shared" ref="D580:D582" si="506">(C580-C544)/C544</f>
        <v>0.18383551236965612</v>
      </c>
      <c r="E580" s="123">
        <v>55.52</v>
      </c>
      <c r="F580" s="120">
        <f t="shared" ref="F580:F582" si="507">(E580-E544)/E544</f>
        <v>8.1839438815276749E-2</v>
      </c>
      <c r="G580" s="124">
        <v>1824.98</v>
      </c>
      <c r="H580" s="142">
        <f t="shared" ref="H580:H582" si="508">(G580-G544)/G544</f>
        <v>0.21270799000584756</v>
      </c>
      <c r="I580" s="141">
        <v>235.07</v>
      </c>
      <c r="J580" s="142">
        <f t="shared" ref="J580:J582" si="509">(I580-I544)/I544</f>
        <v>0.21257608583513865</v>
      </c>
      <c r="K580" s="149">
        <v>102.66</v>
      </c>
      <c r="L580" s="142">
        <f t="shared" ref="L580:L581" si="510">(K580-K544)/K544</f>
        <v>-0.11970502486708975</v>
      </c>
      <c r="M580" s="149">
        <v>168.67</v>
      </c>
      <c r="N580" s="142">
        <f t="shared" ref="N580:N582" si="511">(M580-M544)/M544</f>
        <v>-1.0094489113210862E-2</v>
      </c>
      <c r="O580" s="150">
        <v>124.23</v>
      </c>
      <c r="P580" s="142">
        <f>(O580-O544)/O544</f>
        <v>0.96597562905523038</v>
      </c>
      <c r="Q580" s="150">
        <v>152.76</v>
      </c>
      <c r="R580" s="101">
        <f>(Q580-Q544)/Q544</f>
        <v>0.17888563049853354</v>
      </c>
    </row>
    <row r="581" spans="1:18" ht="16.2" hidden="1">
      <c r="A581" s="6" t="s">
        <v>713</v>
      </c>
      <c r="B581" s="125" t="s">
        <v>6</v>
      </c>
      <c r="C581" s="126">
        <v>2579.04</v>
      </c>
      <c r="D581" s="127">
        <f t="shared" si="506"/>
        <v>0.24240190765228706</v>
      </c>
      <c r="E581" s="128">
        <v>22.13</v>
      </c>
      <c r="F581" s="127">
        <f t="shared" si="507"/>
        <v>4.9810246679316925E-2</v>
      </c>
      <c r="G581" s="95">
        <v>1148.74</v>
      </c>
      <c r="H581" s="147">
        <f t="shared" si="508"/>
        <v>0.18962749707444881</v>
      </c>
      <c r="I581" s="130">
        <v>192.18</v>
      </c>
      <c r="J581" s="147">
        <f t="shared" si="509"/>
        <v>0.22174189446916714</v>
      </c>
      <c r="K581" s="130">
        <v>106.41</v>
      </c>
      <c r="L581" s="147">
        <f t="shared" si="510"/>
        <v>9.7123414785029408E-2</v>
      </c>
      <c r="M581" s="130">
        <v>68.16</v>
      </c>
      <c r="N581" s="147">
        <f t="shared" si="511"/>
        <v>7.0351758793969807E-2</v>
      </c>
      <c r="O581" s="151">
        <v>488.02</v>
      </c>
      <c r="P581" s="147">
        <f>(O581-O545)/O545</f>
        <v>0.68381464996722219</v>
      </c>
      <c r="Q581" s="151">
        <v>232.74</v>
      </c>
      <c r="R581" s="129">
        <f>(Q581-Q545)/Q545</f>
        <v>0.2432692307692309</v>
      </c>
    </row>
    <row r="582" spans="1:18" ht="16.8" hidden="1" thickBot="1">
      <c r="A582" s="38"/>
      <c r="B582" s="10" t="s">
        <v>8</v>
      </c>
      <c r="C582" s="75">
        <f>C580-C581</f>
        <v>319.38000000000011</v>
      </c>
      <c r="D582" s="354">
        <f t="shared" si="506"/>
        <v>-0.14255798969072139</v>
      </c>
      <c r="E582" s="82">
        <f>E580-E581</f>
        <v>33.39</v>
      </c>
      <c r="F582" s="117">
        <f t="shared" si="507"/>
        <v>0.10416666666666662</v>
      </c>
      <c r="G582" s="71">
        <f>G580-G581</f>
        <v>676.24</v>
      </c>
      <c r="H582" s="144">
        <f t="shared" si="508"/>
        <v>0.25403801576263302</v>
      </c>
      <c r="I582" s="82">
        <f>I580-I581</f>
        <v>42.889999999999986</v>
      </c>
      <c r="J582" s="144">
        <f t="shared" si="509"/>
        <v>0.1731400437636757</v>
      </c>
      <c r="K582" s="82">
        <f>K580-K581</f>
        <v>-3.75</v>
      </c>
      <c r="L582" s="320">
        <f>(K582-K546)/K546</f>
        <v>-1.1910341314314823</v>
      </c>
      <c r="M582" s="82">
        <f>M580-M581</f>
        <v>100.50999999999999</v>
      </c>
      <c r="N582" s="320">
        <f t="shared" si="511"/>
        <v>-5.8101396307749881E-2</v>
      </c>
      <c r="O582" s="134">
        <f>O580-O581</f>
        <v>-363.78999999999996</v>
      </c>
      <c r="P582" s="325">
        <f>(O582-O546)/-O546</f>
        <v>-0.60514472290857746</v>
      </c>
      <c r="Q582" s="134">
        <f>Q580-Q581</f>
        <v>-79.980000000000018</v>
      </c>
      <c r="R582" s="362">
        <f>(Q582-Q546)/-Q546</f>
        <v>-0.38805970149253821</v>
      </c>
    </row>
    <row r="583" spans="1:18" ht="16.8" hidden="1" thickTop="1">
      <c r="A583" s="6"/>
      <c r="B583" s="121" t="s">
        <v>7</v>
      </c>
      <c r="C583" s="122">
        <v>3301.42</v>
      </c>
      <c r="D583" s="120">
        <f t="shared" ref="D583:D585" si="512">(C583-C547)/C547</f>
        <v>0.16094706600134331</v>
      </c>
      <c r="E583" s="123">
        <v>63.41</v>
      </c>
      <c r="F583" s="120">
        <f t="shared" ref="F583:F585" si="513">(E583-E547)/E547</f>
        <v>7.4927953890489826E-2</v>
      </c>
      <c r="G583" s="124">
        <v>2086</v>
      </c>
      <c r="H583" s="142">
        <f t="shared" ref="H583:H585" si="514">(G583-G547)/G547</f>
        <v>0.19224526188244431</v>
      </c>
      <c r="I583" s="141">
        <v>264.27999999999997</v>
      </c>
      <c r="J583" s="142">
        <f t="shared" ref="J583:J585" si="515">(I583-I547)/I547</f>
        <v>0.16783031374281909</v>
      </c>
      <c r="K583" s="149">
        <v>116.56</v>
      </c>
      <c r="L583" s="142">
        <f t="shared" ref="L583:L584" si="516">(K583-K547)/K547</f>
        <v>-0.13138087785975106</v>
      </c>
      <c r="M583" s="149">
        <v>188.9</v>
      </c>
      <c r="N583" s="142">
        <f t="shared" ref="N583:N585" si="517">(M583-M547)/M547</f>
        <v>-3.7452229299363031E-2</v>
      </c>
      <c r="O583" s="150">
        <v>146.57</v>
      </c>
      <c r="P583" s="142">
        <f>(O583-O547)/O547</f>
        <v>0.95504868614112304</v>
      </c>
      <c r="Q583" s="150">
        <v>170.43</v>
      </c>
      <c r="R583" s="101">
        <f>(Q583-Q547)/Q547</f>
        <v>0.12934861838181705</v>
      </c>
    </row>
    <row r="584" spans="1:18" ht="16.2" hidden="1">
      <c r="A584" s="6" t="s">
        <v>716</v>
      </c>
      <c r="B584" s="125" t="s">
        <v>6</v>
      </c>
      <c r="C584" s="126">
        <v>2952.09</v>
      </c>
      <c r="D584" s="127">
        <f t="shared" si="512"/>
        <v>0.21153633061785651</v>
      </c>
      <c r="E584" s="128">
        <v>25.92</v>
      </c>
      <c r="F584" s="127">
        <f t="shared" si="513"/>
        <v>5.58044806517312E-2</v>
      </c>
      <c r="G584" s="95">
        <v>1315.37</v>
      </c>
      <c r="H584" s="147">
        <f t="shared" si="514"/>
        <v>0.15886524822695031</v>
      </c>
      <c r="I584" s="130">
        <v>213.11</v>
      </c>
      <c r="J584" s="147">
        <f t="shared" si="515"/>
        <v>0.12774514473196813</v>
      </c>
      <c r="K584" s="130">
        <v>120.92</v>
      </c>
      <c r="L584" s="147">
        <f t="shared" si="516"/>
        <v>6.5937940761636143E-2</v>
      </c>
      <c r="M584" s="130">
        <v>76.83</v>
      </c>
      <c r="N584" s="147">
        <f t="shared" si="517"/>
        <v>4.2328042328042395E-2</v>
      </c>
      <c r="O584" s="151">
        <v>570.37</v>
      </c>
      <c r="P584" s="147">
        <f>(O584-O548)/O548</f>
        <v>0.6554056015092149</v>
      </c>
      <c r="Q584" s="151">
        <v>260.18</v>
      </c>
      <c r="R584" s="129">
        <f>(Q584-Q548)/Q548</f>
        <v>0.193048422597212</v>
      </c>
    </row>
    <row r="585" spans="1:18" ht="16.8" hidden="1" thickBot="1">
      <c r="A585" s="38"/>
      <c r="B585" s="10" t="s">
        <v>8</v>
      </c>
      <c r="C585" s="75">
        <f>C583-C584</f>
        <v>349.32999999999993</v>
      </c>
      <c r="D585" s="354">
        <f t="shared" si="512"/>
        <v>-0.14186400707477648</v>
      </c>
      <c r="E585" s="82">
        <f>E583-E584</f>
        <v>37.489999999999995</v>
      </c>
      <c r="F585" s="117">
        <f t="shared" si="513"/>
        <v>8.8559814169570192E-2</v>
      </c>
      <c r="G585" s="71">
        <f>G583-G584</f>
        <v>770.63000000000011</v>
      </c>
      <c r="H585" s="144">
        <f t="shared" si="514"/>
        <v>0.25389283912852456</v>
      </c>
      <c r="I585" s="82">
        <f>I583-I584</f>
        <v>51.169999999999959</v>
      </c>
      <c r="J585" s="144">
        <f t="shared" si="515"/>
        <v>0.37074738815965558</v>
      </c>
      <c r="K585" s="82">
        <f>K583-K584</f>
        <v>-4.3599999999999994</v>
      </c>
      <c r="L585" s="320">
        <f>(K585-K549)/K549</f>
        <v>-1.2101204819277107</v>
      </c>
      <c r="M585" s="82">
        <f>M583-M584</f>
        <v>112.07000000000001</v>
      </c>
      <c r="N585" s="320">
        <f t="shared" si="517"/>
        <v>-8.5441488493553111E-2</v>
      </c>
      <c r="O585" s="134">
        <f>O583-O584</f>
        <v>-423.8</v>
      </c>
      <c r="P585" s="325">
        <f>(O585-O549)/-O549</f>
        <v>-0.57207507975369076</v>
      </c>
      <c r="Q585" s="134">
        <f>Q583-Q584</f>
        <v>-89.75</v>
      </c>
      <c r="R585" s="362">
        <f>(Q585-Q549)/-Q549</f>
        <v>-0.33616197707309781</v>
      </c>
    </row>
    <row r="586" spans="1:18" ht="16.8" hidden="1" thickTop="1">
      <c r="A586" s="6"/>
      <c r="B586" s="121" t="s">
        <v>7</v>
      </c>
      <c r="C586" s="122">
        <v>3676.56</v>
      </c>
      <c r="D586" s="120">
        <f t="shared" ref="D586:D588" si="518">(C586-C550)/C550</f>
        <v>0.13474074074074072</v>
      </c>
      <c r="E586" s="123">
        <v>70.180000000000007</v>
      </c>
      <c r="F586" s="120">
        <f t="shared" ref="F586:F588" si="519">(E586-E550)/E550</f>
        <v>6.1724659606656775E-2</v>
      </c>
      <c r="G586" s="124">
        <v>2341.1799999999998</v>
      </c>
      <c r="H586" s="142">
        <f t="shared" ref="H586:H588" si="520">(G586-G550)/G550</f>
        <v>0.16814856948976628</v>
      </c>
      <c r="I586" s="141">
        <v>289.17</v>
      </c>
      <c r="J586" s="142">
        <f t="shared" ref="J586:J588" si="521">(I586-I550)/I550</f>
        <v>0.11120931483687506</v>
      </c>
      <c r="K586" s="149">
        <v>129.1</v>
      </c>
      <c r="L586" s="142">
        <f t="shared" ref="L586:L587" si="522">(K586-K550)/K550</f>
        <v>-0.1437288585262321</v>
      </c>
      <c r="M586" s="149">
        <v>206.36</v>
      </c>
      <c r="N586" s="142">
        <f t="shared" ref="N586:N588" si="523">(M586-M550)/M550</f>
        <v>-6.0334228860252262E-2</v>
      </c>
      <c r="O586" s="150">
        <v>161</v>
      </c>
      <c r="P586" s="142">
        <f>(O586-O550)/O550</f>
        <v>0.87580100198065947</v>
      </c>
      <c r="Q586" s="150">
        <v>186.03</v>
      </c>
      <c r="R586" s="101">
        <f>(Q586-Q550)/Q550</f>
        <v>9.6164044546579411E-2</v>
      </c>
    </row>
    <row r="587" spans="1:18" ht="16.2" hidden="1">
      <c r="A587" s="6" t="s">
        <v>722</v>
      </c>
      <c r="B587" s="125" t="s">
        <v>6</v>
      </c>
      <c r="C587" s="126">
        <v>3278.5</v>
      </c>
      <c r="D587" s="127">
        <f t="shared" si="518"/>
        <v>0.18322373882099877</v>
      </c>
      <c r="E587" s="128">
        <v>29.28</v>
      </c>
      <c r="F587" s="127">
        <f t="shared" si="519"/>
        <v>5.1346499102333916E-2</v>
      </c>
      <c r="G587" s="95">
        <v>1464.56</v>
      </c>
      <c r="H587" s="147">
        <f t="shared" si="520"/>
        <v>0.12871180301337135</v>
      </c>
      <c r="I587" s="130">
        <v>228.51</v>
      </c>
      <c r="J587" s="147">
        <f t="shared" si="521"/>
        <v>6.7255149222362226E-2</v>
      </c>
      <c r="K587" s="130">
        <v>134.57</v>
      </c>
      <c r="L587" s="147">
        <f t="shared" si="522"/>
        <v>4.9933681828821144E-2</v>
      </c>
      <c r="M587" s="130">
        <v>84.06</v>
      </c>
      <c r="N587" s="147">
        <f t="shared" si="523"/>
        <v>1.2527101903155941E-2</v>
      </c>
      <c r="O587" s="151">
        <v>647.12</v>
      </c>
      <c r="P587" s="147">
        <f>(O587-O551)/O551</f>
        <v>0.63414141414141412</v>
      </c>
      <c r="Q587" s="151">
        <v>282.13</v>
      </c>
      <c r="R587" s="129">
        <f>(Q587-Q551)/Q551</f>
        <v>0.14686991869918697</v>
      </c>
    </row>
    <row r="588" spans="1:18" ht="16.8" hidden="1" thickBot="1">
      <c r="A588" s="38"/>
      <c r="B588" s="10" t="s">
        <v>8</v>
      </c>
      <c r="C588" s="75">
        <f>C586-C587</f>
        <v>398.05999999999995</v>
      </c>
      <c r="D588" s="354">
        <f t="shared" si="518"/>
        <v>-0.15158361396478945</v>
      </c>
      <c r="E588" s="82">
        <f>E586-E587</f>
        <v>40.900000000000006</v>
      </c>
      <c r="F588" s="117">
        <f t="shared" si="519"/>
        <v>6.9281045751634338E-2</v>
      </c>
      <c r="G588" s="71">
        <f>G586-G587</f>
        <v>876.61999999999989</v>
      </c>
      <c r="H588" s="144">
        <f t="shared" si="520"/>
        <v>0.24056436890593344</v>
      </c>
      <c r="I588" s="82">
        <f>I586-I587</f>
        <v>60.660000000000025</v>
      </c>
      <c r="J588" s="144">
        <f t="shared" si="521"/>
        <v>0.31526452732003513</v>
      </c>
      <c r="K588" s="82">
        <f>K586-K587</f>
        <v>-5.4699999999999989</v>
      </c>
      <c r="L588" s="320">
        <f>(K588-K552)/K552</f>
        <v>-1.2420353982300882</v>
      </c>
      <c r="M588" s="82">
        <f>M586-M587</f>
        <v>122.30000000000001</v>
      </c>
      <c r="N588" s="320">
        <f t="shared" si="523"/>
        <v>-0.10461966468994814</v>
      </c>
      <c r="O588" s="134">
        <f>O586-O587</f>
        <v>-486.12</v>
      </c>
      <c r="P588" s="325">
        <f>(O588-O552)/-O552</f>
        <v>-0.56726956185317723</v>
      </c>
      <c r="Q588" s="134">
        <f>Q586-Q587</f>
        <v>-96.1</v>
      </c>
      <c r="R588" s="362">
        <f>(Q588-Q552)/-Q552</f>
        <v>-0.25966705990300176</v>
      </c>
    </row>
    <row r="589" spans="1:18" ht="16.8" hidden="1" thickTop="1">
      <c r="A589" s="6"/>
      <c r="B589" s="121" t="s">
        <v>7</v>
      </c>
      <c r="C589" s="122">
        <v>4075.7</v>
      </c>
      <c r="D589" s="120">
        <f t="shared" ref="D589:D591" si="524">(C589-C553)/C553</f>
        <v>0.1193349408708166</v>
      </c>
      <c r="E589" s="123">
        <v>76.400000000000006</v>
      </c>
      <c r="F589" s="120">
        <f t="shared" ref="F589:F591" si="525">(E589-E553)/E553</f>
        <v>2.8956228956229034E-2</v>
      </c>
      <c r="G589" s="124">
        <v>2612.4299999999998</v>
      </c>
      <c r="H589" s="142">
        <f t="shared" ref="H589:H591" si="526">(G589-G553)/G553</f>
        <v>0.16265087050948829</v>
      </c>
      <c r="I589" s="141">
        <v>316.92</v>
      </c>
      <c r="J589" s="142">
        <f t="shared" ref="J589:J591" si="527">(I589-I553)/I553</f>
        <v>6.1104228747447011E-2</v>
      </c>
      <c r="K589" s="149">
        <v>141.96</v>
      </c>
      <c r="L589" s="142">
        <f t="shared" ref="L589:L590" si="528">(K589-K553)/K553</f>
        <v>-0.15735739300765711</v>
      </c>
      <c r="M589" s="149">
        <v>225.19</v>
      </c>
      <c r="N589" s="142">
        <f t="shared" ref="N589:N591" si="529">(M589-M553)/M553</f>
        <v>-8.4667913177790474E-2</v>
      </c>
      <c r="O589" s="150">
        <v>176.49</v>
      </c>
      <c r="P589" s="142">
        <f>(O589-O553)/O553</f>
        <v>0.83977900552486184</v>
      </c>
      <c r="Q589" s="150">
        <v>203.85</v>
      </c>
      <c r="R589" s="101">
        <f>(Q589-Q553)/Q553</f>
        <v>6.3879755753874959E-2</v>
      </c>
    </row>
    <row r="590" spans="1:18" ht="16.2" hidden="1">
      <c r="A590" s="6" t="s">
        <v>728</v>
      </c>
      <c r="B590" s="125" t="s">
        <v>6</v>
      </c>
      <c r="C590" s="126">
        <v>3647.44</v>
      </c>
      <c r="D590" s="127">
        <f t="shared" si="524"/>
        <v>0.17196617227463187</v>
      </c>
      <c r="E590" s="128">
        <v>32.69</v>
      </c>
      <c r="F590" s="127">
        <f t="shared" si="525"/>
        <v>4.910141206675217E-2</v>
      </c>
      <c r="G590" s="95">
        <v>1637.01</v>
      </c>
      <c r="H590" s="147">
        <f t="shared" si="526"/>
        <v>0.12097867619869351</v>
      </c>
      <c r="I590" s="130">
        <v>246.43</v>
      </c>
      <c r="J590" s="147">
        <f t="shared" si="527"/>
        <v>2.5211132836876492E-2</v>
      </c>
      <c r="K590" s="130">
        <v>150.41</v>
      </c>
      <c r="L590" s="147">
        <f t="shared" si="528"/>
        <v>5.0129162884870536E-2</v>
      </c>
      <c r="M590" s="130">
        <v>91.93</v>
      </c>
      <c r="N590" s="147">
        <f t="shared" si="529"/>
        <v>-6.5224480921826354E-4</v>
      </c>
      <c r="O590" s="151">
        <v>723.52</v>
      </c>
      <c r="P590" s="147">
        <f>(O590-O554)/O554</f>
        <v>0.60664401661004153</v>
      </c>
      <c r="Q590" s="151">
        <v>310.47000000000003</v>
      </c>
      <c r="R590" s="129">
        <f>(Q590-Q554)/Q554</f>
        <v>0.12542139413491871</v>
      </c>
    </row>
    <row r="591" spans="1:18" ht="16.8" hidden="1" thickBot="1">
      <c r="A591" s="38"/>
      <c r="B591" s="10" t="s">
        <v>8</v>
      </c>
      <c r="C591" s="75">
        <f>C589-C590</f>
        <v>428.25999999999976</v>
      </c>
      <c r="D591" s="354">
        <f t="shared" si="524"/>
        <v>-0.19034295005104601</v>
      </c>
      <c r="E591" s="82">
        <f>E589-E590</f>
        <v>43.710000000000008</v>
      </c>
      <c r="F591" s="117">
        <f t="shared" si="525"/>
        <v>1.4388489208633198E-2</v>
      </c>
      <c r="G591" s="71">
        <f>G589-G590</f>
        <v>975.41999999999985</v>
      </c>
      <c r="H591" s="144">
        <f t="shared" si="526"/>
        <v>0.2400142381327702</v>
      </c>
      <c r="I591" s="82">
        <f>I589-I590</f>
        <v>70.490000000000009</v>
      </c>
      <c r="J591" s="144">
        <f t="shared" si="527"/>
        <v>0.20909090909090902</v>
      </c>
      <c r="K591" s="82">
        <f>K589-K590</f>
        <v>-8.4499999999999886</v>
      </c>
      <c r="L591" s="320">
        <f>(K591-K555)/K555</f>
        <v>-1.3347860538827252</v>
      </c>
      <c r="M591" s="82">
        <f>M589-M590</f>
        <v>133.26</v>
      </c>
      <c r="N591" s="320">
        <f t="shared" si="529"/>
        <v>-0.13484386158540568</v>
      </c>
      <c r="O591" s="134">
        <f>O589-O590</f>
        <v>-547.03</v>
      </c>
      <c r="P591" s="325">
        <f>(O591-O555)/-O555</f>
        <v>-0.54353837471783295</v>
      </c>
      <c r="Q591" s="134">
        <f>Q589-Q590</f>
        <v>-106.62000000000003</v>
      </c>
      <c r="R591" s="362">
        <f>(Q591-Q555)/-Q555</f>
        <v>-0.26536909565630246</v>
      </c>
    </row>
    <row r="592" spans="1:18" ht="16.8" hidden="1" thickTop="1">
      <c r="A592" s="6"/>
      <c r="B592" s="121" t="s">
        <v>7</v>
      </c>
      <c r="C592" s="122">
        <v>4436.8100000000004</v>
      </c>
      <c r="D592" s="120">
        <f t="shared" ref="D592:D594" si="530">(C592-C556)/C556</f>
        <v>9.3653481624996746E-2</v>
      </c>
      <c r="E592" s="123">
        <v>82.72</v>
      </c>
      <c r="F592" s="120">
        <f t="shared" ref="F592:F594" si="531">(E592-E556)/E556</f>
        <v>6.9385270846012556E-3</v>
      </c>
      <c r="G592" s="124">
        <v>2851.53</v>
      </c>
      <c r="H592" s="142">
        <f t="shared" ref="H592:H594" si="532">(G592-G556)/G556</f>
        <v>0.13939512600542625</v>
      </c>
      <c r="I592" s="141">
        <v>344.38</v>
      </c>
      <c r="J592" s="142">
        <f t="shared" ref="J592:J594" si="533">(I592-I556)/I556</f>
        <v>2.1990088138409851E-2</v>
      </c>
      <c r="K592" s="149">
        <v>155.12</v>
      </c>
      <c r="L592" s="142">
        <f t="shared" ref="L592:L593" si="534">(K592-K556)/K556</f>
        <v>-0.16056063639807344</v>
      </c>
      <c r="M592" s="149">
        <v>243.38</v>
      </c>
      <c r="N592" s="142">
        <f t="shared" ref="N592:N594" si="535">(M592-M556)/M556</f>
        <v>-0.10950934835900628</v>
      </c>
      <c r="O592" s="150">
        <v>188.59</v>
      </c>
      <c r="P592" s="142">
        <f>(O592-O556)/O556</f>
        <v>0.72496112686362391</v>
      </c>
      <c r="Q592" s="150">
        <v>219.84</v>
      </c>
      <c r="R592" s="101">
        <f>(Q592-Q556)/Q556</f>
        <v>3.0902696365767895E-2</v>
      </c>
    </row>
    <row r="593" spans="1:18" ht="16.2" hidden="1">
      <c r="A593" s="6" t="s">
        <v>732</v>
      </c>
      <c r="B593" s="125" t="s">
        <v>6</v>
      </c>
      <c r="C593" s="126">
        <v>3972.38</v>
      </c>
      <c r="D593" s="127">
        <f t="shared" si="530"/>
        <v>0.14470552299277864</v>
      </c>
      <c r="E593" s="128">
        <v>36.17</v>
      </c>
      <c r="F593" s="127">
        <f t="shared" si="531"/>
        <v>3.6983944954128413E-2</v>
      </c>
      <c r="G593" s="95">
        <v>1786.34</v>
      </c>
      <c r="H593" s="147">
        <f t="shared" si="532"/>
        <v>0.10193078773672198</v>
      </c>
      <c r="I593" s="130">
        <v>264.23</v>
      </c>
      <c r="J593" s="147">
        <f t="shared" si="533"/>
        <v>-1.1891851464044001E-2</v>
      </c>
      <c r="K593" s="130">
        <v>164.75</v>
      </c>
      <c r="L593" s="147">
        <f t="shared" si="534"/>
        <v>4.8494876853560777E-2</v>
      </c>
      <c r="M593" s="130">
        <v>99.43</v>
      </c>
      <c r="N593" s="147">
        <f t="shared" si="535"/>
        <v>-2.232055063913467E-2</v>
      </c>
      <c r="O593" s="151">
        <v>782.49</v>
      </c>
      <c r="P593" s="147">
        <f>(O593-O557)/O557</f>
        <v>0.51545493279621946</v>
      </c>
      <c r="Q593" s="151">
        <v>335.9</v>
      </c>
      <c r="R593" s="129">
        <f>(Q593-Q557)/Q557</f>
        <v>9.3673688666037119E-2</v>
      </c>
    </row>
    <row r="594" spans="1:18" ht="16.8" hidden="1" thickBot="1">
      <c r="A594" s="38"/>
      <c r="B594" s="10" t="s">
        <v>8</v>
      </c>
      <c r="C594" s="75">
        <f>C592-C593</f>
        <v>464.43000000000029</v>
      </c>
      <c r="D594" s="354">
        <f t="shared" si="530"/>
        <v>-0.2083354640756836</v>
      </c>
      <c r="E594" s="82">
        <f>E592-E593</f>
        <v>46.55</v>
      </c>
      <c r="F594" s="354">
        <f t="shared" si="531"/>
        <v>-1.5231647979691261E-2</v>
      </c>
      <c r="G594" s="71">
        <f>G592-G593</f>
        <v>1065.1900000000003</v>
      </c>
      <c r="H594" s="144">
        <f t="shared" si="532"/>
        <v>0.20828748709688408</v>
      </c>
      <c r="I594" s="82">
        <f>I592-I593</f>
        <v>80.149999999999977</v>
      </c>
      <c r="J594" s="144">
        <f t="shared" si="533"/>
        <v>0.15224266820011464</v>
      </c>
      <c r="K594" s="82">
        <f>K592-K593</f>
        <v>-9.6299999999999955</v>
      </c>
      <c r="L594" s="320">
        <f>(K594-K558)/K558</f>
        <v>-1.3481561822125812</v>
      </c>
      <c r="M594" s="82">
        <f>M592-M593</f>
        <v>143.94999999999999</v>
      </c>
      <c r="N594" s="320">
        <f t="shared" si="535"/>
        <v>-0.16117941844880848</v>
      </c>
      <c r="O594" s="134">
        <f>O592-O593</f>
        <v>-593.9</v>
      </c>
      <c r="P594" s="325">
        <f>(O594-O558)/-O558</f>
        <v>-0.45917790717672763</v>
      </c>
      <c r="Q594" s="134">
        <f>Q592-Q593</f>
        <v>-116.05999999999997</v>
      </c>
      <c r="R594" s="362">
        <f>(Q594-Q558)/-Q558</f>
        <v>-0.23625905411163164</v>
      </c>
    </row>
    <row r="595" spans="1:18" ht="16.8" thickTop="1">
      <c r="A595" s="6"/>
      <c r="B595" s="121" t="s">
        <v>7</v>
      </c>
      <c r="C595" s="122">
        <v>4794.1499999999996</v>
      </c>
      <c r="D595" s="120">
        <f t="shared" ref="D595:D600" si="536">(C595-C559)/C559</f>
        <v>7.4028106664635385E-2</v>
      </c>
      <c r="E595" s="123">
        <v>88.49</v>
      </c>
      <c r="F595" s="120">
        <f t="shared" ref="F595:F600" si="537">(E595-E559)/E559</f>
        <v>-1.9718621912041667E-2</v>
      </c>
      <c r="G595" s="124">
        <v>3098.16</v>
      </c>
      <c r="H595" s="142">
        <f t="shared" ref="H595:H600" si="538">(G595-G559)/G559</f>
        <v>0.12163580939692563</v>
      </c>
      <c r="I595" s="141">
        <v>368.66</v>
      </c>
      <c r="J595" s="142">
        <f t="shared" ref="J595:J600" si="539">(I595-I559)/I559</f>
        <v>1.4941186058515426E-3</v>
      </c>
      <c r="K595" s="149">
        <v>168.32</v>
      </c>
      <c r="L595" s="142">
        <f t="shared" ref="L595:L596" si="540">(K595-K559)/K559</f>
        <v>-0.16246205901378319</v>
      </c>
      <c r="M595" s="149">
        <v>260.16000000000003</v>
      </c>
      <c r="N595" s="142">
        <f t="shared" ref="N595:N600" si="541">(M595-M559)/M559</f>
        <v>-0.12890912743588026</v>
      </c>
      <c r="O595" s="150">
        <v>197.45</v>
      </c>
      <c r="P595" s="142">
        <f>(O595-O559)/O559</f>
        <v>0.62778235779060176</v>
      </c>
      <c r="Q595" s="150">
        <v>234.76</v>
      </c>
      <c r="R595" s="101">
        <f>(Q595-Q559)/Q559</f>
        <v>2.9049897470949178E-3</v>
      </c>
    </row>
    <row r="596" spans="1:18" ht="16.2">
      <c r="A596" s="6">
        <v>2022</v>
      </c>
      <c r="B596" s="125" t="s">
        <v>6</v>
      </c>
      <c r="C596" s="126">
        <v>4280.83</v>
      </c>
      <c r="D596" s="127">
        <f t="shared" si="536"/>
        <v>0.12075935050450573</v>
      </c>
      <c r="E596" s="128">
        <v>39.340000000000003</v>
      </c>
      <c r="F596" s="127">
        <f t="shared" si="537"/>
        <v>2.1022579807941921E-2</v>
      </c>
      <c r="G596" s="95">
        <v>1923.39</v>
      </c>
      <c r="H596" s="147">
        <f t="shared" si="538"/>
        <v>7.9725155357954949E-2</v>
      </c>
      <c r="I596" s="130">
        <v>281.27</v>
      </c>
      <c r="J596" s="147">
        <f t="shared" si="539"/>
        <v>-3.4365558912386678E-2</v>
      </c>
      <c r="K596" s="130">
        <v>178.72</v>
      </c>
      <c r="L596" s="147">
        <f t="shared" si="540"/>
        <v>2.7835288704853942E-2</v>
      </c>
      <c r="M596" s="130">
        <v>106.55</v>
      </c>
      <c r="N596" s="147">
        <f t="shared" si="541"/>
        <v>-4.0608679992796728E-2</v>
      </c>
      <c r="O596" s="151">
        <v>839.32</v>
      </c>
      <c r="P596" s="147">
        <f>(O596-O560)/O560</f>
        <v>0.46307110359614434</v>
      </c>
      <c r="Q596" s="151">
        <v>360.24</v>
      </c>
      <c r="R596" s="129">
        <f>(Q596-Q560)/Q560</f>
        <v>7.0581592320722752E-2</v>
      </c>
    </row>
    <row r="597" spans="1:18" ht="16.8" thickBot="1">
      <c r="A597" s="38"/>
      <c r="B597" s="10" t="s">
        <v>8</v>
      </c>
      <c r="C597" s="75">
        <f>C595-C596</f>
        <v>513.31999999999971</v>
      </c>
      <c r="D597" s="354">
        <f t="shared" si="536"/>
        <v>-0.2030801235775393</v>
      </c>
      <c r="E597" s="82">
        <f>E595-E596</f>
        <v>49.149999999999991</v>
      </c>
      <c r="F597" s="354">
        <f t="shared" si="537"/>
        <v>-5.0057982218786309E-2</v>
      </c>
      <c r="G597" s="71">
        <f>G595-G596</f>
        <v>1174.7699999999998</v>
      </c>
      <c r="H597" s="144">
        <f t="shared" si="538"/>
        <v>0.19775491685443647</v>
      </c>
      <c r="I597" s="82">
        <f>I595-I596</f>
        <v>87.390000000000043</v>
      </c>
      <c r="J597" s="144">
        <f t="shared" si="539"/>
        <v>0.13744631003514249</v>
      </c>
      <c r="K597" s="82">
        <f>K595-K596</f>
        <v>-10.400000000000006</v>
      </c>
      <c r="L597" s="320">
        <f>(K597-K561)/K561</f>
        <v>-1.3839055001845701</v>
      </c>
      <c r="M597" s="82">
        <f>M595-M596</f>
        <v>153.61000000000001</v>
      </c>
      <c r="N597" s="320">
        <f t="shared" si="541"/>
        <v>-0.18118336886993605</v>
      </c>
      <c r="O597" s="134">
        <f>O595-O596</f>
        <v>-641.87000000000012</v>
      </c>
      <c r="P597" s="325">
        <f>(O597-O561)/-O561</f>
        <v>-0.41890487874969645</v>
      </c>
      <c r="Q597" s="134">
        <f>Q595-Q596</f>
        <v>-125.48000000000002</v>
      </c>
      <c r="R597" s="362">
        <f>(Q597-Q561)/-Q561</f>
        <v>-0.2252709696318721</v>
      </c>
    </row>
    <row r="598" spans="1:18" ht="16.8" thickTop="1">
      <c r="A598" s="6">
        <v>2023</v>
      </c>
      <c r="B598" s="121" t="s">
        <v>7</v>
      </c>
      <c r="C598" s="122">
        <v>315.04000000000002</v>
      </c>
      <c r="D598" s="120">
        <f t="shared" si="536"/>
        <v>-0.21202571221330127</v>
      </c>
      <c r="E598" s="123">
        <v>5.58</v>
      </c>
      <c r="F598" s="120">
        <f t="shared" si="537"/>
        <v>-0.27343749999999994</v>
      </c>
      <c r="G598" s="124">
        <v>204.16</v>
      </c>
      <c r="H598" s="142">
        <f t="shared" si="538"/>
        <v>-0.18716407214237366</v>
      </c>
      <c r="I598" s="141">
        <v>24.16</v>
      </c>
      <c r="J598" s="142">
        <f t="shared" si="539"/>
        <v>-0.28836524300441829</v>
      </c>
      <c r="K598" s="149">
        <v>10.9</v>
      </c>
      <c r="L598" s="142">
        <f t="shared" ref="L598:L599" si="542">(K598-K562)/K562</f>
        <v>-0.2857142857142857</v>
      </c>
      <c r="M598" s="149">
        <v>15.12</v>
      </c>
      <c r="N598" s="142">
        <f t="shared" si="541"/>
        <v>-0.37546468401486993</v>
      </c>
      <c r="O598" s="150">
        <v>12.89</v>
      </c>
      <c r="P598" s="142">
        <f>(O598-O562)/O562</f>
        <v>-8.3214793741109516E-2</v>
      </c>
      <c r="Q598" s="150">
        <v>15.29</v>
      </c>
      <c r="R598" s="101">
        <f>(Q598-Q562)/Q562</f>
        <v>-0.26419634263715119</v>
      </c>
    </row>
    <row r="599" spans="1:18" ht="16.2">
      <c r="A599" s="515" t="s">
        <v>623</v>
      </c>
      <c r="B599" s="125" t="s">
        <v>6</v>
      </c>
      <c r="C599" s="126">
        <v>291.61</v>
      </c>
      <c r="D599" s="127">
        <f t="shared" si="536"/>
        <v>-0.16608996539792384</v>
      </c>
      <c r="E599" s="128">
        <v>2.85</v>
      </c>
      <c r="F599" s="127">
        <f t="shared" si="537"/>
        <v>-0.20168067226890751</v>
      </c>
      <c r="G599" s="95">
        <v>132.24</v>
      </c>
      <c r="H599" s="147">
        <f t="shared" si="538"/>
        <v>-0.17781646356627701</v>
      </c>
      <c r="I599" s="130">
        <v>15.9</v>
      </c>
      <c r="J599" s="147">
        <f t="shared" si="539"/>
        <v>-0.38419829589465532</v>
      </c>
      <c r="K599" s="130">
        <v>12.39</v>
      </c>
      <c r="L599" s="147">
        <f t="shared" si="542"/>
        <v>-0.16565656565656559</v>
      </c>
      <c r="M599" s="130">
        <v>6.61</v>
      </c>
      <c r="N599" s="147">
        <f t="shared" si="541"/>
        <v>-0.27759562841530055</v>
      </c>
      <c r="O599" s="151">
        <v>61.41</v>
      </c>
      <c r="P599" s="147">
        <f>(O599-O563)/O563</f>
        <v>1.7395626242544683E-2</v>
      </c>
      <c r="Q599" s="151">
        <v>23.5</v>
      </c>
      <c r="R599" s="129">
        <f>(Q599-Q563)/Q563</f>
        <v>-0.18459403192227619</v>
      </c>
    </row>
    <row r="600" spans="1:18" ht="16.8" thickBot="1">
      <c r="A600" s="38"/>
      <c r="B600" s="10" t="s">
        <v>8</v>
      </c>
      <c r="C600" s="75">
        <f>C598-C599</f>
        <v>23.430000000000007</v>
      </c>
      <c r="D600" s="354">
        <f t="shared" si="536"/>
        <v>-0.53252194732641656</v>
      </c>
      <c r="E600" s="82">
        <f>E598-E599</f>
        <v>2.73</v>
      </c>
      <c r="F600" s="354">
        <f t="shared" si="537"/>
        <v>-0.33576642335766416</v>
      </c>
      <c r="G600" s="71">
        <f>G598-G599</f>
        <v>71.919999999999987</v>
      </c>
      <c r="H600" s="325">
        <f t="shared" si="538"/>
        <v>-0.20380825860732868</v>
      </c>
      <c r="I600" s="82">
        <f>I598-I599</f>
        <v>8.26</v>
      </c>
      <c r="J600" s="144">
        <f t="shared" si="539"/>
        <v>1.5990159901598671E-2</v>
      </c>
      <c r="K600" s="82">
        <f>K598-K599</f>
        <v>-1.4900000000000002</v>
      </c>
      <c r="L600" s="320">
        <f>(K600-K564)/K564</f>
        <v>-4.6341463414634143</v>
      </c>
      <c r="M600" s="82">
        <f>M598-M599</f>
        <v>8.509999999999998</v>
      </c>
      <c r="N600" s="320">
        <f t="shared" si="541"/>
        <v>-0.43492695883134147</v>
      </c>
      <c r="O600" s="134">
        <f>O598-O599</f>
        <v>-48.519999999999996</v>
      </c>
      <c r="P600" s="325">
        <f>(O600-O564)/-O564</f>
        <v>-4.7948164146868227E-2</v>
      </c>
      <c r="Q600" s="134">
        <f>Q598-Q599</f>
        <v>-8.2100000000000009</v>
      </c>
      <c r="R600" s="362">
        <f>(Q600-Q564)/-Q564</f>
        <v>-2.114427860696539E-2</v>
      </c>
    </row>
    <row r="601" spans="1:18" ht="16.8" hidden="1" thickTop="1">
      <c r="A601" s="6"/>
      <c r="B601" s="121" t="s">
        <v>7</v>
      </c>
      <c r="C601" s="122">
        <v>625.39</v>
      </c>
      <c r="D601" s="120">
        <f t="shared" ref="D601:D603" si="543">(C601-C565)/C565</f>
        <v>-0.19235736239894624</v>
      </c>
      <c r="E601" s="123">
        <v>11.03</v>
      </c>
      <c r="F601" s="120">
        <f t="shared" ref="F601:F603" si="544">(E601-E565)/E565</f>
        <v>-0.26856763925729449</v>
      </c>
      <c r="G601" s="124">
        <v>402.46</v>
      </c>
      <c r="H601" s="142">
        <f t="shared" ref="H601:H603" si="545">(G601-G565)/G565</f>
        <v>-0.17631648963385937</v>
      </c>
      <c r="I601" s="141">
        <v>47.01</v>
      </c>
      <c r="J601" s="142">
        <f t="shared" ref="J601:J603" si="546">(I601-I565)/I565</f>
        <v>-0.26672905942910624</v>
      </c>
      <c r="K601" s="149">
        <v>22.41</v>
      </c>
      <c r="L601" s="142">
        <f t="shared" ref="L601:L602" si="547">(K601-K565)/K565</f>
        <v>-0.23227132579650567</v>
      </c>
      <c r="M601" s="149">
        <v>32.58</v>
      </c>
      <c r="N601" s="142">
        <f t="shared" ref="N601:N603" si="548">(M601-M565)/M565</f>
        <v>-0.31251318843637904</v>
      </c>
      <c r="O601" s="150">
        <v>26.33</v>
      </c>
      <c r="P601" s="142">
        <f>(O601-O565)/O565</f>
        <v>1.4252696456086188E-2</v>
      </c>
      <c r="Q601" s="150">
        <v>32.94</v>
      </c>
      <c r="R601" s="101">
        <f>(Q601-Q565)/Q565</f>
        <v>-0.20779220779220781</v>
      </c>
    </row>
    <row r="602" spans="1:18" ht="16.2" hidden="1">
      <c r="A602" s="6" t="s">
        <v>516</v>
      </c>
      <c r="B602" s="125" t="s">
        <v>6</v>
      </c>
      <c r="C602" s="126">
        <v>578.14</v>
      </c>
      <c r="D602" s="127">
        <f t="shared" si="543"/>
        <v>-0.13348321342925668</v>
      </c>
      <c r="E602" s="128">
        <v>5.34</v>
      </c>
      <c r="F602" s="127">
        <f t="shared" si="544"/>
        <v>-0.12745098039215691</v>
      </c>
      <c r="G602" s="95">
        <v>258.56</v>
      </c>
      <c r="H602" s="147">
        <f t="shared" si="545"/>
        <v>-0.15740076908036241</v>
      </c>
      <c r="I602" s="130">
        <v>34.03</v>
      </c>
      <c r="J602" s="147">
        <f t="shared" si="546"/>
        <v>-0.31926385277055414</v>
      </c>
      <c r="K602" s="130">
        <v>24.79</v>
      </c>
      <c r="L602" s="147">
        <f t="shared" si="547"/>
        <v>-0.12216713881019828</v>
      </c>
      <c r="M602" s="130">
        <v>13.34</v>
      </c>
      <c r="N602" s="147">
        <f t="shared" si="548"/>
        <v>-0.25266106442577035</v>
      </c>
      <c r="O602" s="151">
        <v>116.19</v>
      </c>
      <c r="P602" s="147">
        <f>(O602-O566)/O566</f>
        <v>1.0338588782631563E-3</v>
      </c>
      <c r="Q602" s="151">
        <v>48.31</v>
      </c>
      <c r="R602" s="129">
        <f>(Q602-Q566)/Q566</f>
        <v>-0.15111579687225435</v>
      </c>
    </row>
    <row r="603" spans="1:18" ht="16.8" hidden="1" thickBot="1">
      <c r="A603" s="38"/>
      <c r="B603" s="10" t="s">
        <v>8</v>
      </c>
      <c r="C603" s="75">
        <f>C601-C602</f>
        <v>47.25</v>
      </c>
      <c r="D603" s="354">
        <f t="shared" si="543"/>
        <v>-0.55898823968639155</v>
      </c>
      <c r="E603" s="82">
        <f>E601-E602</f>
        <v>5.6899999999999995</v>
      </c>
      <c r="F603" s="354">
        <f t="shared" si="544"/>
        <v>-0.36495535714285726</v>
      </c>
      <c r="G603" s="71">
        <f>G601-G602</f>
        <v>143.89999999999998</v>
      </c>
      <c r="H603" s="325">
        <f t="shared" si="545"/>
        <v>-0.2082530949105916</v>
      </c>
      <c r="I603" s="82">
        <f>I601-I602</f>
        <v>12.979999999999997</v>
      </c>
      <c r="J603" s="325">
        <f t="shared" si="546"/>
        <v>-8.0736543909348493E-2</v>
      </c>
      <c r="K603" s="82">
        <f>K601-K602</f>
        <v>-2.379999999999999</v>
      </c>
      <c r="L603" s="320">
        <f>(K603-K567)/K567</f>
        <v>-3.5052631578947282</v>
      </c>
      <c r="M603" s="82">
        <f>M601-M602</f>
        <v>19.239999999999998</v>
      </c>
      <c r="N603" s="320">
        <f t="shared" si="548"/>
        <v>-0.34867975626269471</v>
      </c>
      <c r="O603" s="134">
        <f>O601-O602</f>
        <v>-89.86</v>
      </c>
      <c r="P603" s="325">
        <f>(O603-O567)/-O567</f>
        <v>2.7743868605036716E-3</v>
      </c>
      <c r="Q603" s="134">
        <f>Q601-Q602</f>
        <v>-15.370000000000005</v>
      </c>
      <c r="R603" s="362">
        <f>(Q603-Q567)/-Q567</f>
        <v>-2.6092628832358944E-3</v>
      </c>
    </row>
    <row r="604" spans="1:18" ht="16.8" hidden="1" thickTop="1">
      <c r="A604" s="6"/>
      <c r="B604" s="121" t="s">
        <v>7</v>
      </c>
      <c r="C604" s="122">
        <v>977.14</v>
      </c>
      <c r="D604" s="120">
        <f t="shared" ref="D604:D606" si="549">(C604-C568)/C568</f>
        <v>-0.19196546705477638</v>
      </c>
      <c r="E604" s="123">
        <v>17.170000000000002</v>
      </c>
      <c r="F604" s="120">
        <f t="shared" ref="F604:F606" si="550">(E604-E568)/E568</f>
        <v>-0.27368866328257185</v>
      </c>
      <c r="G604" s="124">
        <v>637.58000000000004</v>
      </c>
      <c r="H604" s="142">
        <f t="shared" ref="H604:H606" si="551">(G604-G568)/G568</f>
        <v>-0.1701418716647142</v>
      </c>
      <c r="I604" s="141">
        <v>71.91</v>
      </c>
      <c r="J604" s="142">
        <f t="shared" ref="J604:J606" si="552">(I604-I568)/I568</f>
        <v>-0.26876143990237955</v>
      </c>
      <c r="K604" s="149">
        <v>35.1</v>
      </c>
      <c r="L604" s="142">
        <f t="shared" ref="L604:L605" si="553">(K604-K568)/K568</f>
        <v>-0.21441360787824526</v>
      </c>
      <c r="M604" s="149">
        <v>50.51</v>
      </c>
      <c r="N604" s="142">
        <f t="shared" ref="N604:N606" si="554">(M604-M568)/M568</f>
        <v>-0.30808219178082197</v>
      </c>
      <c r="O604" s="150">
        <v>38.32</v>
      </c>
      <c r="P604" s="142">
        <f>(O604-O568)/O568</f>
        <v>2.1049826805222466E-2</v>
      </c>
      <c r="Q604" s="150">
        <v>48.57</v>
      </c>
      <c r="R604" s="101">
        <f>(Q604-Q568)/Q568</f>
        <v>-0.24721016738995655</v>
      </c>
    </row>
    <row r="605" spans="1:18" ht="16.2" hidden="1">
      <c r="A605" s="6" t="s">
        <v>742</v>
      </c>
      <c r="B605" s="125" t="s">
        <v>6</v>
      </c>
      <c r="C605" s="126">
        <v>887.48</v>
      </c>
      <c r="D605" s="127">
        <f t="shared" si="549"/>
        <v>-0.15866710906763987</v>
      </c>
      <c r="E605" s="128">
        <v>8.67</v>
      </c>
      <c r="F605" s="127">
        <f t="shared" si="550"/>
        <v>-0.10155440414507776</v>
      </c>
      <c r="G605" s="95">
        <v>395.12</v>
      </c>
      <c r="H605" s="147">
        <f t="shared" si="551"/>
        <v>-0.1856553998351195</v>
      </c>
      <c r="I605" s="130">
        <v>56.22</v>
      </c>
      <c r="J605" s="147">
        <f t="shared" si="552"/>
        <v>-0.28418640183346072</v>
      </c>
      <c r="K605" s="130">
        <v>40.450000000000003</v>
      </c>
      <c r="L605" s="147">
        <f t="shared" si="553"/>
        <v>-7.6062128825947886E-2</v>
      </c>
      <c r="M605" s="130">
        <v>21.27</v>
      </c>
      <c r="N605" s="147">
        <f t="shared" si="554"/>
        <v>-0.2588850174216028</v>
      </c>
      <c r="O605" s="151">
        <v>164.29</v>
      </c>
      <c r="P605" s="147">
        <f>(O605-O569)/O569</f>
        <v>-0.12238247863247863</v>
      </c>
      <c r="Q605" s="151">
        <v>73.739999999999995</v>
      </c>
      <c r="R605" s="129">
        <f>(Q605-Q569)/Q569</f>
        <v>-0.17810967454302279</v>
      </c>
    </row>
    <row r="606" spans="1:18" ht="16.8" hidden="1" thickBot="1">
      <c r="A606" s="38"/>
      <c r="B606" s="10" t="s">
        <v>8</v>
      </c>
      <c r="C606" s="75">
        <f>C604-C605</f>
        <v>89.659999999999968</v>
      </c>
      <c r="D606" s="354">
        <f t="shared" si="549"/>
        <v>-0.41941332642621298</v>
      </c>
      <c r="E606" s="82">
        <f>E604-E605</f>
        <v>8.5000000000000018</v>
      </c>
      <c r="F606" s="354">
        <f t="shared" si="550"/>
        <v>-0.39242315939957101</v>
      </c>
      <c r="G606" s="71">
        <f>G604-G605</f>
        <v>242.46000000000004</v>
      </c>
      <c r="H606" s="325">
        <f t="shared" si="551"/>
        <v>-0.14355351465913083</v>
      </c>
      <c r="I606" s="82">
        <f>I604-I605</f>
        <v>15.689999999999998</v>
      </c>
      <c r="J606" s="325">
        <f t="shared" si="552"/>
        <v>-0.20757575757575758</v>
      </c>
      <c r="K606" s="82">
        <f>K604-K605</f>
        <v>-5.3500000000000014</v>
      </c>
      <c r="L606" s="320">
        <f>(K606-K570)/K570</f>
        <v>-6.9444444444444553</v>
      </c>
      <c r="M606" s="82">
        <f>M604-M605</f>
        <v>29.24</v>
      </c>
      <c r="N606" s="320">
        <f t="shared" si="554"/>
        <v>-0.33995485327313768</v>
      </c>
      <c r="O606" s="134">
        <f>O604-O605</f>
        <v>-125.97</v>
      </c>
      <c r="P606" s="144">
        <f>(O606-O570)/-O570</f>
        <v>0.15834836640609334</v>
      </c>
      <c r="Q606" s="134">
        <f>Q604-Q605</f>
        <v>-25.169999999999995</v>
      </c>
      <c r="R606" s="104">
        <f>(Q606-Q570)/-Q570</f>
        <v>1.1904761904765174E-3</v>
      </c>
    </row>
    <row r="607" spans="1:18" ht="16.8" hidden="1" thickTop="1">
      <c r="A607" s="6"/>
      <c r="B607" s="121" t="s">
        <v>7</v>
      </c>
      <c r="C607" s="122">
        <v>1336.46</v>
      </c>
      <c r="D607" s="120">
        <f t="shared" ref="D607:D609" si="555">(C607-C571)/C571</f>
        <v>-0.17704651535117427</v>
      </c>
      <c r="E607" s="123">
        <v>22.8</v>
      </c>
      <c r="F607" s="120">
        <f t="shared" ref="F607:F609" si="556">(E607-E571)/E571</f>
        <v>-0.28030303030303028</v>
      </c>
      <c r="G607" s="124">
        <v>882.74</v>
      </c>
      <c r="H607" s="142">
        <f t="shared" ref="H607:H609" si="557">(G607-G571)/G571</f>
        <v>-0.14347813430880732</v>
      </c>
      <c r="I607" s="141">
        <v>96.93</v>
      </c>
      <c r="J607" s="142">
        <f t="shared" ref="J607:J609" si="558">(I607-I571)/I571</f>
        <v>-0.26440009106776963</v>
      </c>
      <c r="K607" s="149">
        <v>47.84</v>
      </c>
      <c r="L607" s="142">
        <f t="shared" ref="L607:L608" si="559">(K607-K571)/K571</f>
        <v>-0.19650655021834054</v>
      </c>
      <c r="M607" s="149">
        <v>67.41</v>
      </c>
      <c r="N607" s="142">
        <f t="shared" ref="N607:N609" si="560">(M607-M571)/M571</f>
        <v>-0.30275134464211839</v>
      </c>
      <c r="O607" s="150">
        <v>50.23</v>
      </c>
      <c r="P607" s="142">
        <f>(O607-O571)/O571</f>
        <v>-5.7951987996999313E-2</v>
      </c>
      <c r="Q607" s="150">
        <v>63.71</v>
      </c>
      <c r="R607" s="101">
        <f>(Q607-Q571)/Q571</f>
        <v>-0.2729658792650918</v>
      </c>
    </row>
    <row r="608" spans="1:18" ht="16.2" hidden="1">
      <c r="A608" s="6" t="s">
        <v>779</v>
      </c>
      <c r="B608" s="125" t="s">
        <v>6</v>
      </c>
      <c r="C608" s="126">
        <v>1178.55</v>
      </c>
      <c r="D608" s="127">
        <f t="shared" si="555"/>
        <v>-0.17084101366277851</v>
      </c>
      <c r="E608" s="128">
        <v>11.34</v>
      </c>
      <c r="F608" s="127">
        <f t="shared" si="556"/>
        <v>-8.9156626506024059E-2</v>
      </c>
      <c r="G608" s="95">
        <v>518.59</v>
      </c>
      <c r="H608" s="147">
        <f t="shared" si="557"/>
        <v>-0.19858134108083883</v>
      </c>
      <c r="I608" s="130">
        <v>76.069999999999993</v>
      </c>
      <c r="J608" s="147">
        <f t="shared" si="558"/>
        <v>-0.29322679550311254</v>
      </c>
      <c r="K608" s="130">
        <v>52.55</v>
      </c>
      <c r="L608" s="147">
        <f t="shared" si="559"/>
        <v>-0.11188102078756133</v>
      </c>
      <c r="M608" s="130">
        <v>28.5</v>
      </c>
      <c r="N608" s="147">
        <f t="shared" si="560"/>
        <v>-0.24742540269342483</v>
      </c>
      <c r="O608" s="151">
        <v>216.13</v>
      </c>
      <c r="P608" s="147">
        <f>(O608-O572)/O572</f>
        <v>-0.14535964253232628</v>
      </c>
      <c r="Q608" s="151">
        <v>97.79</v>
      </c>
      <c r="R608" s="129">
        <f>(Q608-Q572)/Q572</f>
        <v>-0.22228407825672014</v>
      </c>
    </row>
    <row r="609" spans="1:18" ht="16.8" hidden="1" thickBot="1">
      <c r="A609" s="38"/>
      <c r="B609" s="10" t="s">
        <v>8</v>
      </c>
      <c r="C609" s="75">
        <f>C607-C608</f>
        <v>157.91000000000008</v>
      </c>
      <c r="D609" s="354">
        <f t="shared" si="555"/>
        <v>-0.22058242843040399</v>
      </c>
      <c r="E609" s="82">
        <f>E607-E608</f>
        <v>11.46</v>
      </c>
      <c r="F609" s="354">
        <f t="shared" si="556"/>
        <v>-0.40405616224648983</v>
      </c>
      <c r="G609" s="71">
        <f>G607-G608</f>
        <v>364.15</v>
      </c>
      <c r="H609" s="325">
        <f t="shared" si="557"/>
        <v>-5.050584063412572E-2</v>
      </c>
      <c r="I609" s="82">
        <f>I607-I608</f>
        <v>20.860000000000014</v>
      </c>
      <c r="J609" s="325">
        <f t="shared" si="558"/>
        <v>-0.13587406793703394</v>
      </c>
      <c r="K609" s="82">
        <f>K607-K608</f>
        <v>-4.7099999999999937</v>
      </c>
      <c r="L609" s="320">
        <f>(K609-K573)/K573</f>
        <v>-13.729729729729801</v>
      </c>
      <c r="M609" s="82">
        <f>M607-M608</f>
        <v>38.909999999999997</v>
      </c>
      <c r="N609" s="320">
        <f t="shared" si="560"/>
        <v>-0.3383778269001872</v>
      </c>
      <c r="O609" s="134">
        <f>O607-O608</f>
        <v>-165.9</v>
      </c>
      <c r="P609" s="144">
        <f>(O609-O573)/-O573</f>
        <v>0.16871273237460535</v>
      </c>
      <c r="Q609" s="134">
        <f>Q607-Q608</f>
        <v>-34.080000000000005</v>
      </c>
      <c r="R609" s="104">
        <f>(Q609-Q573)/-Q573</f>
        <v>0.10574652322225123</v>
      </c>
    </row>
    <row r="610" spans="1:18" ht="16.8" hidden="1" thickTop="1">
      <c r="A610" s="6"/>
      <c r="B610" s="121" t="s">
        <v>7</v>
      </c>
      <c r="C610" s="122">
        <v>1697.55</v>
      </c>
      <c r="D610" s="120">
        <f t="shared" ref="D610:D612" si="561">(C610-C574)/C574</f>
        <v>-0.16962608593566564</v>
      </c>
      <c r="E610" s="123">
        <v>28.14</v>
      </c>
      <c r="F610" s="120">
        <f t="shared" ref="F610:F612" si="562">(E610-E574)/E574</f>
        <v>-0.29737827715355797</v>
      </c>
      <c r="G610" s="124">
        <v>1124.98</v>
      </c>
      <c r="H610" s="142">
        <f t="shared" ref="H610:H612" si="563">(G610-G574)/G574</f>
        <v>-0.12574021977338781</v>
      </c>
      <c r="I610" s="141">
        <v>123.1</v>
      </c>
      <c r="J610" s="142">
        <f t="shared" ref="J610:J612" si="564">(I610-I574)/I574</f>
        <v>-0.26066066066066068</v>
      </c>
      <c r="K610" s="149">
        <v>61.07</v>
      </c>
      <c r="L610" s="142">
        <f t="shared" ref="L610:L611" si="565">(K610-K574)/K574</f>
        <v>-0.17181990778410625</v>
      </c>
      <c r="M610" s="149">
        <v>84.71</v>
      </c>
      <c r="N610" s="142">
        <f t="shared" ref="N610:N612" si="566">(M610-M574)/M574</f>
        <v>-0.3045726951810197</v>
      </c>
      <c r="O610" s="150">
        <v>62.84</v>
      </c>
      <c r="P610" s="142">
        <f>(O610-O574)/O574</f>
        <v>-0.19949044585987258</v>
      </c>
      <c r="Q610" s="150">
        <v>79.010000000000005</v>
      </c>
      <c r="R610" s="101">
        <f>(Q610-Q574)/Q574</f>
        <v>-0.27890846034498484</v>
      </c>
    </row>
    <row r="611" spans="1:18" ht="16.2" hidden="1">
      <c r="A611" s="6" t="s">
        <v>785</v>
      </c>
      <c r="B611" s="125" t="s">
        <v>6</v>
      </c>
      <c r="C611" s="126">
        <v>1489.88</v>
      </c>
      <c r="D611" s="127">
        <f t="shared" si="561"/>
        <v>-0.18165889454633327</v>
      </c>
      <c r="E611" s="128">
        <v>14.31</v>
      </c>
      <c r="F611" s="127">
        <f t="shared" si="562"/>
        <v>-8.7372448979591788E-2</v>
      </c>
      <c r="G611" s="95">
        <v>646.5</v>
      </c>
      <c r="H611" s="147">
        <f t="shared" si="563"/>
        <v>-0.20844811753902662</v>
      </c>
      <c r="I611" s="130">
        <v>97.03</v>
      </c>
      <c r="J611" s="147">
        <f t="shared" si="564"/>
        <v>-0.29314489691848189</v>
      </c>
      <c r="K611" s="130">
        <v>65.849999999999994</v>
      </c>
      <c r="L611" s="147">
        <f t="shared" si="565"/>
        <v>-0.10590631364562132</v>
      </c>
      <c r="M611" s="130">
        <v>36.5</v>
      </c>
      <c r="N611" s="147">
        <f t="shared" si="566"/>
        <v>-0.24461920529801326</v>
      </c>
      <c r="O611" s="151">
        <v>273.54000000000002</v>
      </c>
      <c r="P611" s="147">
        <f>(O611-O575)/O575</f>
        <v>-0.18346268656716411</v>
      </c>
      <c r="Q611" s="151">
        <v>124.19</v>
      </c>
      <c r="R611" s="129">
        <f>(Q611-Q575)/Q575</f>
        <v>-0.25719241581434299</v>
      </c>
    </row>
    <row r="612" spans="1:18" ht="16.8" hidden="1" thickBot="1">
      <c r="A612" s="38"/>
      <c r="B612" s="10" t="s">
        <v>8</v>
      </c>
      <c r="C612" s="75">
        <f>C610-C611</f>
        <v>207.66999999999985</v>
      </c>
      <c r="D612" s="354">
        <f t="shared" si="561"/>
        <v>-7.1699968709490802E-2</v>
      </c>
      <c r="E612" s="82">
        <f>E610-E611</f>
        <v>13.83</v>
      </c>
      <c r="F612" s="354">
        <f t="shared" si="562"/>
        <v>-0.43249897414854321</v>
      </c>
      <c r="G612" s="71">
        <f>G610-G611</f>
        <v>478.48</v>
      </c>
      <c r="H612" s="144">
        <f t="shared" si="563"/>
        <v>1.7977575899410774E-2</v>
      </c>
      <c r="I612" s="82">
        <f>I610-I611</f>
        <v>26.069999999999993</v>
      </c>
      <c r="J612" s="325">
        <f t="shared" si="564"/>
        <v>-0.10810810810810803</v>
      </c>
      <c r="K612" s="82">
        <f>K610-K611</f>
        <v>-4.779999999999994</v>
      </c>
      <c r="L612" s="320">
        <f>(K612-K576)/K576</f>
        <v>-54.111111111117417</v>
      </c>
      <c r="M612" s="82">
        <f>M610-M611</f>
        <v>48.209999999999994</v>
      </c>
      <c r="N612" s="320">
        <f t="shared" si="566"/>
        <v>-0.34399237991563497</v>
      </c>
      <c r="O612" s="134">
        <f>O610-O611</f>
        <v>-210.70000000000002</v>
      </c>
      <c r="P612" s="144">
        <f>(O612-O576)/-O576</f>
        <v>0.17855750487329428</v>
      </c>
      <c r="Q612" s="134">
        <f>Q610-Q611</f>
        <v>-45.179999999999993</v>
      </c>
      <c r="R612" s="104">
        <f>(Q612-Q576)/-Q576</f>
        <v>0.21589725789656389</v>
      </c>
    </row>
    <row r="613" spans="1:18" ht="16.8" hidden="1" thickTop="1">
      <c r="A613" s="6"/>
      <c r="B613" s="121" t="s">
        <v>7</v>
      </c>
      <c r="C613" s="122">
        <v>2020.7</v>
      </c>
      <c r="D613" s="120">
        <f t="shared" ref="D613:D615" si="567">(C613-C577)/C577</f>
        <v>-0.18062899406364544</v>
      </c>
      <c r="E613" s="123">
        <v>33.14</v>
      </c>
      <c r="F613" s="120">
        <f t="shared" ref="F613:F615" si="568">(E613-E577)/E577</f>
        <v>-0.3012861058401855</v>
      </c>
      <c r="G613" s="124">
        <v>1341.41</v>
      </c>
      <c r="H613" s="142">
        <f>(G613-G577)/G577</f>
        <v>-0.13629602920629189</v>
      </c>
      <c r="I613" s="141">
        <v>147.29</v>
      </c>
      <c r="J613" s="142">
        <f t="shared" ref="J613:J615" si="569">(I613-I577)/I577</f>
        <v>-0.26819694937149113</v>
      </c>
      <c r="K613" s="149">
        <v>73.7</v>
      </c>
      <c r="L613" s="142">
        <f t="shared" ref="L613:L614" si="570">(K613-K577)/K577</f>
        <v>-0.16126095368157506</v>
      </c>
      <c r="M613" s="149">
        <v>100.89</v>
      </c>
      <c r="N613" s="142">
        <f t="shared" ref="N613:N615" si="571">(M613-M577)/M577</f>
        <v>-0.30735960455856104</v>
      </c>
      <c r="O613" s="150">
        <v>72.53</v>
      </c>
      <c r="P613" s="142">
        <f>(O613-O577)/O577</f>
        <v>-0.27571400039944077</v>
      </c>
      <c r="Q613" s="150">
        <v>92.82</v>
      </c>
      <c r="R613" s="101">
        <f>(Q613-Q577)/Q577</f>
        <v>-0.28742514970059879</v>
      </c>
    </row>
    <row r="614" spans="1:18" ht="16.2" hidden="1">
      <c r="A614" s="6" t="s">
        <v>533</v>
      </c>
      <c r="B614" s="125" t="s">
        <v>6</v>
      </c>
      <c r="C614" s="126">
        <v>1752.88</v>
      </c>
      <c r="D614" s="127">
        <f t="shared" si="567"/>
        <v>-0.20206484975668818</v>
      </c>
      <c r="E614" s="128">
        <v>17.059999999999999</v>
      </c>
      <c r="F614" s="127">
        <f t="shared" si="568"/>
        <v>-8.9647812166488788E-2</v>
      </c>
      <c r="G614" s="95">
        <v>765.77</v>
      </c>
      <c r="H614" s="147">
        <f t="shared" ref="H614:H615" si="572">(G614-G578)/G578</f>
        <v>-0.22046338334996035</v>
      </c>
      <c r="I614" s="130">
        <v>115.04</v>
      </c>
      <c r="J614" s="147">
        <f t="shared" si="569"/>
        <v>-0.31014631806188525</v>
      </c>
      <c r="K614" s="130">
        <v>77.209999999999994</v>
      </c>
      <c r="L614" s="147">
        <f t="shared" si="570"/>
        <v>-0.13904995539696713</v>
      </c>
      <c r="M614" s="130">
        <v>43.47</v>
      </c>
      <c r="N614" s="147">
        <f t="shared" si="571"/>
        <v>-0.25590551181102367</v>
      </c>
      <c r="O614" s="151">
        <v>315.45999999999998</v>
      </c>
      <c r="P614" s="147">
        <f>(O614-O578)/O578</f>
        <v>-0.22179737030367325</v>
      </c>
      <c r="Q614" s="151">
        <v>146.47</v>
      </c>
      <c r="R614" s="129">
        <f>(Q614-Q578)/Q578</f>
        <v>-0.27801054862719971</v>
      </c>
    </row>
    <row r="615" spans="1:18" ht="16.8" hidden="1" thickBot="1">
      <c r="A615" s="38"/>
      <c r="B615" s="10" t="s">
        <v>8</v>
      </c>
      <c r="C615" s="75">
        <f>C613-C614</f>
        <v>267.81999999999994</v>
      </c>
      <c r="D615" s="354">
        <f t="shared" si="567"/>
        <v>-5.8279817365155988E-3</v>
      </c>
      <c r="E615" s="82">
        <f>E613-E614</f>
        <v>16.080000000000002</v>
      </c>
      <c r="F615" s="354">
        <f t="shared" si="568"/>
        <v>-0.4395259672359707</v>
      </c>
      <c r="G615" s="71">
        <f>G613-G614</f>
        <v>575.6400000000001</v>
      </c>
      <c r="H615" s="144">
        <f t="shared" si="572"/>
        <v>8.5676741130095747E-3</v>
      </c>
      <c r="I615" s="82">
        <f>I613-I614</f>
        <v>32.249999999999986</v>
      </c>
      <c r="J615" s="325">
        <f t="shared" si="569"/>
        <v>-6.548826427122667E-2</v>
      </c>
      <c r="K615" s="82">
        <f>K613-K614</f>
        <v>-3.5099999999999909</v>
      </c>
      <c r="L615" s="320">
        <f>-(K615-K579)/K579</f>
        <v>-0.93922651933700907</v>
      </c>
      <c r="M615" s="82">
        <f>M613-M614</f>
        <v>57.42</v>
      </c>
      <c r="N615" s="320">
        <f t="shared" si="571"/>
        <v>-0.34181568088033004</v>
      </c>
      <c r="O615" s="134">
        <f>O613-O614</f>
        <v>-242.92999999999998</v>
      </c>
      <c r="P615" s="144">
        <f>(O615-O579)/-O579</f>
        <v>0.2041083772892574</v>
      </c>
      <c r="Q615" s="134">
        <f>Q613-Q614</f>
        <v>-53.650000000000006</v>
      </c>
      <c r="R615" s="104">
        <f>(Q615-Q579)/-Q579</f>
        <v>0.26112105770555027</v>
      </c>
    </row>
    <row r="616" spans="1:18" ht="16.8" hidden="1" thickTop="1">
      <c r="A616" s="6"/>
      <c r="B616" s="121" t="s">
        <v>7</v>
      </c>
      <c r="C616" s="122">
        <v>2407.9299999999998</v>
      </c>
      <c r="D616" s="120">
        <f t="shared" ref="D616:D618" si="573">(C616-C580)/C580</f>
        <v>-0.16922668212336384</v>
      </c>
      <c r="E616" s="123">
        <v>38.58</v>
      </c>
      <c r="F616" s="120">
        <f t="shared" ref="F616:F618" si="574">(E616-E580)/E580</f>
        <v>-0.30511527377521619</v>
      </c>
      <c r="G616" s="124">
        <v>1621.33</v>
      </c>
      <c r="H616" s="142">
        <f>(G616-G580)/G580</f>
        <v>-0.11159026400289324</v>
      </c>
      <c r="I616" s="141">
        <v>171.6</v>
      </c>
      <c r="J616" s="142">
        <f t="shared" ref="J616:J618" si="575">(I616-I580)/I580</f>
        <v>-0.27000467945718298</v>
      </c>
      <c r="K616" s="149">
        <v>83.96</v>
      </c>
      <c r="L616" s="142">
        <f t="shared" ref="L616:L617" si="576">(K616-K580)/K580</f>
        <v>-0.18215468536917986</v>
      </c>
      <c r="M616" s="149">
        <v>117.27</v>
      </c>
      <c r="N616" s="142">
        <f t="shared" ref="N616:N618" si="577">(M616-M580)/M580</f>
        <v>-0.30473706053240052</v>
      </c>
      <c r="O616" s="150">
        <v>82.84</v>
      </c>
      <c r="P616" s="142">
        <f>(O616-O580)/O580</f>
        <v>-0.33317234162440634</v>
      </c>
      <c r="Q616" s="150">
        <v>108.28</v>
      </c>
      <c r="R616" s="101">
        <f>(Q616-Q580)/Q580</f>
        <v>-0.29117570044514268</v>
      </c>
    </row>
    <row r="617" spans="1:18" ht="16.2" hidden="1">
      <c r="A617" s="6" t="s">
        <v>799</v>
      </c>
      <c r="B617" s="125" t="s">
        <v>6</v>
      </c>
      <c r="C617" s="126">
        <v>2054.9699999999998</v>
      </c>
      <c r="D617" s="127">
        <f t="shared" si="573"/>
        <v>-0.20320351758793975</v>
      </c>
      <c r="E617" s="128">
        <v>20.25</v>
      </c>
      <c r="F617" s="127">
        <f t="shared" si="574"/>
        <v>-8.4952553095345648E-2</v>
      </c>
      <c r="G617" s="95">
        <v>905.93</v>
      </c>
      <c r="H617" s="147">
        <f t="shared" ref="H617:H618" si="578">(G617-G581)/G581</f>
        <v>-0.21137071922280068</v>
      </c>
      <c r="I617" s="130">
        <v>134.36000000000001</v>
      </c>
      <c r="J617" s="147">
        <f t="shared" si="575"/>
        <v>-0.30086377354563426</v>
      </c>
      <c r="K617" s="130">
        <v>90.82</v>
      </c>
      <c r="L617" s="147">
        <f t="shared" si="576"/>
        <v>-0.14650878676816093</v>
      </c>
      <c r="M617" s="130">
        <v>50.98</v>
      </c>
      <c r="N617" s="147">
        <f t="shared" si="577"/>
        <v>-0.25205399061032863</v>
      </c>
      <c r="O617" s="151">
        <v>362.65</v>
      </c>
      <c r="P617" s="147">
        <f>(O617-O581)/O581</f>
        <v>-0.25689520921273717</v>
      </c>
      <c r="Q617" s="151">
        <v>171.06</v>
      </c>
      <c r="R617" s="129">
        <f>(Q617-Q581)/Q581</f>
        <v>-0.26501675689610726</v>
      </c>
    </row>
    <row r="618" spans="1:18" ht="16.8" hidden="1" thickBot="1">
      <c r="A618" s="38"/>
      <c r="B618" s="10" t="s">
        <v>8</v>
      </c>
      <c r="C618" s="75">
        <f>C616-C617</f>
        <v>352.96000000000004</v>
      </c>
      <c r="D618" s="117">
        <f t="shared" si="573"/>
        <v>0.10514121109649921</v>
      </c>
      <c r="E618" s="82">
        <f>E616-E617</f>
        <v>18.329999999999998</v>
      </c>
      <c r="F618" s="354">
        <f t="shared" si="574"/>
        <v>-0.45103324348607371</v>
      </c>
      <c r="G618" s="71">
        <f>G616-G617</f>
        <v>715.4</v>
      </c>
      <c r="H618" s="144">
        <f t="shared" si="578"/>
        <v>5.7908434875192191E-2</v>
      </c>
      <c r="I618" s="82">
        <f>I616-I617</f>
        <v>37.239999999999981</v>
      </c>
      <c r="J618" s="325">
        <f t="shared" si="575"/>
        <v>-0.13173233854045249</v>
      </c>
      <c r="K618" s="82">
        <f>K616-K617</f>
        <v>-6.8599999999999994</v>
      </c>
      <c r="L618" s="320">
        <f>-(K618-K582)/K582</f>
        <v>-0.82933333333333314</v>
      </c>
      <c r="M618" s="82">
        <f>M616-M617</f>
        <v>66.289999999999992</v>
      </c>
      <c r="N618" s="320">
        <f t="shared" si="577"/>
        <v>-0.34046363545915831</v>
      </c>
      <c r="O618" s="134">
        <f>O616-O617</f>
        <v>-279.80999999999995</v>
      </c>
      <c r="P618" s="144">
        <f>(O618-O582)/-O582</f>
        <v>0.23084746694521571</v>
      </c>
      <c r="Q618" s="134">
        <f>Q616-Q617</f>
        <v>-62.78</v>
      </c>
      <c r="R618" s="104">
        <f>(Q618-Q582)/-Q582</f>
        <v>0.21505376344086038</v>
      </c>
    </row>
    <row r="619" spans="1:18" ht="16.8" hidden="1" thickTop="1">
      <c r="A619" s="6"/>
      <c r="B619" s="121" t="s">
        <v>7</v>
      </c>
      <c r="C619" s="122">
        <v>2781.48</v>
      </c>
      <c r="D619" s="120">
        <f t="shared" ref="D619:D621" si="579">(C619-C583)/C583</f>
        <v>-0.15748980741620275</v>
      </c>
      <c r="E619" s="123">
        <v>44.33</v>
      </c>
      <c r="F619" s="120">
        <f t="shared" ref="F619:F621" si="580">(E619-E583)/E583</f>
        <v>-0.30089891184355777</v>
      </c>
      <c r="G619" s="124">
        <v>1881.5</v>
      </c>
      <c r="H619" s="142">
        <f>(G619-G583)/G583</f>
        <v>-9.8034515819750714E-2</v>
      </c>
      <c r="I619" s="141">
        <v>195.88</v>
      </c>
      <c r="J619" s="142">
        <f t="shared" ref="J619:J621" si="581">(I619-I583)/I583</f>
        <v>-0.25881640684122892</v>
      </c>
      <c r="K619" s="149">
        <v>93.47</v>
      </c>
      <c r="L619" s="142">
        <f t="shared" ref="L619:L620" si="582">(K619-K583)/K583</f>
        <v>-0.19809540150995197</v>
      </c>
      <c r="M619" s="149">
        <v>134.87</v>
      </c>
      <c r="N619" s="142">
        <f t="shared" ref="N619:N621" si="583">(M619-M583)/M583</f>
        <v>-0.28602435150873479</v>
      </c>
      <c r="O619" s="150">
        <v>97.86</v>
      </c>
      <c r="P619" s="142">
        <f>(O619-O583)/O583</f>
        <v>-0.3323326738077369</v>
      </c>
      <c r="Q619" s="150">
        <v>123.6</v>
      </c>
      <c r="R619" s="101">
        <f>(Q619-Q583)/Q583</f>
        <v>-0.27477556768174621</v>
      </c>
    </row>
    <row r="620" spans="1:18" ht="16.2" hidden="1">
      <c r="A620" s="6" t="s">
        <v>541</v>
      </c>
      <c r="B620" s="125" t="s">
        <v>6</v>
      </c>
      <c r="C620" s="126">
        <v>2342.5</v>
      </c>
      <c r="D620" s="127">
        <f t="shared" si="579"/>
        <v>-0.20649438194634992</v>
      </c>
      <c r="E620" s="128">
        <v>23.55</v>
      </c>
      <c r="F620" s="127">
        <f t="shared" si="580"/>
        <v>-9.1435185185185217E-2</v>
      </c>
      <c r="G620" s="95">
        <v>1032.77</v>
      </c>
      <c r="H620" s="147">
        <f t="shared" ref="H620:H621" si="584">(G620-G584)/G584</f>
        <v>-0.21484449242418477</v>
      </c>
      <c r="I620" s="130">
        <v>153.03</v>
      </c>
      <c r="J620" s="147">
        <f t="shared" si="581"/>
        <v>-0.28192013514147629</v>
      </c>
      <c r="K620" s="130">
        <v>101.27</v>
      </c>
      <c r="L620" s="147">
        <f t="shared" si="582"/>
        <v>-0.16250413496526633</v>
      </c>
      <c r="M620" s="130">
        <v>58.15</v>
      </c>
      <c r="N620" s="147">
        <f t="shared" si="583"/>
        <v>-0.24313419237277106</v>
      </c>
      <c r="O620" s="151">
        <v>414.55</v>
      </c>
      <c r="P620" s="147">
        <f>(O620-O584)/O584</f>
        <v>-0.2731910864877185</v>
      </c>
      <c r="Q620" s="151">
        <v>193.56</v>
      </c>
      <c r="R620" s="129">
        <f>(Q620-Q584)/Q584</f>
        <v>-0.25605350142209243</v>
      </c>
    </row>
    <row r="621" spans="1:18" ht="16.8" hidden="1" thickBot="1">
      <c r="A621" s="38"/>
      <c r="B621" s="10" t="s">
        <v>8</v>
      </c>
      <c r="C621" s="75">
        <f>C619-C620</f>
        <v>438.98</v>
      </c>
      <c r="D621" s="117">
        <f t="shared" si="579"/>
        <v>0.25663412818824638</v>
      </c>
      <c r="E621" s="82">
        <f>E619-E620</f>
        <v>20.779999999999998</v>
      </c>
      <c r="F621" s="354">
        <f t="shared" si="580"/>
        <v>-0.44571885836222991</v>
      </c>
      <c r="G621" s="71">
        <f>G619-G620</f>
        <v>848.73</v>
      </c>
      <c r="H621" s="144">
        <f t="shared" si="584"/>
        <v>0.10134565225854159</v>
      </c>
      <c r="I621" s="82">
        <f>I619-I620</f>
        <v>42.849999999999994</v>
      </c>
      <c r="J621" s="325">
        <f t="shared" si="581"/>
        <v>-0.16259527066640553</v>
      </c>
      <c r="K621" s="82">
        <f>K619-K620</f>
        <v>-7.7999999999999972</v>
      </c>
      <c r="L621" s="320">
        <f>-(K621-K585)/K585</f>
        <v>-0.78899082568807299</v>
      </c>
      <c r="M621" s="82">
        <f>M619-M620</f>
        <v>76.72</v>
      </c>
      <c r="N621" s="320">
        <f t="shared" si="583"/>
        <v>-0.31542785758900693</v>
      </c>
      <c r="O621" s="134">
        <f>O619-O620</f>
        <v>-316.69</v>
      </c>
      <c r="P621" s="144">
        <f>(O621-O585)/-O585</f>
        <v>0.25273714016045307</v>
      </c>
      <c r="Q621" s="134">
        <f>Q619-Q620</f>
        <v>-69.960000000000008</v>
      </c>
      <c r="R621" s="104">
        <f>(Q621-Q585)/-Q585</f>
        <v>0.22050139275766009</v>
      </c>
    </row>
    <row r="622" spans="1:18" ht="16.8" hidden="1" thickTop="1">
      <c r="A622" s="6"/>
      <c r="B622" s="121" t="s">
        <v>7</v>
      </c>
      <c r="C622" s="122">
        <v>3169.8</v>
      </c>
      <c r="D622" s="120">
        <f t="shared" ref="D622:D624" si="585">(C622-C586)/C586</f>
        <v>-0.13783536784385397</v>
      </c>
      <c r="E622" s="123">
        <v>50.26</v>
      </c>
      <c r="F622" s="120">
        <f t="shared" ref="F622:F624" si="586">(E622-E586)/E586</f>
        <v>-0.28384155029923064</v>
      </c>
      <c r="G622" s="124">
        <v>2158.08</v>
      </c>
      <c r="H622" s="142">
        <f>(G622-G586)/G586</f>
        <v>-7.8208424811419847E-2</v>
      </c>
      <c r="I622" s="141">
        <v>218.2</v>
      </c>
      <c r="J622" s="142">
        <f t="shared" ref="J622:J624" si="587">(I622-I586)/I586</f>
        <v>-0.24542656568800367</v>
      </c>
      <c r="K622" s="149">
        <v>103.28</v>
      </c>
      <c r="L622" s="142">
        <f t="shared" ref="L622:L623" si="588">(K622-K586)/K586</f>
        <v>-0.19999999999999996</v>
      </c>
      <c r="M622" s="149">
        <v>151.54</v>
      </c>
      <c r="N622" s="142">
        <f t="shared" ref="N622:N624" si="589">(M622-M586)/M586</f>
        <v>-0.26565225818957172</v>
      </c>
      <c r="O622" s="150">
        <v>112.39</v>
      </c>
      <c r="P622" s="142">
        <f>(O622-O586)/O586</f>
        <v>-0.30192546583850932</v>
      </c>
      <c r="Q622" s="150">
        <v>140.79</v>
      </c>
      <c r="R622" s="101">
        <f>(Q622-Q586)/Q586</f>
        <v>-0.24318658280922437</v>
      </c>
    </row>
    <row r="623" spans="1:18" ht="16.2" hidden="1">
      <c r="A623" s="6" t="s">
        <v>809</v>
      </c>
      <c r="B623" s="125" t="s">
        <v>6</v>
      </c>
      <c r="C623" s="126">
        <v>2631.16</v>
      </c>
      <c r="D623" s="127">
        <f t="shared" si="585"/>
        <v>-0.19745005337806928</v>
      </c>
      <c r="E623" s="128">
        <v>26.71</v>
      </c>
      <c r="F623" s="127">
        <f t="shared" si="586"/>
        <v>-8.7773224043715847E-2</v>
      </c>
      <c r="G623" s="95">
        <v>1161.74</v>
      </c>
      <c r="H623" s="147">
        <f t="shared" ref="H623:H624" si="590">(G623-G587)/G587</f>
        <v>-0.2067651717922106</v>
      </c>
      <c r="I623" s="130">
        <v>172.72</v>
      </c>
      <c r="J623" s="147">
        <f t="shared" si="587"/>
        <v>-0.24414686446982625</v>
      </c>
      <c r="K623" s="130">
        <v>112.68</v>
      </c>
      <c r="L623" s="147">
        <f t="shared" si="588"/>
        <v>-0.16266627034257256</v>
      </c>
      <c r="M623" s="130">
        <v>64.72</v>
      </c>
      <c r="N623" s="147">
        <f t="shared" si="589"/>
        <v>-0.23007375684035217</v>
      </c>
      <c r="O623" s="151">
        <v>473.01</v>
      </c>
      <c r="P623" s="147">
        <f>(O623-O587)/O587</f>
        <v>-0.26905365310916063</v>
      </c>
      <c r="Q623" s="151">
        <v>215.7</v>
      </c>
      <c r="R623" s="129">
        <f>(Q623-Q587)/Q587</f>
        <v>-0.23545883103533835</v>
      </c>
    </row>
    <row r="624" spans="1:18" ht="16.8" hidden="1" thickBot="1">
      <c r="A624" s="38"/>
      <c r="B624" s="10" t="s">
        <v>8</v>
      </c>
      <c r="C624" s="75">
        <f>C622-C623</f>
        <v>538.64000000000033</v>
      </c>
      <c r="D624" s="117">
        <f t="shared" si="585"/>
        <v>0.35316283977289958</v>
      </c>
      <c r="E624" s="82">
        <f>E622-E623</f>
        <v>23.549999999999997</v>
      </c>
      <c r="F624" s="354">
        <f t="shared" si="586"/>
        <v>-0.42420537897310528</v>
      </c>
      <c r="G624" s="71">
        <f>G622-G623</f>
        <v>996.33999999999992</v>
      </c>
      <c r="H624" s="144">
        <f t="shared" si="590"/>
        <v>0.13657000752891793</v>
      </c>
      <c r="I624" s="82">
        <f>I622-I623</f>
        <v>45.47999999999999</v>
      </c>
      <c r="J624" s="325">
        <f t="shared" si="587"/>
        <v>-0.25024727992087092</v>
      </c>
      <c r="K624" s="82">
        <f>K622-K623</f>
        <v>-9.4000000000000057</v>
      </c>
      <c r="L624" s="320">
        <f>-(K624-K588)/K588</f>
        <v>-0.71846435100548589</v>
      </c>
      <c r="M624" s="82">
        <f>M622-M623</f>
        <v>86.82</v>
      </c>
      <c r="N624" s="320">
        <f t="shared" si="589"/>
        <v>-0.29010629599345883</v>
      </c>
      <c r="O624" s="134">
        <f>O622-O623</f>
        <v>-360.62</v>
      </c>
      <c r="P624" s="144">
        <f>(O624-O588)/-O588</f>
        <v>0.25816670780877149</v>
      </c>
      <c r="Q624" s="134">
        <f>Q622-Q623</f>
        <v>-74.91</v>
      </c>
      <c r="R624" s="104">
        <f>(Q624-Q588)/-Q588</f>
        <v>0.22049947970863681</v>
      </c>
    </row>
    <row r="625" spans="1:18" ht="16.8" hidden="1" thickTop="1">
      <c r="A625" s="6"/>
      <c r="B625" s="121" t="s">
        <v>7</v>
      </c>
      <c r="C625" s="122">
        <v>3550.94</v>
      </c>
      <c r="D625" s="120">
        <f t="shared" ref="D625:D627" si="591">(C625-C589)/C589</f>
        <v>-0.12875334298402724</v>
      </c>
      <c r="E625" s="123">
        <v>55.65</v>
      </c>
      <c r="F625" s="120">
        <f t="shared" ref="F625:F627" si="592">(E625-E589)/E589</f>
        <v>-0.27159685863874355</v>
      </c>
      <c r="G625" s="124">
        <v>2434.66</v>
      </c>
      <c r="H625" s="142">
        <f>(G625-G589)/G589</f>
        <v>-6.8047756303518184E-2</v>
      </c>
      <c r="I625" s="141">
        <v>240.83</v>
      </c>
      <c r="J625" s="142">
        <f t="shared" ref="J625:J627" si="593">(I625-I589)/I589</f>
        <v>-0.24009213681686231</v>
      </c>
      <c r="K625" s="149">
        <v>112.76</v>
      </c>
      <c r="L625" s="142">
        <f t="shared" ref="L625:L626" si="594">(K625-K589)/K589</f>
        <v>-0.20569174415328262</v>
      </c>
      <c r="M625" s="149">
        <v>167.84</v>
      </c>
      <c r="N625" s="142">
        <f t="shared" ref="N625:N627" si="595">(M625-M589)/M589</f>
        <v>-0.25467383098716639</v>
      </c>
      <c r="O625" s="150">
        <v>125.35</v>
      </c>
      <c r="P625" s="142">
        <f>(O625-O589)/O589</f>
        <v>-0.28976145957278038</v>
      </c>
      <c r="Q625" s="150">
        <v>155.33000000000001</v>
      </c>
      <c r="R625" s="101">
        <f>(Q625-Q589)/Q589</f>
        <v>-0.23801815060093198</v>
      </c>
    </row>
    <row r="626" spans="1:18" ht="16.2" hidden="1">
      <c r="A626" s="6" t="s">
        <v>816</v>
      </c>
      <c r="B626" s="125" t="s">
        <v>6</v>
      </c>
      <c r="C626" s="126">
        <v>2954.37</v>
      </c>
      <c r="D626" s="127">
        <f t="shared" si="591"/>
        <v>-0.19001546290000662</v>
      </c>
      <c r="E626" s="128">
        <v>30.02</v>
      </c>
      <c r="F626" s="127">
        <f t="shared" si="592"/>
        <v>-8.1676353624961714E-2</v>
      </c>
      <c r="G626" s="95">
        <v>1317.5</v>
      </c>
      <c r="H626" s="147">
        <f t="shared" ref="H626:H627" si="596">(G626-G590)/G590</f>
        <v>-0.19517901540002811</v>
      </c>
      <c r="I626" s="130">
        <v>193.46</v>
      </c>
      <c r="J626" s="147">
        <f t="shared" si="593"/>
        <v>-0.21494947855374749</v>
      </c>
      <c r="K626" s="130">
        <v>125.09</v>
      </c>
      <c r="L626" s="147">
        <f t="shared" si="594"/>
        <v>-0.1683398710192141</v>
      </c>
      <c r="M626" s="130">
        <v>72.290000000000006</v>
      </c>
      <c r="N626" s="147">
        <f t="shared" si="595"/>
        <v>-0.21364081366256935</v>
      </c>
      <c r="O626" s="151">
        <v>527.98</v>
      </c>
      <c r="P626" s="147">
        <f>(O626-O590)/O590</f>
        <v>-0.27026205218929672</v>
      </c>
      <c r="Q626" s="151">
        <v>240.62</v>
      </c>
      <c r="R626" s="129">
        <f>(Q626-Q590)/Q590</f>
        <v>-0.22498147969207979</v>
      </c>
    </row>
    <row r="627" spans="1:18" ht="16.8" hidden="1" thickBot="1">
      <c r="A627" s="38"/>
      <c r="B627" s="10" t="s">
        <v>8</v>
      </c>
      <c r="C627" s="75">
        <f>C625-C626</f>
        <v>596.57000000000016</v>
      </c>
      <c r="D627" s="117">
        <f t="shared" si="591"/>
        <v>0.39300891981506675</v>
      </c>
      <c r="E627" s="82">
        <f>E625-E626</f>
        <v>25.63</v>
      </c>
      <c r="F627" s="354">
        <f t="shared" si="592"/>
        <v>-0.41363532372454831</v>
      </c>
      <c r="G627" s="71">
        <f>G625-G626</f>
        <v>1117.1599999999999</v>
      </c>
      <c r="H627" s="144">
        <f t="shared" si="596"/>
        <v>0.14531176313793037</v>
      </c>
      <c r="I627" s="82">
        <f>I625-I626</f>
        <v>47.370000000000005</v>
      </c>
      <c r="J627" s="325">
        <f t="shared" si="593"/>
        <v>-0.32798978578521776</v>
      </c>
      <c r="K627" s="82">
        <f>K625-K626</f>
        <v>-12.329999999999998</v>
      </c>
      <c r="L627" s="320">
        <f>-(K627-K591)/K591</f>
        <v>-0.45917159763313786</v>
      </c>
      <c r="M627" s="82">
        <f>M625-M626</f>
        <v>95.55</v>
      </c>
      <c r="N627" s="320">
        <f t="shared" si="595"/>
        <v>-0.28298063935164336</v>
      </c>
      <c r="O627" s="134">
        <f>O625-O626</f>
        <v>-402.63</v>
      </c>
      <c r="P627" s="144">
        <f>(O627-O591)/-O591</f>
        <v>0.26397089739136792</v>
      </c>
      <c r="Q627" s="134">
        <f>Q625-Q626</f>
        <v>-85.289999999999992</v>
      </c>
      <c r="R627" s="104">
        <f>(Q627-Q591)/-Q591</f>
        <v>0.20005627462014663</v>
      </c>
    </row>
    <row r="628" spans="1:18" ht="16.8" hidden="1" thickTop="1">
      <c r="A628" s="6"/>
      <c r="B628" s="121" t="s">
        <v>7</v>
      </c>
      <c r="C628" s="122">
        <v>3925.59</v>
      </c>
      <c r="D628" s="120">
        <f t="shared" ref="D628:D630" si="597">(C628-C592)/C592</f>
        <v>-0.11522242331765395</v>
      </c>
      <c r="E628" s="123">
        <v>60.96</v>
      </c>
      <c r="F628" s="120">
        <f t="shared" ref="F628:F630" si="598">(E628-E592)/E592</f>
        <v>-0.26305609284332687</v>
      </c>
      <c r="G628" s="124">
        <v>2706.12</v>
      </c>
      <c r="H628" s="142">
        <f>(G628-G592)/G592</f>
        <v>-5.0993677078621055E-2</v>
      </c>
      <c r="I628" s="141">
        <v>263.39999999999998</v>
      </c>
      <c r="J628" s="142">
        <f t="shared" ref="J628:J630" si="599">(I628-I592)/I592</f>
        <v>-0.23514722109297875</v>
      </c>
      <c r="K628" s="149">
        <v>122.53</v>
      </c>
      <c r="L628" s="142">
        <f t="shared" ref="L628:L629" si="600">(K628-K592)/K592</f>
        <v>-0.2100954100051573</v>
      </c>
      <c r="M628" s="149">
        <v>183.35</v>
      </c>
      <c r="N628" s="142">
        <f t="shared" ref="N628:N630" si="601">(M628-M592)/M592</f>
        <v>-0.24665132714273977</v>
      </c>
      <c r="O628" s="150">
        <v>136.88999999999999</v>
      </c>
      <c r="P628" s="142">
        <f>(O628-O592)/O592</f>
        <v>-0.27413966806299389</v>
      </c>
      <c r="Q628" s="150">
        <v>169.4</v>
      </c>
      <c r="R628" s="101">
        <f>(Q628-Q592)/Q592</f>
        <v>-0.22943959243085879</v>
      </c>
    </row>
    <row r="629" spans="1:18" ht="16.2" hidden="1">
      <c r="A629" s="6" t="s">
        <v>823</v>
      </c>
      <c r="B629" s="125" t="s">
        <v>6</v>
      </c>
      <c r="C629" s="126">
        <v>3231.01</v>
      </c>
      <c r="D629" s="127">
        <f t="shared" si="597"/>
        <v>-0.18663118835559536</v>
      </c>
      <c r="E629" s="128">
        <v>33.28</v>
      </c>
      <c r="F629" s="127">
        <f t="shared" si="598"/>
        <v>-7.9900470002764734E-2</v>
      </c>
      <c r="G629" s="95">
        <v>1446.07</v>
      </c>
      <c r="H629" s="147">
        <f t="shared" ref="H629:H630" si="602">(G629-G593)/G593</f>
        <v>-0.19048445424723176</v>
      </c>
      <c r="I629" s="130">
        <v>211.19</v>
      </c>
      <c r="J629" s="147">
        <f t="shared" si="599"/>
        <v>-0.20073420883321355</v>
      </c>
      <c r="K629" s="130">
        <v>135.59</v>
      </c>
      <c r="L629" s="147">
        <f t="shared" si="600"/>
        <v>-0.17699544764795141</v>
      </c>
      <c r="M629" s="130">
        <v>79.33</v>
      </c>
      <c r="N629" s="147">
        <f t="shared" si="601"/>
        <v>-0.20215226792718502</v>
      </c>
      <c r="O629" s="151">
        <v>571.55999999999995</v>
      </c>
      <c r="P629" s="147">
        <f>(O629-O593)/O593</f>
        <v>-0.26956255032013199</v>
      </c>
      <c r="Q629" s="151">
        <v>264</v>
      </c>
      <c r="R629" s="129">
        <f>(Q629-Q593)/Q593</f>
        <v>-0.21405180113128902</v>
      </c>
    </row>
    <row r="630" spans="1:18" ht="16.8" hidden="1" thickBot="1">
      <c r="A630" s="38"/>
      <c r="B630" s="10" t="s">
        <v>8</v>
      </c>
      <c r="C630" s="75">
        <f>C628-C629</f>
        <v>694.57999999999993</v>
      </c>
      <c r="D630" s="117">
        <f t="shared" si="597"/>
        <v>0.49555368946881012</v>
      </c>
      <c r="E630" s="82">
        <f>E628-E629</f>
        <v>27.68</v>
      </c>
      <c r="F630" s="354">
        <f t="shared" si="598"/>
        <v>-0.40537056928034371</v>
      </c>
      <c r="G630" s="71">
        <f>G628-G629</f>
        <v>1260.05</v>
      </c>
      <c r="H630" s="144">
        <f t="shared" si="602"/>
        <v>0.18293449994836566</v>
      </c>
      <c r="I630" s="82">
        <f>I628-I629</f>
        <v>52.20999999999998</v>
      </c>
      <c r="J630" s="325">
        <f t="shared" si="599"/>
        <v>-0.34859638178415481</v>
      </c>
      <c r="K630" s="82">
        <f>K628-K629</f>
        <v>-13.060000000000002</v>
      </c>
      <c r="L630" s="320">
        <f>-(K630-K594)/K594</f>
        <v>-0.356178608515058</v>
      </c>
      <c r="M630" s="82">
        <f>M628-M629</f>
        <v>104.02</v>
      </c>
      <c r="N630" s="320">
        <f t="shared" si="601"/>
        <v>-0.27738798193817293</v>
      </c>
      <c r="O630" s="134">
        <f>O628-O629</f>
        <v>-434.66999999999996</v>
      </c>
      <c r="P630" s="144">
        <f>(O630-O594)/-O594</f>
        <v>0.26810910927765619</v>
      </c>
      <c r="Q630" s="134">
        <f>Q628-Q629</f>
        <v>-94.6</v>
      </c>
      <c r="R630" s="104">
        <f>(Q630-Q594)/-Q594</f>
        <v>0.18490435981388922</v>
      </c>
    </row>
    <row r="631" spans="1:18" ht="16.8" thickTop="1">
      <c r="A631" s="6"/>
      <c r="B631" s="121" t="s">
        <v>7</v>
      </c>
      <c r="C631" s="122">
        <v>4324.79</v>
      </c>
      <c r="D631" s="120">
        <f t="shared" ref="D631:D633" si="603">(C631-C595)/C595</f>
        <v>-9.7902652190690678E-2</v>
      </c>
      <c r="E631" s="123">
        <v>66.33</v>
      </c>
      <c r="F631" s="120">
        <f t="shared" ref="F631:F633" si="604">(E631-E595)/E595</f>
        <v>-0.25042377669793192</v>
      </c>
      <c r="G631" s="124">
        <v>2999.23</v>
      </c>
      <c r="H631" s="142">
        <f>(G631-G595)/G595</f>
        <v>-3.193185632762667E-2</v>
      </c>
      <c r="I631" s="141">
        <v>287.42</v>
      </c>
      <c r="J631" s="142">
        <f t="shared" ref="J631:J633" si="605">(I631-I595)/I595</f>
        <v>-0.22036564856507351</v>
      </c>
      <c r="K631" s="149">
        <v>132.44999999999999</v>
      </c>
      <c r="L631" s="142">
        <f t="shared" ref="L631:L632" si="606">(K631-K595)/K595</f>
        <v>-0.21310598859315594</v>
      </c>
      <c r="M631" s="149">
        <v>199.6</v>
      </c>
      <c r="N631" s="142">
        <f t="shared" ref="N631:N633" si="607">(M631-M595)/M595</f>
        <v>-0.23277982779827808</v>
      </c>
      <c r="O631" s="150">
        <v>146.30000000000001</v>
      </c>
      <c r="P631" s="142">
        <f>(O631-O595)/O595</f>
        <v>-0.25905292479108627</v>
      </c>
      <c r="Q631" s="150">
        <v>184.19</v>
      </c>
      <c r="R631" s="101">
        <f>(Q631-Q595)/Q595</f>
        <v>-0.21541148406883623</v>
      </c>
    </row>
    <row r="632" spans="1:18" ht="16.2">
      <c r="A632" s="6">
        <v>2023</v>
      </c>
      <c r="B632" s="125" t="s">
        <v>6</v>
      </c>
      <c r="C632" s="126">
        <v>3519.23</v>
      </c>
      <c r="D632" s="127">
        <f t="shared" si="603"/>
        <v>-0.17790942410700727</v>
      </c>
      <c r="E632" s="128">
        <v>36.54</v>
      </c>
      <c r="F632" s="127">
        <f t="shared" si="604"/>
        <v>-7.1174377224199392E-2</v>
      </c>
      <c r="G632" s="95">
        <v>1571.93</v>
      </c>
      <c r="H632" s="147">
        <f t="shared" ref="H632:H633" si="608">(G632-G596)/G596</f>
        <v>-0.18272945164527216</v>
      </c>
      <c r="I632" s="130">
        <v>228.86</v>
      </c>
      <c r="J632" s="147">
        <f t="shared" si="605"/>
        <v>-0.18633341629039701</v>
      </c>
      <c r="K632" s="130">
        <v>149.5</v>
      </c>
      <c r="L632" s="147">
        <f t="shared" si="606"/>
        <v>-0.16349597135183527</v>
      </c>
      <c r="M632" s="130">
        <v>85.99</v>
      </c>
      <c r="N632" s="147">
        <f t="shared" si="607"/>
        <v>-0.192961051149695</v>
      </c>
      <c r="O632" s="151">
        <v>620.69000000000005</v>
      </c>
      <c r="P632" s="147">
        <f>(O632-O596)/O596</f>
        <v>-0.26048467807272552</v>
      </c>
      <c r="Q632" s="151">
        <v>286.70999999999998</v>
      </c>
      <c r="R632" s="129">
        <f>(Q632-Q596)/Q596</f>
        <v>-0.204113924050633</v>
      </c>
    </row>
    <row r="633" spans="1:18" ht="16.8" thickBot="1">
      <c r="A633" s="38"/>
      <c r="B633" s="10" t="s">
        <v>8</v>
      </c>
      <c r="C633" s="75">
        <f>C631-C632</f>
        <v>805.56</v>
      </c>
      <c r="D633" s="117">
        <f t="shared" si="603"/>
        <v>0.5693134886620439</v>
      </c>
      <c r="E633" s="82">
        <f>E631-E632</f>
        <v>29.79</v>
      </c>
      <c r="F633" s="354">
        <f t="shared" si="604"/>
        <v>-0.39389623601220741</v>
      </c>
      <c r="G633" s="71">
        <f>G631-G632</f>
        <v>1427.3</v>
      </c>
      <c r="H633" s="144">
        <f t="shared" si="608"/>
        <v>0.2149612264528378</v>
      </c>
      <c r="I633" s="82">
        <f>I631-I632</f>
        <v>58.56</v>
      </c>
      <c r="J633" s="325">
        <f t="shared" si="605"/>
        <v>-0.32990044627531784</v>
      </c>
      <c r="K633" s="82">
        <f>K631-K632</f>
        <v>-17.050000000000011</v>
      </c>
      <c r="L633" s="320">
        <f>-(K633-K597)/K597</f>
        <v>-0.63942307692307709</v>
      </c>
      <c r="M633" s="82">
        <f>M631-M632</f>
        <v>113.61</v>
      </c>
      <c r="N633" s="320">
        <f t="shared" si="607"/>
        <v>-0.26039971356031516</v>
      </c>
      <c r="O633" s="134">
        <f>O631-O632</f>
        <v>-474.39000000000004</v>
      </c>
      <c r="P633" s="144">
        <f>(O633-O597)/-O597</f>
        <v>0.26092510944583802</v>
      </c>
      <c r="Q633" s="134">
        <f>Q631-Q632</f>
        <v>-102.51999999999998</v>
      </c>
      <c r="R633" s="104">
        <f>(Q633-Q597)/-Q597</f>
        <v>0.18297736691106178</v>
      </c>
    </row>
    <row r="634" spans="1:18" ht="16.8" thickTop="1">
      <c r="A634" s="6">
        <v>2024</v>
      </c>
      <c r="B634" s="121" t="s">
        <v>7</v>
      </c>
      <c r="C634" s="122">
        <v>371.91</v>
      </c>
      <c r="D634" s="120">
        <f t="shared" ref="D634:D636" si="609">(C634-C598)/C598</f>
        <v>0.18051675977653631</v>
      </c>
      <c r="E634" s="123">
        <v>5.46</v>
      </c>
      <c r="F634" s="120">
        <f t="shared" ref="F634:F636" si="610">(E634-E598)/E598</f>
        <v>-2.1505376344086041E-2</v>
      </c>
      <c r="G634" s="124">
        <v>262.05</v>
      </c>
      <c r="H634" s="142">
        <f>(G634-G598)/G598</f>
        <v>0.28355211598746088</v>
      </c>
      <c r="I634" s="141">
        <v>24.48</v>
      </c>
      <c r="J634" s="142">
        <f t="shared" ref="J634:J636" si="611">(I634-I598)/I598</f>
        <v>1.3245033112582794E-2</v>
      </c>
      <c r="K634" s="149">
        <v>9.75</v>
      </c>
      <c r="L634" s="142">
        <f t="shared" ref="L634:L635" si="612">(K634-K598)/K598</f>
        <v>-0.10550458715596334</v>
      </c>
      <c r="M634" s="149">
        <v>16.25</v>
      </c>
      <c r="N634" s="142">
        <f t="shared" ref="N634:N636" si="613">(M634-M598)/M598</f>
        <v>7.4735449735449794E-2</v>
      </c>
      <c r="O634" s="150">
        <v>12.83</v>
      </c>
      <c r="P634" s="142">
        <f>(O634-O598)/O598</f>
        <v>-4.6547711404189675E-3</v>
      </c>
      <c r="Q634" s="150">
        <v>15.92</v>
      </c>
      <c r="R634" s="101">
        <f>(Q634-Q598)/Q598</f>
        <v>4.1203400915631183E-2</v>
      </c>
    </row>
    <row r="635" spans="1:18" ht="16.2">
      <c r="A635" s="6" t="s">
        <v>836</v>
      </c>
      <c r="B635" s="125" t="s">
        <v>6</v>
      </c>
      <c r="C635" s="126">
        <v>346.97</v>
      </c>
      <c r="D635" s="127">
        <f t="shared" si="609"/>
        <v>0.18984259799046677</v>
      </c>
      <c r="E635" s="128">
        <v>3.68</v>
      </c>
      <c r="F635" s="127">
        <f t="shared" si="610"/>
        <v>0.29122807017543861</v>
      </c>
      <c r="G635" s="95">
        <v>150.09</v>
      </c>
      <c r="H635" s="147">
        <f t="shared" ref="H635:H636" si="614">(G635-G599)/G599</f>
        <v>0.13498185117967326</v>
      </c>
      <c r="I635" s="130">
        <v>20.34</v>
      </c>
      <c r="J635" s="147">
        <f t="shared" si="611"/>
        <v>0.27924528301886786</v>
      </c>
      <c r="K635" s="130">
        <v>12.11</v>
      </c>
      <c r="L635" s="147">
        <f t="shared" si="612"/>
        <v>-2.2598870056497265E-2</v>
      </c>
      <c r="M635" s="130">
        <v>7.86</v>
      </c>
      <c r="N635" s="147">
        <f t="shared" si="613"/>
        <v>0.18910741301059</v>
      </c>
      <c r="O635" s="151">
        <v>53.62</v>
      </c>
      <c r="P635" s="147">
        <f>(O635-O599)/O599</f>
        <v>-0.12685230418498616</v>
      </c>
      <c r="Q635" s="151">
        <v>25.59</v>
      </c>
      <c r="R635" s="129">
        <f>(Q635-Q599)/Q599</f>
        <v>8.8936170212765953E-2</v>
      </c>
    </row>
    <row r="636" spans="1:18" ht="16.8" thickBot="1">
      <c r="A636" s="38"/>
      <c r="B636" s="10" t="s">
        <v>8</v>
      </c>
      <c r="C636" s="75">
        <f>C634-C635</f>
        <v>24.939999999999998</v>
      </c>
      <c r="D636" s="117">
        <f t="shared" si="609"/>
        <v>6.4447289799402063E-2</v>
      </c>
      <c r="E636" s="82">
        <f>E634-E635</f>
        <v>1.7799999999999998</v>
      </c>
      <c r="F636" s="354">
        <f t="shared" si="610"/>
        <v>-0.34798534798534803</v>
      </c>
      <c r="G636" s="71">
        <f>G634-G635</f>
        <v>111.96000000000001</v>
      </c>
      <c r="H636" s="144">
        <f t="shared" si="614"/>
        <v>0.55672969966629626</v>
      </c>
      <c r="I636" s="82">
        <f>I634-I635</f>
        <v>4.1400000000000006</v>
      </c>
      <c r="J636" s="325">
        <f t="shared" si="611"/>
        <v>-0.4987893462469733</v>
      </c>
      <c r="K636" s="82">
        <f>K634-K635</f>
        <v>-2.3599999999999994</v>
      </c>
      <c r="L636" s="320">
        <f>-(K636-K600)/K600</f>
        <v>-0.58389261744966381</v>
      </c>
      <c r="M636" s="82">
        <f>M634-M635</f>
        <v>8.39</v>
      </c>
      <c r="N636" s="320">
        <f t="shared" si="613"/>
        <v>-1.4101057579318151E-2</v>
      </c>
      <c r="O636" s="134">
        <f>O634-O635</f>
        <v>-40.79</v>
      </c>
      <c r="P636" s="144">
        <f>(O636-O600)/-O600</f>
        <v>0.15931574608408899</v>
      </c>
      <c r="Q636" s="134">
        <f>Q634-Q635</f>
        <v>-9.67</v>
      </c>
      <c r="R636" s="362">
        <f>(Q636-Q600)/-Q600</f>
        <v>-0.17783191230207052</v>
      </c>
    </row>
    <row r="637" spans="1:18" ht="16.8" thickTop="1">
      <c r="A637" s="6"/>
      <c r="B637" s="121" t="s">
        <v>7</v>
      </c>
      <c r="C637" s="122">
        <v>686.24</v>
      </c>
      <c r="D637" s="120">
        <f t="shared" ref="D637:D639" si="615">(C637-C601)/C601</f>
        <v>9.7299285246006534E-2</v>
      </c>
      <c r="E637" s="123">
        <v>10</v>
      </c>
      <c r="F637" s="120">
        <f t="shared" ref="F637:F639" si="616">(E637-E601)/E601</f>
        <v>-9.3381686310063411E-2</v>
      </c>
      <c r="G637" s="124">
        <v>486.65</v>
      </c>
      <c r="H637" s="142">
        <f>(G637-G601)/G601</f>
        <v>0.2091884907816926</v>
      </c>
      <c r="I637" s="141">
        <v>43.4</v>
      </c>
      <c r="J637" s="142">
        <f t="shared" ref="J637:J639" si="617">(I637-I601)/I601</f>
        <v>-7.6792171878323753E-2</v>
      </c>
      <c r="K637" s="149">
        <v>17.59</v>
      </c>
      <c r="L637" s="142">
        <f t="shared" ref="L637:L638" si="618">(K637-K601)/K601</f>
        <v>-0.21508255243195004</v>
      </c>
      <c r="M637" s="149">
        <v>29.76</v>
      </c>
      <c r="N637" s="142">
        <f t="shared" ref="N637:N639" si="619">(M637-M601)/M601</f>
        <v>-8.655616942909751E-2</v>
      </c>
      <c r="O637" s="150">
        <v>25.12</v>
      </c>
      <c r="P637" s="142">
        <f>(O637-O601)/O601</f>
        <v>-4.5955184200531615E-2</v>
      </c>
      <c r="Q637" s="150">
        <v>28.92</v>
      </c>
      <c r="R637" s="101">
        <f>(Q637-Q601)/Q601</f>
        <v>-0.12204007285974487</v>
      </c>
    </row>
    <row r="638" spans="1:18" ht="16.2">
      <c r="A638" s="6" t="s">
        <v>848</v>
      </c>
      <c r="B638" s="125" t="s">
        <v>6</v>
      </c>
      <c r="C638" s="126">
        <v>582.41999999999996</v>
      </c>
      <c r="D638" s="127">
        <f t="shared" si="615"/>
        <v>7.403051164077858E-3</v>
      </c>
      <c r="E638" s="128">
        <v>5.85</v>
      </c>
      <c r="F638" s="127">
        <f t="shared" si="616"/>
        <v>9.5505617977528046E-2</v>
      </c>
      <c r="G638" s="95">
        <v>249.86</v>
      </c>
      <c r="H638" s="147">
        <f t="shared" ref="H638:H639" si="620">(G638-G602)/G602</f>
        <v>-3.3647896039603914E-2</v>
      </c>
      <c r="I638" s="130">
        <v>34.659999999999997</v>
      </c>
      <c r="J638" s="147">
        <f t="shared" si="617"/>
        <v>1.8513076697031897E-2</v>
      </c>
      <c r="K638" s="130">
        <v>20.66</v>
      </c>
      <c r="L638" s="147">
        <f t="shared" si="618"/>
        <v>-0.16659943525615165</v>
      </c>
      <c r="M638" s="130">
        <v>13.42</v>
      </c>
      <c r="N638" s="147">
        <f t="shared" si="619"/>
        <v>5.9970014992503798E-3</v>
      </c>
      <c r="O638" s="151">
        <v>94.79</v>
      </c>
      <c r="P638" s="147">
        <f>(O638-O602)/O602</f>
        <v>-0.18418108270935529</v>
      </c>
      <c r="Q638" s="151">
        <v>45.66</v>
      </c>
      <c r="R638" s="129">
        <f>(Q638-Q602)/Q602</f>
        <v>-5.485406748085294E-2</v>
      </c>
    </row>
    <row r="639" spans="1:18" ht="16.8" thickBot="1">
      <c r="A639" s="38"/>
      <c r="B639" s="10" t="s">
        <v>8</v>
      </c>
      <c r="C639" s="75">
        <f>C637-C638</f>
        <v>103.82000000000005</v>
      </c>
      <c r="D639" s="117">
        <f t="shared" si="615"/>
        <v>1.1972486772486783</v>
      </c>
      <c r="E639" s="82">
        <f>E637-E638</f>
        <v>4.1500000000000004</v>
      </c>
      <c r="F639" s="354">
        <f t="shared" si="616"/>
        <v>-0.27065026362038652</v>
      </c>
      <c r="G639" s="71">
        <f>G637-G638</f>
        <v>236.78999999999996</v>
      </c>
      <c r="H639" s="144">
        <f t="shared" si="620"/>
        <v>0.64551772063933288</v>
      </c>
      <c r="I639" s="82">
        <f>I637-I638</f>
        <v>8.740000000000002</v>
      </c>
      <c r="J639" s="325">
        <f t="shared" si="617"/>
        <v>-0.32665639445300432</v>
      </c>
      <c r="K639" s="82">
        <f>K637-K638</f>
        <v>-3.0700000000000003</v>
      </c>
      <c r="L639" s="320">
        <f>-(K639-K603)/K603</f>
        <v>-0.28991596638655526</v>
      </c>
      <c r="M639" s="82">
        <f>M637-M638</f>
        <v>16.340000000000003</v>
      </c>
      <c r="N639" s="320">
        <f t="shared" si="619"/>
        <v>-0.15072765072765049</v>
      </c>
      <c r="O639" s="134">
        <f>O637-O638</f>
        <v>-69.67</v>
      </c>
      <c r="P639" s="144">
        <f>(O639-O603)/-O603</f>
        <v>0.22468283997329178</v>
      </c>
      <c r="Q639" s="134">
        <f>Q637-Q638</f>
        <v>-16.739999999999995</v>
      </c>
      <c r="R639" s="362">
        <f>(Q639-Q603)/-Q603</f>
        <v>-8.9134677944046184E-2</v>
      </c>
    </row>
    <row r="640" spans="1:18" ht="16.8" thickTop="1">
      <c r="A640" s="6"/>
      <c r="B640" s="121" t="s">
        <v>7</v>
      </c>
      <c r="C640" s="122">
        <v>1103.29</v>
      </c>
      <c r="D640" s="120">
        <f t="shared" ref="D640:D642" si="621">(C640-C604)/C604</f>
        <v>0.12910125468203121</v>
      </c>
      <c r="E640" s="123">
        <v>16.23</v>
      </c>
      <c r="F640" s="120">
        <f t="shared" ref="F640:F642" si="622">(E640-E604)/E604</f>
        <v>-5.4746651135701874E-2</v>
      </c>
      <c r="G640" s="124">
        <v>790.82</v>
      </c>
      <c r="H640" s="142">
        <f>(G640-G604)/G604</f>
        <v>0.24034630948273158</v>
      </c>
      <c r="I640" s="141">
        <v>68.72</v>
      </c>
      <c r="J640" s="142">
        <f t="shared" ref="J640:J642" si="623">(I640-I604)/I604</f>
        <v>-4.4361006814073116E-2</v>
      </c>
      <c r="K640" s="149">
        <v>26.84</v>
      </c>
      <c r="L640" s="142">
        <f t="shared" ref="L640:L641" si="624">(K640-K604)/K604</f>
        <v>-0.23532763532763537</v>
      </c>
      <c r="M640" s="149">
        <v>47.42</v>
      </c>
      <c r="N640" s="142">
        <f t="shared" ref="N640:N642" si="625">(M640-M604)/M604</f>
        <v>-6.1176004751534278E-2</v>
      </c>
      <c r="O640" s="150">
        <v>37.96</v>
      </c>
      <c r="P640" s="142">
        <f>(O640-O604)/O604</f>
        <v>-9.3945720250521777E-3</v>
      </c>
      <c r="Q640" s="150">
        <v>45.15</v>
      </c>
      <c r="R640" s="101">
        <f>(Q640-Q604)/Q604</f>
        <v>-7.0413835701050059E-2</v>
      </c>
    </row>
    <row r="641" spans="1:18" ht="16.2">
      <c r="A641" s="6" t="s">
        <v>856</v>
      </c>
      <c r="B641" s="125" t="s">
        <v>6</v>
      </c>
      <c r="C641" s="126">
        <v>913.8</v>
      </c>
      <c r="D641" s="127">
        <f t="shared" si="621"/>
        <v>2.9657006355072717E-2</v>
      </c>
      <c r="E641" s="128">
        <v>8.92</v>
      </c>
      <c r="F641" s="127">
        <f t="shared" si="622"/>
        <v>2.8835063437139562E-2</v>
      </c>
      <c r="G641" s="95">
        <v>395.78</v>
      </c>
      <c r="H641" s="147">
        <f t="shared" ref="H641:H642" si="626">(G641-G605)/G605</f>
        <v>1.6703786191535942E-3</v>
      </c>
      <c r="I641" s="130">
        <v>56.73</v>
      </c>
      <c r="J641" s="147">
        <f t="shared" si="623"/>
        <v>9.071504802561331E-3</v>
      </c>
      <c r="K641" s="130">
        <v>33.08</v>
      </c>
      <c r="L641" s="147">
        <f t="shared" si="624"/>
        <v>-0.18220024721878872</v>
      </c>
      <c r="M641" s="130">
        <v>21.63</v>
      </c>
      <c r="N641" s="147">
        <f t="shared" si="625"/>
        <v>1.6925246826516194E-2</v>
      </c>
      <c r="O641" s="151">
        <v>141.61000000000001</v>
      </c>
      <c r="P641" s="147">
        <f>(O641-O605)/O605</f>
        <v>-0.13804857264593084</v>
      </c>
      <c r="Q641" s="151">
        <v>71.63</v>
      </c>
      <c r="R641" s="129">
        <f>(Q641-Q605)/Q605</f>
        <v>-2.8614049362625436E-2</v>
      </c>
    </row>
    <row r="642" spans="1:18" ht="16.8" thickBot="1">
      <c r="A642" s="38"/>
      <c r="B642" s="10" t="s">
        <v>8</v>
      </c>
      <c r="C642" s="75">
        <f>C640-C641</f>
        <v>189.49</v>
      </c>
      <c r="D642" s="117">
        <f t="shared" si="621"/>
        <v>1.1134285076957404</v>
      </c>
      <c r="E642" s="82">
        <f>E640-E641</f>
        <v>7.3100000000000005</v>
      </c>
      <c r="F642" s="354">
        <f t="shared" si="622"/>
        <v>-0.14000000000000012</v>
      </c>
      <c r="G642" s="71">
        <f>G640-G641</f>
        <v>395.04000000000008</v>
      </c>
      <c r="H642" s="144">
        <f t="shared" si="626"/>
        <v>0.62929967829745115</v>
      </c>
      <c r="I642" s="82">
        <f>I640-I641</f>
        <v>11.990000000000002</v>
      </c>
      <c r="J642" s="325">
        <f t="shared" si="623"/>
        <v>-0.23581899298916484</v>
      </c>
      <c r="K642" s="82">
        <f>K640-K641</f>
        <v>-6.2399999999999984</v>
      </c>
      <c r="L642" s="320">
        <f>-(K642-K606)/K606</f>
        <v>-0.16635514018691527</v>
      </c>
      <c r="M642" s="82">
        <f>M640-M641</f>
        <v>25.790000000000003</v>
      </c>
      <c r="N642" s="320">
        <f t="shared" si="625"/>
        <v>-0.11798905608755116</v>
      </c>
      <c r="O642" s="134">
        <f>O640-O641</f>
        <v>-103.65</v>
      </c>
      <c r="P642" s="144">
        <f>(O642-O606)/-O606</f>
        <v>0.17718504405810903</v>
      </c>
      <c r="Q642" s="134">
        <f>Q640-Q641</f>
        <v>-26.479999999999997</v>
      </c>
      <c r="R642" s="362">
        <f>(Q642-Q606)/-Q606</f>
        <v>-5.2046086611044998E-2</v>
      </c>
    </row>
    <row r="643" spans="1:18" ht="16.8" thickTop="1">
      <c r="A643" s="6"/>
      <c r="B643" s="121" t="s">
        <v>7</v>
      </c>
      <c r="C643" s="122">
        <v>1478.05</v>
      </c>
      <c r="D643" s="120">
        <f t="shared" ref="D643:D645" si="627">(C643-C607)/C607</f>
        <v>0.10594406117654094</v>
      </c>
      <c r="E643" s="123">
        <v>21.85</v>
      </c>
      <c r="F643" s="120">
        <f t="shared" ref="F643:F645" si="628">(E643-E607)/E607</f>
        <v>-4.1666666666666637E-2</v>
      </c>
      <c r="G643" s="124">
        <v>1066.7</v>
      </c>
      <c r="H643" s="142">
        <f>(G643-G607)/G607</f>
        <v>0.2083965833654304</v>
      </c>
      <c r="I643" s="141">
        <v>91.18</v>
      </c>
      <c r="J643" s="142">
        <f t="shared" ref="J643:J645" si="629">(I643-I607)/I607</f>
        <v>-5.9321159599711126E-2</v>
      </c>
      <c r="K643" s="149">
        <v>35.35</v>
      </c>
      <c r="L643" s="142">
        <f t="shared" ref="L643:L644" si="630">(K643-K607)/K607</f>
        <v>-0.26107859531772576</v>
      </c>
      <c r="M643" s="149">
        <v>62.93</v>
      </c>
      <c r="N643" s="142">
        <f t="shared" ref="N643:N645" si="631">(M643-M607)/M607</f>
        <v>-6.6458982346832771E-2</v>
      </c>
      <c r="O643" s="150">
        <v>46.51</v>
      </c>
      <c r="P643" s="142">
        <f>(O643-O607)/O607</f>
        <v>-7.4059327095361324E-2</v>
      </c>
      <c r="Q643" s="150">
        <v>59.8</v>
      </c>
      <c r="R643" s="101">
        <f>(Q643-Q607)/Q607</f>
        <v>-6.1371841155234717E-2</v>
      </c>
    </row>
    <row r="644" spans="1:18" ht="16.2">
      <c r="A644" s="6" t="s">
        <v>524</v>
      </c>
      <c r="B644" s="125" t="s">
        <v>6</v>
      </c>
      <c r="C644" s="126">
        <v>1223.8499999999999</v>
      </c>
      <c r="D644" s="127">
        <f t="shared" si="627"/>
        <v>3.8437062492045274E-2</v>
      </c>
      <c r="E644" s="128">
        <v>11.5</v>
      </c>
      <c r="F644" s="127">
        <f t="shared" si="628"/>
        <v>1.4109347442680789E-2</v>
      </c>
      <c r="G644" s="95">
        <v>545.82000000000005</v>
      </c>
      <c r="H644" s="147">
        <f t="shared" ref="H644:H645" si="632">(G644-G608)/G608</f>
        <v>5.2507761430031462E-2</v>
      </c>
      <c r="I644" s="130">
        <v>77.459999999999994</v>
      </c>
      <c r="J644" s="147">
        <f t="shared" si="629"/>
        <v>1.8272643617720529E-2</v>
      </c>
      <c r="K644" s="130">
        <v>47.61</v>
      </c>
      <c r="L644" s="147">
        <f t="shared" si="630"/>
        <v>-9.4005708848715466E-2</v>
      </c>
      <c r="M644" s="130">
        <v>29.37</v>
      </c>
      <c r="N644" s="147">
        <f t="shared" si="631"/>
        <v>3.0526315789473721E-2</v>
      </c>
      <c r="O644" s="151">
        <v>188.34</v>
      </c>
      <c r="P644" s="147">
        <f>(O644-O608)/O608</f>
        <v>-0.12858002128348675</v>
      </c>
      <c r="Q644" s="151">
        <v>95.79</v>
      </c>
      <c r="R644" s="129">
        <f>(Q644-Q608)/Q608</f>
        <v>-2.0451988955925964E-2</v>
      </c>
    </row>
    <row r="645" spans="1:18" ht="16.8" thickBot="1">
      <c r="A645" s="38"/>
      <c r="B645" s="10" t="s">
        <v>8</v>
      </c>
      <c r="C645" s="75">
        <f>C643-C644</f>
        <v>254.20000000000005</v>
      </c>
      <c r="D645" s="117">
        <f t="shared" si="627"/>
        <v>0.60977772148692233</v>
      </c>
      <c r="E645" s="82">
        <f>E643-E644</f>
        <v>10.350000000000001</v>
      </c>
      <c r="F645" s="354">
        <f t="shared" si="628"/>
        <v>-9.6858638743455447E-2</v>
      </c>
      <c r="G645" s="71">
        <f>G643-G644</f>
        <v>520.88</v>
      </c>
      <c r="H645" s="144">
        <f t="shared" si="632"/>
        <v>0.43039956062062346</v>
      </c>
      <c r="I645" s="82">
        <f>I643-I644</f>
        <v>13.720000000000013</v>
      </c>
      <c r="J645" s="325">
        <f t="shared" si="629"/>
        <v>-0.34228187919463066</v>
      </c>
      <c r="K645" s="82">
        <f>K643-K644</f>
        <v>-12.259999999999998</v>
      </c>
      <c r="L645" s="320">
        <f>-(K645-K609)/K609</f>
        <v>-1.6029723991507461</v>
      </c>
      <c r="M645" s="82">
        <f>M643-M644</f>
        <v>33.56</v>
      </c>
      <c r="N645" s="320">
        <f t="shared" si="631"/>
        <v>-0.13749678745823682</v>
      </c>
      <c r="O645" s="134">
        <f>O643-O644</f>
        <v>-141.83000000000001</v>
      </c>
      <c r="P645" s="144">
        <f>(O645-O609)/-O609</f>
        <v>0.14508740204942733</v>
      </c>
      <c r="Q645" s="134">
        <f>Q643-Q644</f>
        <v>-35.990000000000009</v>
      </c>
      <c r="R645" s="362">
        <f>(Q645-Q609)/-Q609</f>
        <v>-5.6044600938967237E-2</v>
      </c>
    </row>
    <row r="646" spans="1:18" ht="16.8" thickTop="1">
      <c r="A646" s="6"/>
      <c r="B646" s="121" t="s">
        <v>7</v>
      </c>
      <c r="C646" s="122">
        <v>1851.43</v>
      </c>
      <c r="D646" s="120">
        <f t="shared" ref="D646:D648" si="633">(C646-C610)/C610</f>
        <v>9.0648287237489383E-2</v>
      </c>
      <c r="E646" s="123">
        <v>27.73</v>
      </c>
      <c r="F646" s="120">
        <f t="shared" ref="F646:F648" si="634">(E646-E610)/E610</f>
        <v>-1.4570007107320544E-2</v>
      </c>
      <c r="G646" s="124">
        <v>1328.19</v>
      </c>
      <c r="H646" s="142">
        <f>(G646-G610)/G610</f>
        <v>0.1806343223879536</v>
      </c>
      <c r="I646" s="141">
        <v>116.75</v>
      </c>
      <c r="J646" s="142">
        <f t="shared" ref="J646:J648" si="635">(I646-I610)/I610</f>
        <v>-5.1584077985377695E-2</v>
      </c>
      <c r="K646" s="149">
        <v>44.5</v>
      </c>
      <c r="L646" s="142">
        <f t="shared" ref="L646:L647" si="636">(K646-K610)/K610</f>
        <v>-0.27132798428033406</v>
      </c>
      <c r="M646" s="149">
        <v>80.44</v>
      </c>
      <c r="N646" s="142">
        <f t="shared" ref="N646:N648" si="637">(M646-M610)/M610</f>
        <v>-5.0407271868728558E-2</v>
      </c>
      <c r="O646" s="150">
        <v>59.17</v>
      </c>
      <c r="P646" s="142">
        <f>(O646-O610)/O610</f>
        <v>-5.8402291534054768E-2</v>
      </c>
      <c r="Q646" s="150">
        <v>76.44</v>
      </c>
      <c r="R646" s="101">
        <f>(Q646-Q610)/Q610</f>
        <v>-3.2527528160992372E-2</v>
      </c>
    </row>
    <row r="647" spans="1:18" ht="16.2">
      <c r="A647" s="6" t="s">
        <v>871</v>
      </c>
      <c r="B647" s="125" t="s">
        <v>6</v>
      </c>
      <c r="C647" s="126">
        <v>1536.87</v>
      </c>
      <c r="D647" s="127">
        <f t="shared" si="633"/>
        <v>3.1539452841839462E-2</v>
      </c>
      <c r="E647" s="128">
        <v>14.15</v>
      </c>
      <c r="F647" s="127">
        <f t="shared" si="634"/>
        <v>-1.1180992313067795E-2</v>
      </c>
      <c r="G647" s="95">
        <v>691.15</v>
      </c>
      <c r="H647" s="147">
        <f t="shared" ref="H647:H648" si="638">(G647-G611)/G611</f>
        <v>6.9064191802010788E-2</v>
      </c>
      <c r="I647" s="130">
        <v>101.79</v>
      </c>
      <c r="J647" s="147">
        <f t="shared" si="635"/>
        <v>4.9056992682675514E-2</v>
      </c>
      <c r="K647" s="130">
        <v>59.69</v>
      </c>
      <c r="L647" s="147">
        <f t="shared" si="636"/>
        <v>-9.3545937737281662E-2</v>
      </c>
      <c r="M647" s="130">
        <v>37.159999999999997</v>
      </c>
      <c r="N647" s="147">
        <f t="shared" si="637"/>
        <v>1.8082191780821825E-2</v>
      </c>
      <c r="O647" s="151">
        <v>241.55</v>
      </c>
      <c r="P647" s="147">
        <f>(O647-O611)/O611</f>
        <v>-0.11694816114645026</v>
      </c>
      <c r="Q647" s="151">
        <v>119.83</v>
      </c>
      <c r="R647" s="129">
        <f>(Q647-Q611)/Q611</f>
        <v>-3.5107496577824297E-2</v>
      </c>
    </row>
    <row r="648" spans="1:18" ht="16.8" thickBot="1">
      <c r="A648" s="38"/>
      <c r="B648" s="10" t="s">
        <v>8</v>
      </c>
      <c r="C648" s="75">
        <f>C646-C647</f>
        <v>314.56000000000017</v>
      </c>
      <c r="D648" s="117">
        <f t="shared" si="633"/>
        <v>0.51471083931237249</v>
      </c>
      <c r="E648" s="82">
        <f>E646-E647</f>
        <v>13.58</v>
      </c>
      <c r="F648" s="354">
        <f t="shared" si="634"/>
        <v>-1.8076644974692697E-2</v>
      </c>
      <c r="G648" s="71">
        <f>G646-G647</f>
        <v>637.04000000000008</v>
      </c>
      <c r="H648" s="144">
        <f t="shared" si="638"/>
        <v>0.33138271192108354</v>
      </c>
      <c r="I648" s="82">
        <f>I646-I647</f>
        <v>14.959999999999994</v>
      </c>
      <c r="J648" s="325">
        <f t="shared" si="635"/>
        <v>-0.42616033755274269</v>
      </c>
      <c r="K648" s="82">
        <f>K646-K647</f>
        <v>-15.189999999999998</v>
      </c>
      <c r="L648" s="320">
        <f>-(K648-K612)/K612</f>
        <v>-2.1778242677824302</v>
      </c>
      <c r="M648" s="82">
        <f>M646-M647</f>
        <v>43.28</v>
      </c>
      <c r="N648" s="320">
        <f t="shared" si="637"/>
        <v>-0.10226094171333734</v>
      </c>
      <c r="O648" s="134">
        <f>O646-O647</f>
        <v>-182.38</v>
      </c>
      <c r="P648" s="144">
        <f>(O648-O612)/-O612</f>
        <v>0.13440911248220228</v>
      </c>
      <c r="Q648" s="134">
        <f>Q646-Q647</f>
        <v>-43.39</v>
      </c>
      <c r="R648" s="104">
        <f>(Q648-Q612)/-Q612</f>
        <v>3.9619300575475705E-2</v>
      </c>
    </row>
    <row r="649" spans="1:18" ht="16.8" thickTop="1">
      <c r="A649" s="6"/>
      <c r="B649" s="121" t="s">
        <v>7</v>
      </c>
      <c r="C649" s="122">
        <v>2250.33</v>
      </c>
      <c r="D649" s="120">
        <f t="shared" ref="D649:D651" si="639">(C649-C613)/C613</f>
        <v>0.11363883802642642</v>
      </c>
      <c r="E649" s="123">
        <v>33.549999999999997</v>
      </c>
      <c r="F649" s="120">
        <f t="shared" ref="F649:F651" si="640">(E649-E613)/E613</f>
        <v>1.2371756185877989E-2</v>
      </c>
      <c r="G649" s="124">
        <v>1615.5</v>
      </c>
      <c r="H649" s="142">
        <f>(G649-G613)/G613</f>
        <v>0.20432977240366473</v>
      </c>
      <c r="I649" s="141">
        <v>141.55000000000001</v>
      </c>
      <c r="J649" s="142">
        <f t="shared" ref="J649:J651" si="641">(I649-I613)/I613</f>
        <v>-3.8970737999864086E-2</v>
      </c>
      <c r="K649" s="149">
        <v>54.38</v>
      </c>
      <c r="L649" s="142">
        <f t="shared" ref="L649:L650" si="642">(K649-K613)/K613</f>
        <v>-0.26214382632293082</v>
      </c>
      <c r="M649" s="149">
        <v>98.11</v>
      </c>
      <c r="N649" s="142">
        <f t="shared" ref="N649:N651" si="643">(M649-M613)/M613</f>
        <v>-2.7554762612746565E-2</v>
      </c>
      <c r="O649" s="150">
        <v>71.209999999999994</v>
      </c>
      <c r="P649" s="142">
        <f>(O649-O613)/O613</f>
        <v>-1.8199365779677477E-2</v>
      </c>
      <c r="Q649" s="150">
        <v>92.35</v>
      </c>
      <c r="R649" s="101">
        <f>(Q649-Q613)/Q613</f>
        <v>-5.0635638870932869E-3</v>
      </c>
    </row>
    <row r="650" spans="1:18" ht="16.2">
      <c r="A650" s="6" t="s">
        <v>880</v>
      </c>
      <c r="B650" s="125" t="s">
        <v>6</v>
      </c>
      <c r="C650" s="126">
        <v>1889.11</v>
      </c>
      <c r="D650" s="127">
        <f t="shared" si="639"/>
        <v>7.7717812970653888E-2</v>
      </c>
      <c r="E650" s="128">
        <v>16.95</v>
      </c>
      <c r="F650" s="127">
        <f t="shared" si="640"/>
        <v>-6.4478311840562392E-3</v>
      </c>
      <c r="G650" s="95">
        <v>855.46</v>
      </c>
      <c r="H650" s="147">
        <f t="shared" ref="H650:H651" si="644">(G650-G614)/G614</f>
        <v>0.11712394060879906</v>
      </c>
      <c r="I650" s="130">
        <v>130.46</v>
      </c>
      <c r="J650" s="147">
        <f t="shared" si="641"/>
        <v>0.13404033379694019</v>
      </c>
      <c r="K650" s="130">
        <v>75.069999999999993</v>
      </c>
      <c r="L650" s="147">
        <f t="shared" si="642"/>
        <v>-2.7716617018520927E-2</v>
      </c>
      <c r="M650" s="130">
        <v>45.52</v>
      </c>
      <c r="N650" s="147">
        <f t="shared" si="643"/>
        <v>4.7158960202438566E-2</v>
      </c>
      <c r="O650" s="151">
        <v>297.64999999999998</v>
      </c>
      <c r="P650" s="147">
        <f>(O650-O614)/O614</f>
        <v>-5.6457237050656195E-2</v>
      </c>
      <c r="Q650" s="151">
        <v>145.6</v>
      </c>
      <c r="R650" s="129">
        <f>(Q650-Q614)/Q614</f>
        <v>-5.9397828906943709E-3</v>
      </c>
    </row>
    <row r="651" spans="1:18" ht="16.8" thickBot="1">
      <c r="A651" s="38"/>
      <c r="B651" s="10" t="s">
        <v>8</v>
      </c>
      <c r="C651" s="75">
        <f>C649-C650</f>
        <v>361.22</v>
      </c>
      <c r="D651" s="117">
        <f t="shared" si="639"/>
        <v>0.34874169218131623</v>
      </c>
      <c r="E651" s="82">
        <f>E649-E650</f>
        <v>16.599999999999998</v>
      </c>
      <c r="F651" s="117">
        <f t="shared" si="640"/>
        <v>3.2338308457711192E-2</v>
      </c>
      <c r="G651" s="71">
        <f>G649-G650</f>
        <v>760.04</v>
      </c>
      <c r="H651" s="144">
        <f t="shared" si="644"/>
        <v>0.32033910082690542</v>
      </c>
      <c r="I651" s="82">
        <f>I649-I650</f>
        <v>11.090000000000003</v>
      </c>
      <c r="J651" s="325">
        <f t="shared" si="641"/>
        <v>-0.65612403100775163</v>
      </c>
      <c r="K651" s="82">
        <f>K649-K650</f>
        <v>-20.689999999999991</v>
      </c>
      <c r="L651" s="320">
        <f>-(K651-K615)/K615</f>
        <v>-4.8945868945869071</v>
      </c>
      <c r="M651" s="82">
        <f>M649-M650</f>
        <v>52.589999999999996</v>
      </c>
      <c r="N651" s="320">
        <f t="shared" si="643"/>
        <v>-8.4117032392894558E-2</v>
      </c>
      <c r="O651" s="134">
        <f>O649-O650</f>
        <v>-226.44</v>
      </c>
      <c r="P651" s="144">
        <f>(O651-O615)/-O615</f>
        <v>6.7879636109167182E-2</v>
      </c>
      <c r="Q651" s="134">
        <f>Q649-Q650</f>
        <v>-53.25</v>
      </c>
      <c r="R651" s="104">
        <f>(Q651-Q615)/-Q615</f>
        <v>7.4557315936627337E-3</v>
      </c>
    </row>
    <row r="652" spans="1:18" ht="16.8" thickTop="1">
      <c r="A652" s="6"/>
      <c r="B652" s="121" t="s">
        <v>7</v>
      </c>
      <c r="C652" s="122">
        <v>2649.46</v>
      </c>
      <c r="D652" s="120">
        <f t="shared" ref="D652:D654" si="645">(C652-C616)/C616</f>
        <v>0.10030607202036614</v>
      </c>
      <c r="E652" s="123">
        <v>38.53</v>
      </c>
      <c r="F652" s="120">
        <f t="shared" ref="F652:F654" si="646">(E652-E616)/E616</f>
        <v>-1.296008294453011E-3</v>
      </c>
      <c r="G652" s="124">
        <v>1913.86</v>
      </c>
      <c r="H652" s="142">
        <f>(G652-G616)/G616</f>
        <v>0.18042594659939679</v>
      </c>
      <c r="I652" s="141">
        <v>164.43</v>
      </c>
      <c r="J652" s="142">
        <f t="shared" ref="J652:J654" si="647">(I652-I616)/I616</f>
        <v>-4.1783216783216712E-2</v>
      </c>
      <c r="K652" s="149">
        <v>64.319999999999993</v>
      </c>
      <c r="L652" s="142">
        <f t="shared" ref="L652:L653" si="648">(K652-K616)/K616</f>
        <v>-0.23392091472129589</v>
      </c>
      <c r="M652" s="149">
        <v>113.74</v>
      </c>
      <c r="N652" s="142">
        <f t="shared" ref="N652:N654" si="649">(M652-M616)/M616</f>
        <v>-3.0101475228106092E-2</v>
      </c>
      <c r="O652" s="150">
        <v>81.900000000000006</v>
      </c>
      <c r="P652" s="142">
        <f>(O652-O616)/O616</f>
        <v>-1.1347175277643623E-2</v>
      </c>
      <c r="Q652" s="150">
        <v>106.76</v>
      </c>
      <c r="R652" s="101">
        <f>(Q652-Q616)/Q616</f>
        <v>-1.4037680088658995E-2</v>
      </c>
    </row>
    <row r="653" spans="1:18" ht="16.2">
      <c r="A653" s="6" t="s">
        <v>889</v>
      </c>
      <c r="B653" s="125" t="s">
        <v>6</v>
      </c>
      <c r="C653" s="126">
        <v>2240.15</v>
      </c>
      <c r="D653" s="127">
        <f t="shared" si="645"/>
        <v>9.0113237662837076E-2</v>
      </c>
      <c r="E653" s="128">
        <v>20.03</v>
      </c>
      <c r="F653" s="127">
        <f t="shared" si="646"/>
        <v>-1.0864197530864142E-2</v>
      </c>
      <c r="G653" s="95">
        <v>1030.08</v>
      </c>
      <c r="H653" s="147">
        <f t="shared" ref="H653:H654" si="650">(G653-G617)/G617</f>
        <v>0.1370414932721071</v>
      </c>
      <c r="I653" s="130">
        <v>157.1</v>
      </c>
      <c r="J653" s="147">
        <f t="shared" si="647"/>
        <v>0.16924679964275066</v>
      </c>
      <c r="K653" s="130">
        <v>90.08</v>
      </c>
      <c r="L653" s="147">
        <f t="shared" si="648"/>
        <v>-8.1479850253247631E-3</v>
      </c>
      <c r="M653" s="130">
        <v>53.62</v>
      </c>
      <c r="N653" s="147">
        <f t="shared" si="649"/>
        <v>5.1785013730874865E-2</v>
      </c>
      <c r="O653" s="151">
        <v>349.77</v>
      </c>
      <c r="P653" s="147">
        <f>(O653-O617)/O617</f>
        <v>-3.5516338067006749E-2</v>
      </c>
      <c r="Q653" s="151">
        <v>170.18</v>
      </c>
      <c r="R653" s="129">
        <f>(Q653-Q617)/Q617</f>
        <v>-5.1443937799602211E-3</v>
      </c>
    </row>
    <row r="654" spans="1:18" ht="16.8" thickBot="1">
      <c r="A654" s="38"/>
      <c r="B654" s="10" t="s">
        <v>8</v>
      </c>
      <c r="C654" s="75">
        <f>C652-C653</f>
        <v>409.30999999999995</v>
      </c>
      <c r="D654" s="117">
        <f t="shared" si="645"/>
        <v>0.15964981867633699</v>
      </c>
      <c r="E654" s="82">
        <f>E652-E653</f>
        <v>18.5</v>
      </c>
      <c r="F654" s="117">
        <f t="shared" si="646"/>
        <v>9.274413529732772E-3</v>
      </c>
      <c r="G654" s="71">
        <f>G652-G653</f>
        <v>883.78</v>
      </c>
      <c r="H654" s="144">
        <f t="shared" si="650"/>
        <v>0.2353648308638524</v>
      </c>
      <c r="I654" s="82">
        <f>I652-I653</f>
        <v>7.3300000000000125</v>
      </c>
      <c r="J654" s="325">
        <f t="shared" si="647"/>
        <v>-0.80316863587540233</v>
      </c>
      <c r="K654" s="82">
        <f>K652-K653</f>
        <v>-25.760000000000005</v>
      </c>
      <c r="L654" s="320">
        <f>-(K654-K618)/K618</f>
        <v>-2.7551020408163276</v>
      </c>
      <c r="M654" s="82">
        <f>M652-M653</f>
        <v>60.12</v>
      </c>
      <c r="N654" s="320">
        <f t="shared" si="649"/>
        <v>-9.30758787147382E-2</v>
      </c>
      <c r="O654" s="134">
        <f>O652-O653</f>
        <v>-267.87</v>
      </c>
      <c r="P654" s="144">
        <f>(O654-O618)/-O618</f>
        <v>4.2671813015974926E-2</v>
      </c>
      <c r="Q654" s="134">
        <f>Q652-Q653</f>
        <v>-63.42</v>
      </c>
      <c r="R654" s="362">
        <f>(Q654-Q618)/-Q618</f>
        <v>-1.0194329404268884E-2</v>
      </c>
    </row>
    <row r="655" spans="1:18" ht="16.8" thickTop="1">
      <c r="A655" s="6"/>
      <c r="B655" s="121" t="s">
        <v>7</v>
      </c>
      <c r="C655" s="122">
        <v>3085.71</v>
      </c>
      <c r="D655" s="120">
        <f t="shared" ref="D655:D657" si="651">(C655-C619)/C619</f>
        <v>0.10937702230467233</v>
      </c>
      <c r="E655" s="123">
        <v>44.98</v>
      </c>
      <c r="F655" s="120">
        <f t="shared" ref="F655:F657" si="652">(E655-E619)/E619</f>
        <v>1.4662756598240437E-2</v>
      </c>
      <c r="G655" s="124">
        <v>2231.35</v>
      </c>
      <c r="H655" s="142">
        <f>(G655-G619)/G619</f>
        <v>0.18594206749933559</v>
      </c>
      <c r="I655" s="141">
        <v>190.61</v>
      </c>
      <c r="J655" s="142">
        <f t="shared" ref="J655:J657" si="653">(I655-I619)/I619</f>
        <v>-2.6904227077802646E-2</v>
      </c>
      <c r="K655" s="149">
        <v>75.16</v>
      </c>
      <c r="L655" s="142">
        <f t="shared" ref="L655:L656" si="654">(K655-K619)/K619</f>
        <v>-0.19589172996683429</v>
      </c>
      <c r="M655" s="149">
        <v>132.02000000000001</v>
      </c>
      <c r="N655" s="142">
        <f t="shared" ref="N655:N657" si="655">(M655-M619)/M619</f>
        <v>-2.1131459924371574E-2</v>
      </c>
      <c r="O655" s="150">
        <v>95.26</v>
      </c>
      <c r="P655" s="142">
        <f>(O655-O619)/O619</f>
        <v>-2.6568567341099473E-2</v>
      </c>
      <c r="Q655" s="150">
        <v>123.69</v>
      </c>
      <c r="R655" s="101">
        <f>(Q655-Q619)/Q619</f>
        <v>7.2815533980585291E-4</v>
      </c>
    </row>
    <row r="656" spans="1:18" ht="16.2">
      <c r="A656" s="6" t="s">
        <v>541</v>
      </c>
      <c r="B656" s="125" t="s">
        <v>6</v>
      </c>
      <c r="C656" s="126">
        <v>2561.2399999999998</v>
      </c>
      <c r="D656" s="127">
        <f t="shared" si="651"/>
        <v>9.3378868729989239E-2</v>
      </c>
      <c r="E656" s="128">
        <v>23.19</v>
      </c>
      <c r="F656" s="127">
        <f t="shared" si="652"/>
        <v>-1.5286624203821632E-2</v>
      </c>
      <c r="G656" s="95">
        <v>1182.3699999999999</v>
      </c>
      <c r="H656" s="147">
        <f t="shared" ref="H656:H657" si="656">(G656-G620)/G620</f>
        <v>0.14485316188502756</v>
      </c>
      <c r="I656" s="130">
        <v>180.7</v>
      </c>
      <c r="J656" s="147">
        <f t="shared" si="653"/>
        <v>0.18081421943409781</v>
      </c>
      <c r="K656" s="130">
        <v>103.95</v>
      </c>
      <c r="L656" s="147">
        <f t="shared" si="654"/>
        <v>2.6463908363780063E-2</v>
      </c>
      <c r="M656" s="130">
        <v>61.51</v>
      </c>
      <c r="N656" s="147">
        <f t="shared" si="655"/>
        <v>5.7781599312123809E-2</v>
      </c>
      <c r="O656" s="151">
        <v>398.1</v>
      </c>
      <c r="P656" s="147">
        <f>(O656-O620)/O620</f>
        <v>-3.9681582438789019E-2</v>
      </c>
      <c r="Q656" s="151">
        <v>196.05</v>
      </c>
      <c r="R656" s="129">
        <f>(Q656-Q620)/Q620</f>
        <v>1.2864228146311269E-2</v>
      </c>
    </row>
    <row r="657" spans="1:18" ht="16.8" thickBot="1">
      <c r="A657" s="38"/>
      <c r="B657" s="10" t="s">
        <v>8</v>
      </c>
      <c r="C657" s="75">
        <f>C655-C656</f>
        <v>524.47000000000025</v>
      </c>
      <c r="D657" s="117">
        <f t="shared" si="651"/>
        <v>0.19474691329901186</v>
      </c>
      <c r="E657" s="82">
        <f>E655-E656</f>
        <v>21.789999999999996</v>
      </c>
      <c r="F657" s="117">
        <f t="shared" si="652"/>
        <v>4.8604427333974888E-2</v>
      </c>
      <c r="G657" s="71">
        <f>G655-G656</f>
        <v>1048.98</v>
      </c>
      <c r="H657" s="144">
        <f t="shared" si="656"/>
        <v>0.23594075854512034</v>
      </c>
      <c r="I657" s="82">
        <f>I655-I656</f>
        <v>9.910000000000025</v>
      </c>
      <c r="J657" s="325">
        <f t="shared" si="653"/>
        <v>-0.76872812135355828</v>
      </c>
      <c r="K657" s="82">
        <f>K655-K656</f>
        <v>-28.790000000000006</v>
      </c>
      <c r="L657" s="320">
        <f>-(K657-K621)/K621</f>
        <v>-2.691025641025643</v>
      </c>
      <c r="M657" s="82">
        <f>M655-M656</f>
        <v>70.510000000000019</v>
      </c>
      <c r="N657" s="320">
        <f t="shared" si="655"/>
        <v>-8.0943691345150934E-2</v>
      </c>
      <c r="O657" s="134">
        <f>O655-O656</f>
        <v>-302.84000000000003</v>
      </c>
      <c r="P657" s="144">
        <f>(O657-O621)/-O621</f>
        <v>4.3733619628027298E-2</v>
      </c>
      <c r="Q657" s="134">
        <f>Q655-Q656</f>
        <v>-72.360000000000014</v>
      </c>
      <c r="R657" s="362">
        <f>(Q657-Q621)/-Q621</f>
        <v>-3.4305317324185326E-2</v>
      </c>
    </row>
    <row r="658" spans="1:18" ht="16.2" thickTop="1"/>
  </sheetData>
  <mergeCells count="1">
    <mergeCell ref="A1:R1"/>
  </mergeCells>
  <phoneticPr fontId="4" type="noConversion"/>
  <printOptions horizontalCentered="1"/>
  <pageMargins left="0.23622047244094491" right="0.35433070866141736" top="0.27559055118110237" bottom="0.23622047244094491" header="0.15748031496062992" footer="0.27559055118110237"/>
  <pageSetup paperSize="9" scale="84" fitToHeight="0" orientation="landscape" r:id="rId1"/>
  <headerFooter alignWithMargins="0">
    <oddFooter>&amp;R&amp;"Times New Roman,標準"&amp;D</oddFooter>
  </headerFooter>
  <rowBreaks count="2" manualBreakCount="2">
    <brk id="237" max="16383" man="1"/>
    <brk id="6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16"/>
  <sheetViews>
    <sheetView topLeftCell="A1691" zoomScaleNormal="100" zoomScaleSheetLayoutView="100" workbookViewId="0">
      <selection activeCell="C1714" sqref="C1714"/>
    </sheetView>
  </sheetViews>
  <sheetFormatPr defaultColWidth="9" defaultRowHeight="15.6"/>
  <cols>
    <col min="1" max="1" width="9.44140625" style="51" bestFit="1" customWidth="1"/>
    <col min="2" max="2" width="16.109375" style="1" bestFit="1" customWidth="1"/>
    <col min="3" max="3" width="9.33203125" style="1" customWidth="1"/>
    <col min="4" max="4" width="9" style="1"/>
    <col min="5" max="5" width="9.88671875" style="1" customWidth="1"/>
    <col min="6" max="6" width="9" style="1"/>
    <col min="7" max="7" width="10.44140625" style="1" bestFit="1" customWidth="1"/>
    <col min="8" max="16384" width="9" style="1"/>
  </cols>
  <sheetData>
    <row r="1" spans="1:8" ht="22.2">
      <c r="A1" s="607" t="s">
        <v>42</v>
      </c>
      <c r="B1" s="608"/>
      <c r="C1" s="608"/>
      <c r="D1" s="608"/>
      <c r="E1" s="608"/>
      <c r="F1" s="608"/>
      <c r="G1" s="608"/>
      <c r="H1" s="608"/>
    </row>
    <row r="2" spans="1:8" ht="21">
      <c r="A2" s="39"/>
      <c r="B2" s="39"/>
      <c r="C2" s="39"/>
      <c r="D2" s="39"/>
      <c r="E2" s="39"/>
      <c r="F2" s="39"/>
      <c r="G2" s="39"/>
      <c r="H2" s="36" t="s">
        <v>25</v>
      </c>
    </row>
    <row r="3" spans="1:8" ht="22.2">
      <c r="A3" s="40"/>
      <c r="B3" s="41"/>
      <c r="C3" s="31" t="s">
        <v>26</v>
      </c>
      <c r="D3" s="42"/>
      <c r="E3" s="42"/>
      <c r="F3" s="42"/>
      <c r="G3" s="43"/>
      <c r="H3" s="43"/>
    </row>
    <row r="4" spans="1:8" ht="21">
      <c r="A4" s="44"/>
      <c r="B4" s="45"/>
      <c r="C4" s="32" t="s">
        <v>27</v>
      </c>
      <c r="D4" s="43"/>
      <c r="E4" s="32" t="s">
        <v>28</v>
      </c>
      <c r="F4" s="43"/>
      <c r="G4" s="32" t="s">
        <v>29</v>
      </c>
      <c r="H4" s="43"/>
    </row>
    <row r="5" spans="1:8" ht="21">
      <c r="A5" s="44"/>
      <c r="B5" s="46"/>
      <c r="C5" s="33" t="s">
        <v>12</v>
      </c>
      <c r="D5" s="30" t="s">
        <v>13</v>
      </c>
      <c r="E5" s="33" t="s">
        <v>12</v>
      </c>
      <c r="F5" s="30" t="s">
        <v>13</v>
      </c>
      <c r="G5" s="33" t="s">
        <v>12</v>
      </c>
      <c r="H5" s="30" t="s">
        <v>13</v>
      </c>
    </row>
    <row r="6" spans="1:8" ht="18">
      <c r="A6" s="35" t="s">
        <v>18</v>
      </c>
      <c r="B6" s="47" t="s">
        <v>30</v>
      </c>
      <c r="C6" s="48">
        <v>921.1</v>
      </c>
      <c r="D6" s="49">
        <v>4.6413778507865802</v>
      </c>
      <c r="E6" s="48">
        <v>856.3</v>
      </c>
      <c r="F6" s="49">
        <v>5.0863968731994467</v>
      </c>
      <c r="G6" s="48">
        <v>64.800000000000068</v>
      </c>
      <c r="H6" s="49">
        <v>7.5674413172953425</v>
      </c>
    </row>
    <row r="7" spans="1:8" ht="16.2">
      <c r="A7" s="44"/>
      <c r="B7" s="47" t="s">
        <v>31</v>
      </c>
      <c r="C7" s="48">
        <v>669.5</v>
      </c>
      <c r="D7" s="49">
        <v>3.3735777560542997</v>
      </c>
      <c r="E7" s="48">
        <v>610.4</v>
      </c>
      <c r="F7" s="49">
        <v>3.6257580887550418</v>
      </c>
      <c r="G7" s="48">
        <v>59.1</v>
      </c>
      <c r="H7" s="49">
        <v>9.6821756225425872</v>
      </c>
    </row>
    <row r="8" spans="1:8" ht="16.2">
      <c r="A8" s="44"/>
      <c r="B8" s="47" t="s">
        <v>32</v>
      </c>
      <c r="C8" s="48">
        <v>66.400000000000006</v>
      </c>
      <c r="D8" s="49">
        <v>0.33458635250486257</v>
      </c>
      <c r="E8" s="48">
        <v>74.8</v>
      </c>
      <c r="F8" s="49">
        <v>0.44430980510956281</v>
      </c>
      <c r="G8" s="48">
        <v>-8.3999999999999915</v>
      </c>
      <c r="H8" s="49">
        <v>-11.229946524064161</v>
      </c>
    </row>
    <row r="9" spans="1:8" ht="16.2">
      <c r="A9" s="50"/>
      <c r="B9" s="47" t="s">
        <v>33</v>
      </c>
      <c r="C9" s="48">
        <v>185.2</v>
      </c>
      <c r="D9" s="49">
        <v>0.93321374222741782</v>
      </c>
      <c r="E9" s="48">
        <v>171.1</v>
      </c>
      <c r="F9" s="49">
        <v>1.016328979334842</v>
      </c>
      <c r="G9" s="48">
        <v>14.1</v>
      </c>
      <c r="H9" s="49">
        <v>8.2407948568088862</v>
      </c>
    </row>
    <row r="10" spans="1:8" ht="21">
      <c r="A10" s="39"/>
      <c r="B10" s="39"/>
      <c r="C10" s="39"/>
      <c r="D10" s="39"/>
      <c r="E10" s="39"/>
      <c r="F10" s="39"/>
      <c r="G10" s="39"/>
      <c r="H10" s="39"/>
    </row>
    <row r="11" spans="1:8" ht="21">
      <c r="A11" s="39"/>
      <c r="B11" s="39"/>
      <c r="C11" s="39"/>
      <c r="D11" s="39"/>
      <c r="E11" s="39"/>
      <c r="F11" s="39"/>
      <c r="G11" s="39"/>
      <c r="H11" s="39"/>
    </row>
    <row r="12" spans="1:8" ht="21">
      <c r="A12" s="39"/>
      <c r="B12" s="39"/>
      <c r="C12" s="39"/>
      <c r="D12" s="39"/>
      <c r="E12" s="39"/>
      <c r="F12" s="39"/>
      <c r="G12" s="39"/>
      <c r="H12" s="36" t="s">
        <v>25</v>
      </c>
    </row>
    <row r="13" spans="1:8" ht="22.2">
      <c r="A13" s="40"/>
      <c r="B13" s="41"/>
      <c r="C13" s="31" t="s">
        <v>26</v>
      </c>
      <c r="D13" s="42"/>
      <c r="E13" s="42"/>
      <c r="F13" s="42"/>
      <c r="G13" s="43"/>
      <c r="H13" s="43"/>
    </row>
    <row r="14" spans="1:8" ht="21">
      <c r="A14" s="44"/>
      <c r="B14" s="45"/>
      <c r="C14" s="32" t="s">
        <v>27</v>
      </c>
      <c r="D14" s="43"/>
      <c r="E14" s="32" t="s">
        <v>28</v>
      </c>
      <c r="F14" s="43"/>
      <c r="G14" s="32" t="s">
        <v>29</v>
      </c>
      <c r="H14" s="43"/>
    </row>
    <row r="15" spans="1:8" ht="21">
      <c r="A15" s="44"/>
      <c r="B15" s="46"/>
      <c r="C15" s="33" t="s">
        <v>12</v>
      </c>
      <c r="D15" s="30" t="s">
        <v>13</v>
      </c>
      <c r="E15" s="33" t="s">
        <v>12</v>
      </c>
      <c r="F15" s="30" t="s">
        <v>13</v>
      </c>
      <c r="G15" s="33" t="s">
        <v>12</v>
      </c>
      <c r="H15" s="30" t="s">
        <v>13</v>
      </c>
    </row>
    <row r="16" spans="1:8" ht="18">
      <c r="A16" s="35" t="s">
        <v>19</v>
      </c>
      <c r="B16" s="47" t="s">
        <v>30</v>
      </c>
      <c r="C16" s="48">
        <v>1618.2</v>
      </c>
      <c r="D16" s="49">
        <v>4.657092698650243</v>
      </c>
      <c r="E16" s="48">
        <v>1655.4</v>
      </c>
      <c r="F16" s="49">
        <v>5.1252678118072499</v>
      </c>
      <c r="G16" s="48">
        <v>-37.200000000000003</v>
      </c>
      <c r="H16" s="49">
        <v>-2.2471910112359605</v>
      </c>
    </row>
    <row r="17" spans="1:8" ht="16.2">
      <c r="A17" s="44"/>
      <c r="B17" s="47" t="s">
        <v>31</v>
      </c>
      <c r="C17" s="48">
        <v>1168.8</v>
      </c>
      <c r="D17" s="49">
        <v>3.3637436325438168</v>
      </c>
      <c r="E17" s="48">
        <v>1193.7</v>
      </c>
      <c r="F17" s="49">
        <v>3.695802940047308</v>
      </c>
      <c r="G17" s="48">
        <v>-24.900000000000091</v>
      </c>
      <c r="H17" s="49">
        <v>-2.08595124403117</v>
      </c>
    </row>
    <row r="18" spans="1:8" ht="16.2">
      <c r="A18" s="44"/>
      <c r="B18" s="47" t="s">
        <v>32</v>
      </c>
      <c r="C18" s="48">
        <v>126.1</v>
      </c>
      <c r="D18" s="49">
        <v>0.36290902811753534</v>
      </c>
      <c r="E18" s="48">
        <v>133</v>
      </c>
      <c r="F18" s="49">
        <v>0.41178000421068273</v>
      </c>
      <c r="G18" s="48">
        <v>-6.9000000000000057</v>
      </c>
      <c r="H18" s="49">
        <v>-5.1879699248120303</v>
      </c>
    </row>
    <row r="19" spans="1:8" ht="16.2">
      <c r="A19" s="50"/>
      <c r="B19" s="47" t="s">
        <v>33</v>
      </c>
      <c r="C19" s="48">
        <v>323.3</v>
      </c>
      <c r="D19" s="49">
        <v>0.93044003798889108</v>
      </c>
      <c r="E19" s="48">
        <v>328.7</v>
      </c>
      <c r="F19" s="49">
        <v>1.0176848675492587</v>
      </c>
      <c r="G19" s="48">
        <v>-5.3999999999999773</v>
      </c>
      <c r="H19" s="49">
        <v>-1.6428354122299926</v>
      </c>
    </row>
    <row r="20" spans="1:8" ht="21">
      <c r="A20" s="39"/>
      <c r="B20" s="39"/>
      <c r="C20" s="39"/>
      <c r="D20" s="39"/>
      <c r="E20" s="39"/>
      <c r="F20" s="39"/>
      <c r="G20" s="39"/>
      <c r="H20" s="39"/>
    </row>
    <row r="21" spans="1:8" ht="21">
      <c r="A21" s="39"/>
      <c r="B21" s="39"/>
      <c r="C21" s="39"/>
      <c r="D21" s="39"/>
      <c r="E21" s="39"/>
      <c r="F21" s="39"/>
      <c r="G21" s="39"/>
      <c r="H21" s="39"/>
    </row>
    <row r="22" spans="1:8" ht="21">
      <c r="A22" s="39"/>
      <c r="B22" s="39"/>
      <c r="C22" s="39"/>
      <c r="D22" s="39"/>
      <c r="E22" s="39"/>
      <c r="F22" s="39"/>
      <c r="G22" s="39"/>
      <c r="H22" s="36" t="s">
        <v>25</v>
      </c>
    </row>
    <row r="23" spans="1:8" ht="22.2">
      <c r="A23" s="40"/>
      <c r="B23" s="41"/>
      <c r="C23" s="31" t="s">
        <v>26</v>
      </c>
      <c r="D23" s="42"/>
      <c r="E23" s="42"/>
      <c r="F23" s="42"/>
      <c r="G23" s="43"/>
      <c r="H23" s="43"/>
    </row>
    <row r="24" spans="1:8" ht="21">
      <c r="A24" s="44"/>
      <c r="B24" s="45"/>
      <c r="C24" s="32" t="s">
        <v>27</v>
      </c>
      <c r="D24" s="43"/>
      <c r="E24" s="32" t="s">
        <v>28</v>
      </c>
      <c r="F24" s="43"/>
      <c r="G24" s="32" t="s">
        <v>29</v>
      </c>
      <c r="H24" s="43"/>
    </row>
    <row r="25" spans="1:8" ht="21">
      <c r="A25" s="44"/>
      <c r="B25" s="46"/>
      <c r="C25" s="33" t="s">
        <v>12</v>
      </c>
      <c r="D25" s="30" t="s">
        <v>13</v>
      </c>
      <c r="E25" s="33" t="s">
        <v>12</v>
      </c>
      <c r="F25" s="30" t="s">
        <v>13</v>
      </c>
      <c r="G25" s="33" t="s">
        <v>12</v>
      </c>
      <c r="H25" s="30" t="s">
        <v>13</v>
      </c>
    </row>
    <row r="26" spans="1:8" ht="18">
      <c r="A26" s="35" t="s">
        <v>20</v>
      </c>
      <c r="B26" s="47" t="s">
        <v>30</v>
      </c>
      <c r="C26" s="48">
        <v>2651.6</v>
      </c>
      <c r="D26" s="49">
        <v>4.8695383892104722</v>
      </c>
      <c r="E26" s="48">
        <v>2671.3</v>
      </c>
      <c r="F26" s="49">
        <v>5.3222689326771739</v>
      </c>
      <c r="G26" s="48">
        <v>-19.700000000000273</v>
      </c>
      <c r="H26" s="49">
        <v>-0.73746864822372693</v>
      </c>
    </row>
    <row r="27" spans="1:8" ht="16.2">
      <c r="A27" s="44"/>
      <c r="B27" s="47" t="s">
        <v>31</v>
      </c>
      <c r="C27" s="48">
        <v>1939.1</v>
      </c>
      <c r="D27" s="49">
        <v>3.5610657303205708</v>
      </c>
      <c r="E27" s="48">
        <v>1956.5</v>
      </c>
      <c r="F27" s="49">
        <v>3.8981092227690222</v>
      </c>
      <c r="G27" s="48">
        <v>-17.400000000000091</v>
      </c>
      <c r="H27" s="49">
        <v>-0.88934321492460944</v>
      </c>
    </row>
    <row r="28" spans="1:8" ht="16.2">
      <c r="A28" s="44"/>
      <c r="B28" s="47" t="s">
        <v>32</v>
      </c>
      <c r="C28" s="48">
        <v>183.9</v>
      </c>
      <c r="D28" s="49">
        <v>0.33772367995768815</v>
      </c>
      <c r="E28" s="48">
        <v>196.9</v>
      </c>
      <c r="F28" s="49">
        <v>0.39230140861907514</v>
      </c>
      <c r="G28" s="48">
        <v>-13</v>
      </c>
      <c r="H28" s="49">
        <v>-6.6023362112747623</v>
      </c>
    </row>
    <row r="29" spans="1:8" ht="16.2">
      <c r="A29" s="50"/>
      <c r="B29" s="47" t="s">
        <v>33</v>
      </c>
      <c r="C29" s="48">
        <v>528.6</v>
      </c>
      <c r="D29" s="49">
        <v>0.97074897893221279</v>
      </c>
      <c r="E29" s="48">
        <v>517.9</v>
      </c>
      <c r="F29" s="49">
        <v>1.0318583012890756</v>
      </c>
      <c r="G29" s="48">
        <v>10.7</v>
      </c>
      <c r="H29" s="49">
        <v>2.0660359142691709</v>
      </c>
    </row>
    <row r="30" spans="1:8" ht="21">
      <c r="A30" s="39"/>
      <c r="B30" s="39"/>
      <c r="C30" s="39"/>
      <c r="D30" s="39"/>
      <c r="E30" s="39"/>
      <c r="F30" s="39"/>
      <c r="G30" s="39"/>
      <c r="H30" s="39"/>
    </row>
    <row r="31" spans="1:8" ht="21">
      <c r="A31" s="39"/>
      <c r="B31" s="39"/>
      <c r="C31" s="39"/>
      <c r="D31" s="39"/>
      <c r="E31" s="39"/>
      <c r="F31" s="39"/>
      <c r="G31" s="39"/>
      <c r="H31" s="39"/>
    </row>
    <row r="32" spans="1:8" ht="21">
      <c r="A32" s="39"/>
      <c r="B32" s="39"/>
      <c r="C32" s="39"/>
      <c r="D32" s="39"/>
      <c r="E32" s="39"/>
      <c r="F32" s="39"/>
      <c r="G32" s="39"/>
      <c r="H32" s="36" t="s">
        <v>25</v>
      </c>
    </row>
    <row r="33" spans="1:8" ht="22.2">
      <c r="A33" s="40"/>
      <c r="B33" s="41"/>
      <c r="C33" s="31" t="s">
        <v>26</v>
      </c>
      <c r="D33" s="42"/>
      <c r="E33" s="42"/>
      <c r="F33" s="42"/>
      <c r="G33" s="43"/>
      <c r="H33" s="43"/>
    </row>
    <row r="34" spans="1:8" ht="21">
      <c r="A34" s="44"/>
      <c r="B34" s="45"/>
      <c r="C34" s="32" t="s">
        <v>27</v>
      </c>
      <c r="D34" s="43"/>
      <c r="E34" s="32" t="s">
        <v>28</v>
      </c>
      <c r="F34" s="43"/>
      <c r="G34" s="32" t="s">
        <v>29</v>
      </c>
      <c r="H34" s="43"/>
    </row>
    <row r="35" spans="1:8" ht="21">
      <c r="A35" s="44"/>
      <c r="B35" s="46"/>
      <c r="C35" s="33" t="s">
        <v>12</v>
      </c>
      <c r="D35" s="30" t="s">
        <v>13</v>
      </c>
      <c r="E35" s="33" t="s">
        <v>12</v>
      </c>
      <c r="F35" s="30" t="s">
        <v>13</v>
      </c>
      <c r="G35" s="33" t="s">
        <v>12</v>
      </c>
      <c r="H35" s="30" t="s">
        <v>13</v>
      </c>
    </row>
    <row r="36" spans="1:8" ht="18">
      <c r="A36" s="35" t="s">
        <v>21</v>
      </c>
      <c r="B36" s="47" t="s">
        <v>30</v>
      </c>
      <c r="C36" s="48">
        <v>3689.4</v>
      </c>
      <c r="D36" s="49">
        <v>4.9667550237675666</v>
      </c>
      <c r="E36" s="48">
        <v>3741.4</v>
      </c>
      <c r="F36" s="49">
        <v>5.4234506911587346</v>
      </c>
      <c r="G36" s="48">
        <v>-52</v>
      </c>
      <c r="H36" s="49">
        <v>-1.3898540653231373</v>
      </c>
    </row>
    <row r="37" spans="1:8" ht="16.2">
      <c r="A37" s="44"/>
      <c r="B37" s="47" t="s">
        <v>31</v>
      </c>
      <c r="C37" s="48">
        <v>2737.2</v>
      </c>
      <c r="D37" s="49">
        <v>3.6848815121853375</v>
      </c>
      <c r="E37" s="48">
        <v>2767.1</v>
      </c>
      <c r="F37" s="49">
        <v>4.0111269598292978</v>
      </c>
      <c r="G37" s="48">
        <v>-29.900000000000091</v>
      </c>
      <c r="H37" s="49">
        <v>-1.080553648223781</v>
      </c>
    </row>
    <row r="38" spans="1:8" ht="16.2">
      <c r="A38" s="44"/>
      <c r="B38" s="47" t="s">
        <v>32</v>
      </c>
      <c r="C38" s="48">
        <v>236.5</v>
      </c>
      <c r="D38" s="49">
        <v>0.31838173229279276</v>
      </c>
      <c r="E38" s="48">
        <v>257.2</v>
      </c>
      <c r="F38" s="49">
        <v>0.37283143148715092</v>
      </c>
      <c r="G38" s="48">
        <v>-20.7</v>
      </c>
      <c r="H38" s="49">
        <v>-8.0482115085536492</v>
      </c>
    </row>
    <row r="39" spans="1:8" ht="16.2">
      <c r="A39" s="50"/>
      <c r="B39" s="47" t="s">
        <v>33</v>
      </c>
      <c r="C39" s="48">
        <v>715.7</v>
      </c>
      <c r="D39" s="49">
        <v>0.96349177928943686</v>
      </c>
      <c r="E39" s="48">
        <v>717.1</v>
      </c>
      <c r="F39" s="49">
        <v>1.039492299842286</v>
      </c>
      <c r="G39" s="48">
        <v>-1.3999999999999773</v>
      </c>
      <c r="H39" s="49">
        <v>-0.19523079068469729</v>
      </c>
    </row>
    <row r="40" spans="1:8" ht="21">
      <c r="A40" s="39"/>
      <c r="B40" s="39"/>
      <c r="C40" s="39"/>
      <c r="D40" s="39"/>
      <c r="E40" s="39"/>
      <c r="F40" s="39"/>
      <c r="G40" s="39"/>
      <c r="H40" s="39"/>
    </row>
    <row r="41" spans="1:8" ht="21">
      <c r="A41" s="39"/>
      <c r="B41" s="39"/>
      <c r="C41" s="39"/>
      <c r="D41" s="39"/>
      <c r="E41" s="39"/>
      <c r="F41" s="39"/>
      <c r="G41" s="39"/>
      <c r="H41" s="39"/>
    </row>
    <row r="42" spans="1:8" ht="21">
      <c r="A42" s="39"/>
      <c r="B42" s="39"/>
      <c r="C42" s="39"/>
      <c r="D42" s="39"/>
      <c r="E42" s="39"/>
      <c r="F42" s="39"/>
      <c r="G42" s="39"/>
      <c r="H42" s="36" t="s">
        <v>25</v>
      </c>
    </row>
    <row r="43" spans="1:8" ht="22.2">
      <c r="A43" s="40"/>
      <c r="B43" s="41"/>
      <c r="C43" s="31" t="s">
        <v>26</v>
      </c>
      <c r="D43" s="42"/>
      <c r="E43" s="42"/>
      <c r="F43" s="42"/>
      <c r="G43" s="43"/>
      <c r="H43" s="43"/>
    </row>
    <row r="44" spans="1:8" ht="21">
      <c r="A44" s="44"/>
      <c r="B44" s="45"/>
      <c r="C44" s="32" t="s">
        <v>27</v>
      </c>
      <c r="D44" s="43"/>
      <c r="E44" s="32" t="s">
        <v>28</v>
      </c>
      <c r="F44" s="43"/>
      <c r="G44" s="32" t="s">
        <v>29</v>
      </c>
      <c r="H44" s="43"/>
    </row>
    <row r="45" spans="1:8" ht="21">
      <c r="A45" s="44"/>
      <c r="B45" s="46"/>
      <c r="C45" s="33" t="s">
        <v>12</v>
      </c>
      <c r="D45" s="30" t="s">
        <v>13</v>
      </c>
      <c r="E45" s="33" t="s">
        <v>12</v>
      </c>
      <c r="F45" s="30" t="s">
        <v>13</v>
      </c>
      <c r="G45" s="33" t="s">
        <v>12</v>
      </c>
      <c r="H45" s="30" t="s">
        <v>13</v>
      </c>
    </row>
    <row r="46" spans="1:8" ht="18">
      <c r="A46" s="35" t="s">
        <v>34</v>
      </c>
      <c r="B46" s="47" t="s">
        <v>30</v>
      </c>
      <c r="C46" s="48">
        <v>4770.6000000000004</v>
      </c>
      <c r="D46" s="49">
        <v>5.0827629706025252</v>
      </c>
      <c r="E46" s="48">
        <v>4855.6000000000004</v>
      </c>
      <c r="F46" s="49">
        <v>5.5235646763056412</v>
      </c>
      <c r="G46" s="48">
        <v>-85</v>
      </c>
      <c r="H46" s="49">
        <v>-1.7505560589834435</v>
      </c>
    </row>
    <row r="47" spans="1:8" ht="16.2">
      <c r="A47" s="44"/>
      <c r="B47" s="47" t="s">
        <v>31</v>
      </c>
      <c r="C47" s="48">
        <v>3564.9</v>
      </c>
      <c r="D47" s="49">
        <v>3.7981683045950074</v>
      </c>
      <c r="E47" s="48">
        <v>3611.6</v>
      </c>
      <c r="F47" s="49">
        <v>4.1084327755468841</v>
      </c>
      <c r="G47" s="48">
        <v>-46.699999999999818</v>
      </c>
      <c r="H47" s="49">
        <v>-1.2930557093808748</v>
      </c>
    </row>
    <row r="48" spans="1:8" ht="16.2">
      <c r="A48" s="44"/>
      <c r="B48" s="47" t="s">
        <v>32</v>
      </c>
      <c r="C48" s="48">
        <v>290.8</v>
      </c>
      <c r="D48" s="49">
        <v>0.30982842238947184</v>
      </c>
      <c r="E48" s="48">
        <v>320.60000000000002</v>
      </c>
      <c r="F48" s="49">
        <v>0.36470360722126793</v>
      </c>
      <c r="G48" s="48">
        <v>-29.8</v>
      </c>
      <c r="H48" s="49">
        <v>-9.295071740486593</v>
      </c>
    </row>
    <row r="49" spans="1:8" ht="16.2">
      <c r="A49" s="50"/>
      <c r="B49" s="47" t="s">
        <v>33</v>
      </c>
      <c r="C49" s="48">
        <v>914.9</v>
      </c>
      <c r="D49" s="49">
        <v>0.97476624361804587</v>
      </c>
      <c r="E49" s="48">
        <v>923.4</v>
      </c>
      <c r="F49" s="49">
        <v>1.0504282935374885</v>
      </c>
      <c r="G49" s="48">
        <v>-8.5</v>
      </c>
      <c r="H49" s="49">
        <v>-0.92051115442928211</v>
      </c>
    </row>
    <row r="50" spans="1:8" ht="21">
      <c r="A50" s="39"/>
      <c r="B50" s="39"/>
      <c r="C50" s="39"/>
      <c r="D50" s="39"/>
      <c r="E50" s="39"/>
      <c r="F50" s="39"/>
      <c r="G50" s="39"/>
      <c r="H50" s="39"/>
    </row>
    <row r="51" spans="1:8" ht="21">
      <c r="A51" s="39"/>
      <c r="B51" s="39"/>
      <c r="C51" s="39"/>
      <c r="D51" s="39"/>
      <c r="E51" s="39"/>
      <c r="F51" s="39"/>
      <c r="G51" s="39"/>
      <c r="H51" s="39"/>
    </row>
    <row r="52" spans="1:8" ht="21">
      <c r="A52" s="39"/>
      <c r="B52" s="39"/>
      <c r="C52" s="39"/>
      <c r="D52" s="39"/>
      <c r="E52" s="39"/>
      <c r="F52" s="39"/>
      <c r="G52" s="39"/>
      <c r="H52" s="36" t="s">
        <v>25</v>
      </c>
    </row>
    <row r="53" spans="1:8" ht="22.2">
      <c r="A53" s="40"/>
      <c r="B53" s="41"/>
      <c r="C53" s="31" t="s">
        <v>26</v>
      </c>
      <c r="D53" s="42"/>
      <c r="E53" s="42"/>
      <c r="F53" s="42"/>
      <c r="G53" s="43"/>
      <c r="H53" s="43"/>
    </row>
    <row r="54" spans="1:8" ht="21">
      <c r="A54" s="44"/>
      <c r="B54" s="45"/>
      <c r="C54" s="32" t="s">
        <v>27</v>
      </c>
      <c r="D54" s="43"/>
      <c r="E54" s="32" t="s">
        <v>28</v>
      </c>
      <c r="F54" s="43"/>
      <c r="G54" s="32" t="s">
        <v>29</v>
      </c>
      <c r="H54" s="43"/>
    </row>
    <row r="55" spans="1:8" ht="21">
      <c r="A55" s="44"/>
      <c r="B55" s="46"/>
      <c r="C55" s="33" t="s">
        <v>12</v>
      </c>
      <c r="D55" s="30" t="s">
        <v>13</v>
      </c>
      <c r="E55" s="33" t="s">
        <v>12</v>
      </c>
      <c r="F55" s="30" t="s">
        <v>13</v>
      </c>
      <c r="G55" s="33" t="s">
        <v>12</v>
      </c>
      <c r="H55" s="30" t="s">
        <v>13</v>
      </c>
    </row>
    <row r="56" spans="1:8" ht="18">
      <c r="A56" s="35" t="s">
        <v>22</v>
      </c>
      <c r="B56" s="47" t="s">
        <v>30</v>
      </c>
      <c r="C56" s="48">
        <v>5779.5</v>
      </c>
      <c r="D56" s="49">
        <v>5.0725489920727975</v>
      </c>
      <c r="E56" s="48">
        <v>5889.6</v>
      </c>
      <c r="F56" s="49">
        <v>5.5561477903614573</v>
      </c>
      <c r="G56" s="48">
        <v>-110.1</v>
      </c>
      <c r="H56" s="49">
        <v>-1.8693969030154856</v>
      </c>
    </row>
    <row r="57" spans="1:8" ht="16.2">
      <c r="A57" s="44"/>
      <c r="B57" s="47" t="s">
        <v>31</v>
      </c>
      <c r="C57" s="48">
        <v>4319.5</v>
      </c>
      <c r="D57" s="49">
        <v>3.7911368407748856</v>
      </c>
      <c r="E57" s="48">
        <v>4380.3</v>
      </c>
      <c r="F57" s="49">
        <v>4.1323000146224347</v>
      </c>
      <c r="G57" s="48">
        <v>-60.800000000000182</v>
      </c>
      <c r="H57" s="49">
        <v>-1.3880327831427119</v>
      </c>
    </row>
    <row r="58" spans="1:8" ht="16.2">
      <c r="A58" s="44"/>
      <c r="B58" s="47" t="s">
        <v>32</v>
      </c>
      <c r="C58" s="48">
        <v>352.8</v>
      </c>
      <c r="D58" s="49">
        <v>0.30964534724513942</v>
      </c>
      <c r="E58" s="48">
        <v>388.1</v>
      </c>
      <c r="F58" s="49">
        <v>0.3661268944307392</v>
      </c>
      <c r="G58" s="48">
        <v>-35.299999999999997</v>
      </c>
      <c r="H58" s="49">
        <v>-9.0955939190930142</v>
      </c>
    </row>
    <row r="59" spans="1:8" ht="16.2">
      <c r="A59" s="50"/>
      <c r="B59" s="47" t="s">
        <v>33</v>
      </c>
      <c r="C59" s="48">
        <v>1107.2</v>
      </c>
      <c r="D59" s="49">
        <v>0.97176680405277305</v>
      </c>
      <c r="E59" s="48">
        <v>1121.2</v>
      </c>
      <c r="F59" s="49">
        <v>1.0577208813082835</v>
      </c>
      <c r="G59" s="48">
        <v>-14</v>
      </c>
      <c r="H59" s="49">
        <v>-1.2486621476988979</v>
      </c>
    </row>
    <row r="60" spans="1:8" ht="21">
      <c r="A60" s="39"/>
      <c r="B60" s="39"/>
      <c r="C60" s="39"/>
      <c r="D60" s="39"/>
      <c r="E60" s="39"/>
      <c r="F60" s="39"/>
      <c r="G60" s="39"/>
      <c r="H60" s="39"/>
    </row>
    <row r="61" spans="1:8" ht="21">
      <c r="A61" s="39"/>
      <c r="B61" s="39"/>
      <c r="C61" s="39"/>
      <c r="D61" s="39"/>
      <c r="E61" s="39"/>
      <c r="F61" s="39"/>
      <c r="G61" s="39"/>
      <c r="H61" s="39"/>
    </row>
    <row r="62" spans="1:8" ht="21">
      <c r="A62" s="39"/>
      <c r="B62" s="39"/>
      <c r="C62" s="39"/>
      <c r="D62" s="39"/>
      <c r="E62" s="39"/>
      <c r="F62" s="39"/>
      <c r="G62" s="39"/>
      <c r="H62" s="36" t="s">
        <v>25</v>
      </c>
    </row>
    <row r="63" spans="1:8" ht="22.2">
      <c r="A63" s="40"/>
      <c r="B63" s="41"/>
      <c r="C63" s="31" t="s">
        <v>26</v>
      </c>
      <c r="D63" s="42"/>
      <c r="E63" s="42"/>
      <c r="F63" s="42"/>
      <c r="G63" s="43"/>
      <c r="H63" s="43"/>
    </row>
    <row r="64" spans="1:8" ht="21">
      <c r="A64" s="44"/>
      <c r="B64" s="45"/>
      <c r="C64" s="32" t="s">
        <v>27</v>
      </c>
      <c r="D64" s="43"/>
      <c r="E64" s="32" t="s">
        <v>28</v>
      </c>
      <c r="F64" s="43"/>
      <c r="G64" s="32" t="s">
        <v>29</v>
      </c>
      <c r="H64" s="43"/>
    </row>
    <row r="65" spans="1:8" ht="21">
      <c r="A65" s="44"/>
      <c r="B65" s="46"/>
      <c r="C65" s="33" t="s">
        <v>12</v>
      </c>
      <c r="D65" s="30" t="s">
        <v>13</v>
      </c>
      <c r="E65" s="33" t="s">
        <v>12</v>
      </c>
      <c r="F65" s="30" t="s">
        <v>13</v>
      </c>
      <c r="G65" s="33" t="s">
        <v>12</v>
      </c>
      <c r="H65" s="30" t="s">
        <v>13</v>
      </c>
    </row>
    <row r="66" spans="1:8" ht="18">
      <c r="A66" s="35" t="s">
        <v>23</v>
      </c>
      <c r="B66" s="47" t="s">
        <v>30</v>
      </c>
      <c r="C66" s="48">
        <v>6798.8</v>
      </c>
      <c r="D66" s="49">
        <v>5.0316271379863879</v>
      </c>
      <c r="E66" s="48">
        <v>6919.6</v>
      </c>
      <c r="F66" s="49">
        <v>5.5102359345486285</v>
      </c>
      <c r="G66" s="48">
        <v>-120.8</v>
      </c>
      <c r="H66" s="49">
        <v>-1.7457656511937092</v>
      </c>
    </row>
    <row r="67" spans="1:8" ht="16.2">
      <c r="A67" s="44"/>
      <c r="B67" s="47" t="s">
        <v>31</v>
      </c>
      <c r="C67" s="48">
        <v>5057.1000000000004</v>
      </c>
      <c r="D67" s="49">
        <v>3.7426371711935871</v>
      </c>
      <c r="E67" s="48">
        <v>5124</v>
      </c>
      <c r="F67" s="49">
        <v>4.0803585364222172</v>
      </c>
      <c r="G67" s="48">
        <v>-66.899999999999636</v>
      </c>
      <c r="H67" s="49">
        <v>-1.3056206088992939</v>
      </c>
    </row>
    <row r="68" spans="1:8" ht="16.2">
      <c r="A68" s="44"/>
      <c r="B68" s="47" t="s">
        <v>32</v>
      </c>
      <c r="C68" s="48">
        <v>423.8</v>
      </c>
      <c r="D68" s="49">
        <v>0.31364411088407235</v>
      </c>
      <c r="E68" s="48">
        <v>470.6</v>
      </c>
      <c r="F68" s="49">
        <v>0.37474955644814506</v>
      </c>
      <c r="G68" s="48">
        <v>-46.8</v>
      </c>
      <c r="H68" s="49">
        <v>-9.9447513812154664</v>
      </c>
    </row>
    <row r="69" spans="1:8" ht="16.2">
      <c r="A69" s="50"/>
      <c r="B69" s="47" t="s">
        <v>33</v>
      </c>
      <c r="C69" s="48">
        <v>1317.9</v>
      </c>
      <c r="D69" s="49">
        <v>0.97534585590872813</v>
      </c>
      <c r="E69" s="48">
        <v>1325</v>
      </c>
      <c r="F69" s="49">
        <v>1.0551278416782666</v>
      </c>
      <c r="G69" s="48">
        <v>-7.0999999999999091</v>
      </c>
      <c r="H69" s="49">
        <v>-0.53584905660376547</v>
      </c>
    </row>
    <row r="70" spans="1:8" ht="21">
      <c r="A70" s="39"/>
      <c r="B70" s="39"/>
      <c r="C70" s="39"/>
      <c r="D70" s="39"/>
      <c r="E70" s="39"/>
      <c r="F70" s="39"/>
      <c r="G70" s="39"/>
      <c r="H70" s="39"/>
    </row>
    <row r="71" spans="1:8" ht="21">
      <c r="A71" s="39"/>
      <c r="B71" s="39"/>
      <c r="C71" s="39"/>
      <c r="D71" s="39"/>
      <c r="E71" s="39"/>
      <c r="F71" s="39"/>
      <c r="G71" s="39"/>
      <c r="H71" s="39"/>
    </row>
    <row r="72" spans="1:8" ht="16.2">
      <c r="H72" s="36" t="s">
        <v>25</v>
      </c>
    </row>
    <row r="73" spans="1:8" ht="22.2">
      <c r="A73" s="34"/>
      <c r="B73" s="52"/>
      <c r="C73" s="31" t="s">
        <v>26</v>
      </c>
      <c r="D73" s="42"/>
      <c r="E73" s="42"/>
      <c r="F73" s="42"/>
      <c r="G73" s="43"/>
      <c r="H73" s="43"/>
    </row>
    <row r="74" spans="1:8" ht="16.2">
      <c r="A74" s="44"/>
      <c r="B74" s="53"/>
      <c r="C74" s="32" t="s">
        <v>27</v>
      </c>
      <c r="D74" s="43"/>
      <c r="E74" s="32" t="s">
        <v>28</v>
      </c>
      <c r="F74" s="43"/>
      <c r="G74" s="32" t="s">
        <v>29</v>
      </c>
      <c r="H74" s="43"/>
    </row>
    <row r="75" spans="1:8" ht="16.2">
      <c r="A75" s="44"/>
      <c r="B75" s="54"/>
      <c r="C75" s="33" t="s">
        <v>12</v>
      </c>
      <c r="D75" s="30" t="s">
        <v>13</v>
      </c>
      <c r="E75" s="33" t="s">
        <v>12</v>
      </c>
      <c r="F75" s="30" t="s">
        <v>13</v>
      </c>
      <c r="G75" s="33" t="s">
        <v>12</v>
      </c>
      <c r="H75" s="30" t="s">
        <v>13</v>
      </c>
    </row>
    <row r="76" spans="1:8" ht="16.2">
      <c r="A76" s="44"/>
      <c r="B76" s="47" t="s">
        <v>30</v>
      </c>
      <c r="C76" s="48">
        <f>SUM(C77:C79)</f>
        <v>7717.3</v>
      </c>
      <c r="D76" s="49">
        <v>4.9304795546704856</v>
      </c>
      <c r="E76" s="48">
        <f>SUM(E77:E79)</f>
        <v>7896.3000000000011</v>
      </c>
      <c r="F76" s="49">
        <v>5.4476063798595247</v>
      </c>
      <c r="G76" s="48">
        <v>-179</v>
      </c>
      <c r="H76" s="49">
        <v>-2.2668844902042684</v>
      </c>
    </row>
    <row r="77" spans="1:8" ht="18">
      <c r="A77" s="35" t="s">
        <v>15</v>
      </c>
      <c r="B77" s="47" t="s">
        <v>31</v>
      </c>
      <c r="C77" s="48">
        <v>5716.2</v>
      </c>
      <c r="D77" s="49">
        <v>3.6520035803205042</v>
      </c>
      <c r="E77" s="48">
        <v>5806.1</v>
      </c>
      <c r="F77" s="49">
        <v>4.0055908972686423</v>
      </c>
      <c r="G77" s="48">
        <v>-89.900000000000546</v>
      </c>
      <c r="H77" s="49">
        <v>-1.5483715402766163</v>
      </c>
    </row>
    <row r="78" spans="1:8" ht="16.2">
      <c r="A78" s="44"/>
      <c r="B78" s="47" t="s">
        <v>32</v>
      </c>
      <c r="C78" s="48">
        <v>489.3</v>
      </c>
      <c r="D78" s="49">
        <v>0.31260721315748624</v>
      </c>
      <c r="E78" s="48">
        <v>546.79999999999995</v>
      </c>
      <c r="F78" s="49">
        <v>0.37723378905401106</v>
      </c>
      <c r="G78" s="48">
        <v>-57.499999999999943</v>
      </c>
      <c r="H78" s="49">
        <v>-10.515727871250903</v>
      </c>
    </row>
    <row r="79" spans="1:8" ht="16.2">
      <c r="A79" s="50"/>
      <c r="B79" s="47" t="s">
        <v>33</v>
      </c>
      <c r="C79" s="48">
        <v>1511.8</v>
      </c>
      <c r="D79" s="49">
        <v>0.96586876119249476</v>
      </c>
      <c r="E79" s="48">
        <v>1543.4</v>
      </c>
      <c r="F79" s="49">
        <v>1.0647816935368704</v>
      </c>
      <c r="G79" s="48">
        <v>-31.600000000000136</v>
      </c>
      <c r="H79" s="49">
        <v>-2.0474277569003552</v>
      </c>
    </row>
    <row r="80" spans="1:8">
      <c r="B80" s="55"/>
      <c r="C80" s="56"/>
      <c r="D80" s="57"/>
      <c r="E80" s="56"/>
      <c r="F80" s="57"/>
      <c r="G80" s="56"/>
      <c r="H80" s="57"/>
    </row>
    <row r="81" spans="1:8">
      <c r="B81" s="55"/>
      <c r="C81" s="56"/>
      <c r="D81" s="57"/>
      <c r="E81" s="56"/>
      <c r="F81" s="57"/>
      <c r="G81" s="56"/>
      <c r="H81" s="57"/>
    </row>
    <row r="82" spans="1:8">
      <c r="B82" s="55"/>
      <c r="C82" s="56"/>
      <c r="D82" s="57"/>
      <c r="E82" s="56"/>
      <c r="F82" s="57"/>
      <c r="G82" s="56"/>
      <c r="H82" s="57"/>
    </row>
    <row r="83" spans="1:8" ht="16.2">
      <c r="H83" s="36" t="s">
        <v>25</v>
      </c>
    </row>
    <row r="84" spans="1:8" ht="22.2">
      <c r="A84" s="40"/>
      <c r="B84" s="52"/>
      <c r="C84" s="31" t="s">
        <v>26</v>
      </c>
      <c r="D84" s="42"/>
      <c r="E84" s="42"/>
      <c r="F84" s="42"/>
      <c r="G84" s="43"/>
      <c r="H84" s="43"/>
    </row>
    <row r="85" spans="1:8" ht="16.2">
      <c r="A85" s="44"/>
      <c r="B85" s="53"/>
      <c r="C85" s="32" t="s">
        <v>27</v>
      </c>
      <c r="D85" s="43"/>
      <c r="E85" s="32" t="s">
        <v>28</v>
      </c>
      <c r="F85" s="43"/>
      <c r="G85" s="32" t="s">
        <v>29</v>
      </c>
      <c r="H85" s="43"/>
    </row>
    <row r="86" spans="1:8" ht="16.2">
      <c r="A86" s="44"/>
      <c r="B86" s="54"/>
      <c r="C86" s="33" t="s">
        <v>12</v>
      </c>
      <c r="D86" s="30" t="s">
        <v>13</v>
      </c>
      <c r="E86" s="33" t="s">
        <v>12</v>
      </c>
      <c r="F86" s="30" t="s">
        <v>13</v>
      </c>
      <c r="G86" s="33" t="s">
        <v>12</v>
      </c>
      <c r="H86" s="30" t="s">
        <v>13</v>
      </c>
    </row>
    <row r="87" spans="1:8" ht="16.2">
      <c r="A87" s="44"/>
      <c r="B87" s="47" t="s">
        <v>30</v>
      </c>
      <c r="C87" s="48">
        <v>8678.9</v>
      </c>
      <c r="D87" s="49">
        <v>4.8556655119012451</v>
      </c>
      <c r="E87" s="48">
        <v>8883.7000000000007</v>
      </c>
      <c r="F87" s="49">
        <v>5.3830427216186996</v>
      </c>
      <c r="G87" s="48">
        <v>-204.80000000000109</v>
      </c>
      <c r="H87" s="49">
        <v>-2.3053457455789905</v>
      </c>
    </row>
    <row r="88" spans="1:8" ht="18">
      <c r="A88" s="35" t="s">
        <v>14</v>
      </c>
      <c r="B88" s="47" t="s">
        <v>31</v>
      </c>
      <c r="C88" s="48">
        <v>6412.5</v>
      </c>
      <c r="D88" s="49">
        <v>3.587661465746435</v>
      </c>
      <c r="E88" s="48">
        <v>6522.6</v>
      </c>
      <c r="F88" s="49">
        <v>3.9523435568547036</v>
      </c>
      <c r="G88" s="48">
        <v>-110.1</v>
      </c>
      <c r="H88" s="49">
        <v>-1.6879771870113247</v>
      </c>
    </row>
    <row r="89" spans="1:8" ht="16.2">
      <c r="A89" s="44"/>
      <c r="B89" s="47" t="s">
        <v>32</v>
      </c>
      <c r="C89" s="48">
        <v>549.6</v>
      </c>
      <c r="D89" s="49">
        <v>0.3074898622337997</v>
      </c>
      <c r="E89" s="48">
        <v>623.79999999999995</v>
      </c>
      <c r="F89" s="49">
        <v>0.37798913175205656</v>
      </c>
      <c r="G89" s="48">
        <v>-74.199999999999932</v>
      </c>
      <c r="H89" s="49">
        <v>-11.89483808913112</v>
      </c>
    </row>
    <row r="90" spans="1:8" ht="16.2">
      <c r="A90" s="50"/>
      <c r="B90" s="47" t="s">
        <v>33</v>
      </c>
      <c r="C90" s="48">
        <v>1716.8</v>
      </c>
      <c r="D90" s="49">
        <v>0.9605141839210104</v>
      </c>
      <c r="E90" s="48">
        <v>1737.3</v>
      </c>
      <c r="F90" s="49">
        <v>1.0527100330119394</v>
      </c>
      <c r="G90" s="48">
        <v>-20.5</v>
      </c>
      <c r="H90" s="49">
        <v>-1.1799919415184434</v>
      </c>
    </row>
    <row r="93" spans="1:8" ht="21">
      <c r="A93" s="1"/>
      <c r="C93" s="58"/>
      <c r="D93" s="59"/>
      <c r="E93" s="60"/>
      <c r="F93" s="60"/>
      <c r="G93" s="60"/>
      <c r="H93" s="36" t="s">
        <v>16</v>
      </c>
    </row>
    <row r="94" spans="1:8" ht="22.2">
      <c r="A94" s="40"/>
      <c r="B94" s="61"/>
      <c r="C94" s="31" t="s">
        <v>26</v>
      </c>
      <c r="D94" s="42"/>
      <c r="E94" s="42"/>
      <c r="F94" s="42"/>
      <c r="G94" s="43"/>
      <c r="H94" s="43"/>
    </row>
    <row r="95" spans="1:8" ht="16.2">
      <c r="A95" s="44"/>
      <c r="B95" s="62"/>
      <c r="C95" s="32" t="s">
        <v>27</v>
      </c>
      <c r="D95" s="43"/>
      <c r="E95" s="32" t="s">
        <v>28</v>
      </c>
      <c r="F95" s="43"/>
      <c r="G95" s="32" t="s">
        <v>29</v>
      </c>
      <c r="H95" s="43"/>
    </row>
    <row r="96" spans="1:8" ht="16.2">
      <c r="A96" s="44"/>
      <c r="B96" s="63"/>
      <c r="C96" s="33" t="s">
        <v>12</v>
      </c>
      <c r="D96" s="30" t="s">
        <v>13</v>
      </c>
      <c r="E96" s="33" t="s">
        <v>12</v>
      </c>
      <c r="F96" s="30" t="s">
        <v>13</v>
      </c>
      <c r="G96" s="33" t="s">
        <v>12</v>
      </c>
      <c r="H96" s="30" t="s">
        <v>13</v>
      </c>
    </row>
    <row r="97" spans="1:8" ht="18">
      <c r="A97" s="35" t="s">
        <v>17</v>
      </c>
      <c r="B97" s="47" t="s">
        <v>30</v>
      </c>
      <c r="C97" s="48">
        <v>9678.6</v>
      </c>
      <c r="D97" s="49">
        <v>4.8054861963791788</v>
      </c>
      <c r="E97" s="48">
        <v>9876.1</v>
      </c>
      <c r="F97" s="49">
        <v>5.3421459457763616</v>
      </c>
      <c r="G97" s="48">
        <v>-197.5</v>
      </c>
      <c r="H97" s="49">
        <v>-1.9997772400036418</v>
      </c>
    </row>
    <row r="98" spans="1:8" ht="16.2">
      <c r="A98" s="44"/>
      <c r="B98" s="47" t="s">
        <v>31</v>
      </c>
      <c r="C98" s="48">
        <v>7145.2</v>
      </c>
      <c r="D98" s="49">
        <v>3.5476370518844154</v>
      </c>
      <c r="E98" s="48">
        <v>7245.7</v>
      </c>
      <c r="F98" s="49">
        <v>3.9193190509727307</v>
      </c>
      <c r="G98" s="48">
        <v>-100.5</v>
      </c>
      <c r="H98" s="49">
        <v>-1.3870295485598372</v>
      </c>
    </row>
    <row r="99" spans="1:8" ht="16.2">
      <c r="A99" s="44"/>
      <c r="B99" s="47" t="s">
        <v>32</v>
      </c>
      <c r="C99" s="48">
        <v>611.29999999999995</v>
      </c>
      <c r="D99" s="49">
        <v>0.30351432147692758</v>
      </c>
      <c r="E99" s="48">
        <v>696.1</v>
      </c>
      <c r="F99" s="49">
        <v>0.37653201090055033</v>
      </c>
      <c r="G99" s="48">
        <v>-84.800000000000068</v>
      </c>
      <c r="H99" s="49">
        <v>-12.182157735957489</v>
      </c>
    </row>
    <row r="100" spans="1:8" ht="16.2">
      <c r="A100" s="50"/>
      <c r="B100" s="47" t="s">
        <v>33</v>
      </c>
      <c r="C100" s="48">
        <v>1922.1</v>
      </c>
      <c r="D100" s="49">
        <v>0.95433482301783501</v>
      </c>
      <c r="E100" s="48">
        <v>1934.3</v>
      </c>
      <c r="F100" s="49">
        <v>1.0462948839030808</v>
      </c>
      <c r="G100" s="48">
        <v>-12.2</v>
      </c>
      <c r="H100" s="49">
        <v>-0.63071912319702106</v>
      </c>
    </row>
    <row r="103" spans="1:8" ht="21">
      <c r="A103" s="1"/>
      <c r="C103" s="58"/>
      <c r="D103" s="59"/>
      <c r="E103" s="60"/>
      <c r="F103" s="60"/>
      <c r="G103" s="60"/>
      <c r="H103" s="36" t="s">
        <v>16</v>
      </c>
    </row>
    <row r="104" spans="1:8" ht="22.2">
      <c r="A104" s="40"/>
      <c r="B104" s="61"/>
      <c r="C104" s="64" t="s">
        <v>35</v>
      </c>
      <c r="D104" s="65"/>
      <c r="E104" s="65"/>
      <c r="F104" s="65"/>
      <c r="G104" s="66"/>
      <c r="H104" s="66"/>
    </row>
    <row r="105" spans="1:8" ht="16.2">
      <c r="A105" s="44"/>
      <c r="B105" s="62"/>
      <c r="C105" s="32" t="s">
        <v>27</v>
      </c>
      <c r="D105" s="43"/>
      <c r="E105" s="32" t="s">
        <v>28</v>
      </c>
      <c r="F105" s="43"/>
      <c r="G105" s="32" t="s">
        <v>29</v>
      </c>
      <c r="H105" s="43"/>
    </row>
    <row r="106" spans="1:8" ht="16.2">
      <c r="A106" s="44"/>
      <c r="B106" s="63"/>
      <c r="C106" s="33" t="s">
        <v>12</v>
      </c>
      <c r="D106" s="30" t="s">
        <v>13</v>
      </c>
      <c r="E106" s="33" t="s">
        <v>12</v>
      </c>
      <c r="F106" s="30" t="s">
        <v>13</v>
      </c>
      <c r="G106" s="33" t="s">
        <v>12</v>
      </c>
      <c r="H106" s="30" t="s">
        <v>13</v>
      </c>
    </row>
    <row r="107" spans="1:8" ht="18">
      <c r="A107" s="35" t="s">
        <v>24</v>
      </c>
      <c r="B107" s="47" t="s">
        <v>30</v>
      </c>
      <c r="C107" s="48">
        <v>10631.1</v>
      </c>
      <c r="D107" s="49">
        <v>4.7620263438678343</v>
      </c>
      <c r="E107" s="48">
        <v>10822.4</v>
      </c>
      <c r="F107" s="49">
        <v>5.2944209569524991</v>
      </c>
      <c r="G107" s="48">
        <v>-191.29999999999927</v>
      </c>
      <c r="H107" s="49">
        <v>-1.7676301005322248</v>
      </c>
    </row>
    <row r="108" spans="1:8" ht="16.2">
      <c r="A108" s="44"/>
      <c r="B108" s="47" t="s">
        <v>31</v>
      </c>
      <c r="C108" s="48">
        <v>7854.8</v>
      </c>
      <c r="D108" s="49">
        <v>3.5184284341049437</v>
      </c>
      <c r="E108" s="48">
        <v>7947.8</v>
      </c>
      <c r="F108" s="49">
        <v>3.8881393112125844</v>
      </c>
      <c r="G108" s="48">
        <v>-93</v>
      </c>
      <c r="H108" s="49">
        <v>-1.1701351317345732</v>
      </c>
    </row>
    <row r="109" spans="1:8" ht="16.2">
      <c r="A109" s="44"/>
      <c r="B109" s="47" t="s">
        <v>32</v>
      </c>
      <c r="C109" s="48">
        <v>658.1</v>
      </c>
      <c r="D109" s="49">
        <v>0.29478506804558535</v>
      </c>
      <c r="E109" s="48">
        <v>754.2</v>
      </c>
      <c r="F109" s="49">
        <v>0.36896180937071027</v>
      </c>
      <c r="G109" s="48">
        <v>-96.1</v>
      </c>
      <c r="H109" s="49">
        <v>-12.741978255104748</v>
      </c>
    </row>
    <row r="110" spans="1:8" ht="16.2">
      <c r="A110" s="50"/>
      <c r="B110" s="47" t="s">
        <v>33</v>
      </c>
      <c r="C110" s="48">
        <v>2118.1999999999998</v>
      </c>
      <c r="D110" s="49">
        <v>0.94881284171730551</v>
      </c>
      <c r="E110" s="48">
        <v>2120.4</v>
      </c>
      <c r="F110" s="49">
        <v>1.0373198363692044</v>
      </c>
      <c r="G110" s="48">
        <v>-2.2000000000002728</v>
      </c>
      <c r="H110" s="49">
        <v>-0.10375400867762601</v>
      </c>
    </row>
    <row r="112" spans="1:8" ht="21">
      <c r="A112" s="1"/>
      <c r="C112" s="58"/>
      <c r="D112" s="59"/>
      <c r="E112" s="60"/>
      <c r="F112" s="60"/>
      <c r="G112" s="60"/>
      <c r="H112" s="36" t="s">
        <v>16</v>
      </c>
    </row>
    <row r="113" spans="1:8" ht="22.2">
      <c r="A113" s="40"/>
      <c r="B113" s="61"/>
      <c r="C113" s="64" t="s">
        <v>35</v>
      </c>
      <c r="D113" s="65"/>
      <c r="E113" s="65"/>
      <c r="F113" s="65"/>
      <c r="G113" s="66"/>
      <c r="H113" s="66"/>
    </row>
    <row r="114" spans="1:8" ht="16.2">
      <c r="A114" s="44"/>
      <c r="B114" s="62"/>
      <c r="C114" s="32" t="s">
        <v>27</v>
      </c>
      <c r="D114" s="43"/>
      <c r="E114" s="32" t="s">
        <v>28</v>
      </c>
      <c r="F114" s="43"/>
      <c r="G114" s="32" t="s">
        <v>29</v>
      </c>
      <c r="H114" s="43"/>
    </row>
    <row r="115" spans="1:8" ht="16.2">
      <c r="A115" s="44"/>
      <c r="B115" s="63"/>
      <c r="C115" s="33" t="s">
        <v>12</v>
      </c>
      <c r="D115" s="30" t="s">
        <v>13</v>
      </c>
      <c r="E115" s="33" t="s">
        <v>12</v>
      </c>
      <c r="F115" s="30" t="s">
        <v>13</v>
      </c>
      <c r="G115" s="33" t="s">
        <v>12</v>
      </c>
      <c r="H115" s="30" t="s">
        <v>13</v>
      </c>
    </row>
    <row r="116" spans="1:8" ht="18">
      <c r="A116" s="35" t="s">
        <v>36</v>
      </c>
      <c r="B116" s="47" t="s">
        <v>30</v>
      </c>
      <c r="C116" s="67">
        <v>11626.4</v>
      </c>
      <c r="D116" s="68">
        <v>4.7123273013349776</v>
      </c>
      <c r="E116" s="67">
        <v>11788.7</v>
      </c>
      <c r="F116" s="68">
        <v>5.2624013748925869</v>
      </c>
      <c r="G116" s="67">
        <v>-162.30000000000109</v>
      </c>
      <c r="H116" s="68">
        <v>-1.376742134416864</v>
      </c>
    </row>
    <row r="117" spans="1:8" ht="16.2">
      <c r="A117" s="44"/>
      <c r="B117" s="47" t="s">
        <v>31</v>
      </c>
      <c r="C117" s="67">
        <v>8584</v>
      </c>
      <c r="D117" s="68">
        <v>3.479204014540997</v>
      </c>
      <c r="E117" s="67">
        <v>8664.7999999999993</v>
      </c>
      <c r="F117" s="68">
        <v>3.8679121050810763</v>
      </c>
      <c r="G117" s="67">
        <v>-80.799999999999272</v>
      </c>
      <c r="H117" s="68">
        <v>-0.93250854030098029</v>
      </c>
    </row>
    <row r="118" spans="1:8" ht="16.2">
      <c r="A118" s="44"/>
      <c r="B118" s="47" t="s">
        <v>32</v>
      </c>
      <c r="C118" s="67">
        <v>713.9</v>
      </c>
      <c r="D118" s="68">
        <v>0.28935271970885579</v>
      </c>
      <c r="E118" s="67">
        <v>819.1</v>
      </c>
      <c r="F118" s="68">
        <v>0.36564107714799071</v>
      </c>
      <c r="G118" s="67">
        <v>-105.2</v>
      </c>
      <c r="H118" s="68">
        <v>-12.843364668538648</v>
      </c>
    </row>
    <row r="119" spans="1:8" ht="16.2">
      <c r="A119" s="50"/>
      <c r="B119" s="47" t="s">
        <v>33</v>
      </c>
      <c r="C119" s="67">
        <v>2328.5</v>
      </c>
      <c r="D119" s="68">
        <v>0.94377056708512486</v>
      </c>
      <c r="E119" s="67">
        <v>2304.8000000000002</v>
      </c>
      <c r="F119" s="68">
        <v>1.0288481926635196</v>
      </c>
      <c r="G119" s="67">
        <v>23.699999999999818</v>
      </c>
      <c r="H119" s="68">
        <v>1.0282887886150505</v>
      </c>
    </row>
    <row r="121" spans="1:8" ht="21">
      <c r="A121" s="1"/>
      <c r="C121" s="58"/>
      <c r="D121" s="59"/>
      <c r="E121" s="60"/>
      <c r="F121" s="60"/>
      <c r="G121" s="60"/>
      <c r="H121" s="36" t="s">
        <v>16</v>
      </c>
    </row>
    <row r="122" spans="1:8" ht="22.2">
      <c r="A122" s="40"/>
      <c r="B122" s="61"/>
      <c r="C122" s="64" t="s">
        <v>35</v>
      </c>
      <c r="D122" s="65"/>
      <c r="E122" s="65"/>
      <c r="F122" s="65"/>
      <c r="G122" s="66"/>
      <c r="H122" s="66"/>
    </row>
    <row r="123" spans="1:8" ht="16.2">
      <c r="A123" s="44"/>
      <c r="B123" s="62"/>
      <c r="C123" s="32" t="s">
        <v>27</v>
      </c>
      <c r="D123" s="43"/>
      <c r="E123" s="32" t="s">
        <v>28</v>
      </c>
      <c r="F123" s="43"/>
      <c r="G123" s="32" t="s">
        <v>29</v>
      </c>
      <c r="H123" s="43"/>
    </row>
    <row r="124" spans="1:8" ht="16.2">
      <c r="A124" s="44"/>
      <c r="B124" s="63"/>
      <c r="C124" s="33" t="s">
        <v>12</v>
      </c>
      <c r="D124" s="30" t="s">
        <v>13</v>
      </c>
      <c r="E124" s="33" t="s">
        <v>12</v>
      </c>
      <c r="F124" s="30" t="s">
        <v>13</v>
      </c>
      <c r="G124" s="33" t="s">
        <v>12</v>
      </c>
      <c r="H124" s="30" t="s">
        <v>13</v>
      </c>
    </row>
    <row r="125" spans="1:8" ht="18">
      <c r="A125" s="35" t="s">
        <v>41</v>
      </c>
      <c r="B125" s="47" t="s">
        <v>30</v>
      </c>
      <c r="C125" s="67">
        <v>872.1</v>
      </c>
      <c r="D125" s="68">
        <v>3.9389532257773121</v>
      </c>
      <c r="E125" s="67">
        <v>921</v>
      </c>
      <c r="F125" s="68">
        <v>4.6540302082438494</v>
      </c>
      <c r="G125" s="67">
        <v>-48.9</v>
      </c>
      <c r="H125" s="68">
        <v>-5.3094462540716592</v>
      </c>
    </row>
    <row r="126" spans="1:8" ht="16.2">
      <c r="A126" s="44"/>
      <c r="B126" s="47" t="s">
        <v>31</v>
      </c>
      <c r="C126" s="67">
        <v>626.70000000000005</v>
      </c>
      <c r="D126" s="68">
        <v>2.8305721667178552</v>
      </c>
      <c r="E126" s="67">
        <v>669.5</v>
      </c>
      <c r="F126" s="68">
        <v>3.3831413945920272</v>
      </c>
      <c r="G126" s="67">
        <v>-42.8</v>
      </c>
      <c r="H126" s="68">
        <v>-6.3928304705003658</v>
      </c>
    </row>
    <row r="127" spans="1:8" ht="16.2">
      <c r="A127" s="44"/>
      <c r="B127" s="47" t="s">
        <v>32</v>
      </c>
      <c r="C127" s="67">
        <v>61.6</v>
      </c>
      <c r="D127" s="68">
        <v>0.27822442232299327</v>
      </c>
      <c r="E127" s="67">
        <v>66.400000000000006</v>
      </c>
      <c r="F127" s="68">
        <v>0.3355348597474393</v>
      </c>
      <c r="G127" s="67">
        <v>-4.8</v>
      </c>
      <c r="H127" s="68">
        <v>-7.2289156626506035</v>
      </c>
    </row>
    <row r="128" spans="1:8" ht="16.2">
      <c r="A128" s="50"/>
      <c r="B128" s="47" t="s">
        <v>33</v>
      </c>
      <c r="C128" s="67">
        <v>183.8</v>
      </c>
      <c r="D128" s="68">
        <v>0.83015663673646367</v>
      </c>
      <c r="E128" s="67">
        <v>185.1</v>
      </c>
      <c r="F128" s="68">
        <v>0.93535395390438258</v>
      </c>
      <c r="G128" s="67">
        <v>-1.2999999999999829</v>
      </c>
      <c r="H128" s="68">
        <v>-0.70232306861155447</v>
      </c>
    </row>
    <row r="130" spans="1:8" ht="21">
      <c r="A130" s="1"/>
      <c r="C130" s="58"/>
      <c r="D130" s="59"/>
      <c r="E130" s="60"/>
      <c r="F130" s="60"/>
      <c r="G130" s="60"/>
      <c r="H130" s="36" t="s">
        <v>16</v>
      </c>
    </row>
    <row r="131" spans="1:8" ht="22.2">
      <c r="A131" s="40"/>
      <c r="B131" s="61"/>
      <c r="C131" s="64" t="s">
        <v>35</v>
      </c>
      <c r="D131" s="65"/>
      <c r="E131" s="65"/>
      <c r="F131" s="65"/>
      <c r="G131" s="66"/>
      <c r="H131" s="66"/>
    </row>
    <row r="132" spans="1:8" ht="16.2">
      <c r="A132" s="44"/>
      <c r="B132" s="62"/>
      <c r="C132" s="32" t="s">
        <v>27</v>
      </c>
      <c r="D132" s="43"/>
      <c r="E132" s="32" t="s">
        <v>28</v>
      </c>
      <c r="F132" s="43"/>
      <c r="G132" s="32" t="s">
        <v>29</v>
      </c>
      <c r="H132" s="43"/>
    </row>
    <row r="133" spans="1:8" ht="16.2">
      <c r="A133" s="44"/>
      <c r="B133" s="63"/>
      <c r="C133" s="33" t="s">
        <v>12</v>
      </c>
      <c r="D133" s="30" t="s">
        <v>13</v>
      </c>
      <c r="E133" s="33" t="s">
        <v>12</v>
      </c>
      <c r="F133" s="30" t="s">
        <v>13</v>
      </c>
      <c r="G133" s="33" t="s">
        <v>12</v>
      </c>
      <c r="H133" s="30" t="s">
        <v>13</v>
      </c>
    </row>
    <row r="134" spans="1:8" ht="18">
      <c r="A134" s="35" t="s">
        <v>55</v>
      </c>
      <c r="B134" s="47" t="s">
        <v>30</v>
      </c>
      <c r="C134" s="67">
        <v>1571.6</v>
      </c>
      <c r="D134" s="68">
        <v>3.9485849815082812</v>
      </c>
      <c r="E134" s="67">
        <v>1617.8</v>
      </c>
      <c r="F134" s="68">
        <v>4.6637262532791368</v>
      </c>
      <c r="G134" s="67">
        <v>-46.2</v>
      </c>
      <c r="H134" s="68">
        <v>-2.8557300037087452</v>
      </c>
    </row>
    <row r="135" spans="1:8" ht="16.2">
      <c r="A135" s="44"/>
      <c r="B135" s="47" t="s">
        <v>31</v>
      </c>
      <c r="C135" s="67">
        <v>1131.0999999999999</v>
      </c>
      <c r="D135" s="68">
        <v>2.84184555394758</v>
      </c>
      <c r="E135" s="67">
        <v>1168.5999999999999</v>
      </c>
      <c r="F135" s="68">
        <v>3.3687912594770673</v>
      </c>
      <c r="G135" s="67">
        <v>-37.5</v>
      </c>
      <c r="H135" s="68">
        <v>-3.2089679958925199</v>
      </c>
    </row>
    <row r="136" spans="1:8" ht="16.2">
      <c r="A136" s="44"/>
      <c r="B136" s="47" t="s">
        <v>32</v>
      </c>
      <c r="C136" s="67">
        <v>102</v>
      </c>
      <c r="D136" s="68">
        <v>0.25627110467920888</v>
      </c>
      <c r="E136" s="67">
        <v>126</v>
      </c>
      <c r="F136" s="68">
        <v>0.36322753610654673</v>
      </c>
      <c r="G136" s="67">
        <v>-24</v>
      </c>
      <c r="H136" s="68">
        <v>-19.047619047619047</v>
      </c>
    </row>
    <row r="137" spans="1:8" ht="16.2">
      <c r="A137" s="50"/>
      <c r="B137" s="47" t="s">
        <v>33</v>
      </c>
      <c r="C137" s="67">
        <v>338.5</v>
      </c>
      <c r="D137" s="68">
        <v>0.85046832288149221</v>
      </c>
      <c r="E137" s="67">
        <v>323.2</v>
      </c>
      <c r="F137" s="68">
        <v>0.93170745769552299</v>
      </c>
      <c r="G137" s="67">
        <v>15.3</v>
      </c>
      <c r="H137" s="68">
        <v>4.7339108910891214</v>
      </c>
    </row>
    <row r="139" spans="1:8" ht="21">
      <c r="A139" s="1"/>
      <c r="C139" s="58"/>
      <c r="D139" s="59"/>
      <c r="E139" s="60"/>
      <c r="F139" s="60"/>
      <c r="G139" s="60"/>
      <c r="H139" s="36" t="s">
        <v>16</v>
      </c>
    </row>
    <row r="140" spans="1:8" ht="22.2">
      <c r="A140" s="40"/>
      <c r="B140" s="61"/>
      <c r="C140" s="64" t="s">
        <v>35</v>
      </c>
      <c r="D140" s="65"/>
      <c r="E140" s="65"/>
      <c r="F140" s="65"/>
      <c r="G140" s="66"/>
      <c r="H140" s="66"/>
    </row>
    <row r="141" spans="1:8" ht="16.2">
      <c r="A141" s="44"/>
      <c r="B141" s="62"/>
      <c r="C141" s="32" t="s">
        <v>27</v>
      </c>
      <c r="D141" s="43"/>
      <c r="E141" s="32" t="s">
        <v>28</v>
      </c>
      <c r="F141" s="43"/>
      <c r="G141" s="32" t="s">
        <v>29</v>
      </c>
      <c r="H141" s="43"/>
    </row>
    <row r="142" spans="1:8" ht="16.2">
      <c r="A142" s="44"/>
      <c r="B142" s="63"/>
      <c r="C142" s="33" t="s">
        <v>12</v>
      </c>
      <c r="D142" s="30" t="s">
        <v>13</v>
      </c>
      <c r="E142" s="33" t="s">
        <v>12</v>
      </c>
      <c r="F142" s="30" t="s">
        <v>13</v>
      </c>
      <c r="G142" s="33" t="s">
        <v>12</v>
      </c>
      <c r="H142" s="30" t="s">
        <v>13</v>
      </c>
    </row>
    <row r="143" spans="1:8" ht="18">
      <c r="A143" s="35" t="s">
        <v>57</v>
      </c>
      <c r="B143" s="47" t="s">
        <v>30</v>
      </c>
      <c r="C143" s="67">
        <v>2660.3</v>
      </c>
      <c r="D143" s="68">
        <v>4.1535516668540238</v>
      </c>
      <c r="E143" s="67">
        <v>2650.9</v>
      </c>
      <c r="F143" s="68">
        <v>4.8689056028505577</v>
      </c>
      <c r="G143" s="67">
        <v>9.4000000000000909</v>
      </c>
      <c r="H143" s="68">
        <v>0.35459655211438346</v>
      </c>
    </row>
    <row r="144" spans="1:8" ht="16.2">
      <c r="A144" s="44"/>
      <c r="B144" s="47" t="s">
        <v>31</v>
      </c>
      <c r="C144" s="67">
        <v>1950.1</v>
      </c>
      <c r="D144" s="68">
        <v>3.0447096588850999</v>
      </c>
      <c r="E144" s="67">
        <v>1938.9</v>
      </c>
      <c r="F144" s="68">
        <v>3.561175854753837</v>
      </c>
      <c r="G144" s="67">
        <v>11.199999999999818</v>
      </c>
      <c r="H144" s="68">
        <v>0.57764711950074599</v>
      </c>
    </row>
    <row r="145" spans="1:8" ht="16.2">
      <c r="A145" s="44"/>
      <c r="B145" s="47" t="s">
        <v>58</v>
      </c>
      <c r="C145" s="67">
        <v>149.19999999999999</v>
      </c>
      <c r="D145" s="68">
        <v>0.23294737762456125</v>
      </c>
      <c r="E145" s="67">
        <v>183.8</v>
      </c>
      <c r="F145" s="68">
        <v>0.33758529171373208</v>
      </c>
      <c r="G145" s="67">
        <v>-34.6</v>
      </c>
      <c r="H145" s="68">
        <v>-18.824809575625689</v>
      </c>
    </row>
    <row r="146" spans="1:8" ht="16.2">
      <c r="A146" s="50"/>
      <c r="B146" s="47" t="s">
        <v>33</v>
      </c>
      <c r="C146" s="67">
        <v>561</v>
      </c>
      <c r="D146" s="68">
        <v>0.87589463034436243</v>
      </c>
      <c r="E146" s="67">
        <v>528.20000000000005</v>
      </c>
      <c r="F146" s="68">
        <v>0.97014445638298852</v>
      </c>
      <c r="G146" s="67">
        <v>32.799999999999997</v>
      </c>
      <c r="H146" s="68">
        <v>6.2097690268837491</v>
      </c>
    </row>
    <row r="148" spans="1:8" ht="21">
      <c r="A148" s="1"/>
      <c r="C148" s="58"/>
      <c r="D148" s="59"/>
      <c r="E148" s="60"/>
      <c r="F148" s="60"/>
      <c r="G148" s="60"/>
      <c r="H148" s="36" t="s">
        <v>16</v>
      </c>
    </row>
    <row r="149" spans="1:8" ht="22.2">
      <c r="A149" s="40"/>
      <c r="B149" s="61"/>
      <c r="C149" s="64" t="s">
        <v>35</v>
      </c>
      <c r="D149" s="65"/>
      <c r="E149" s="65"/>
      <c r="F149" s="65"/>
      <c r="G149" s="66"/>
      <c r="H149" s="66"/>
    </row>
    <row r="150" spans="1:8" ht="16.2">
      <c r="A150" s="44"/>
      <c r="B150" s="62"/>
      <c r="C150" s="32" t="s">
        <v>27</v>
      </c>
      <c r="D150" s="43"/>
      <c r="E150" s="32" t="s">
        <v>28</v>
      </c>
      <c r="F150" s="43"/>
      <c r="G150" s="32" t="s">
        <v>29</v>
      </c>
      <c r="H150" s="43"/>
    </row>
    <row r="151" spans="1:8" ht="16.2">
      <c r="A151" s="44"/>
      <c r="B151" s="63"/>
      <c r="C151" s="33" t="s">
        <v>12</v>
      </c>
      <c r="D151" s="30" t="s">
        <v>13</v>
      </c>
      <c r="E151" s="33" t="s">
        <v>12</v>
      </c>
      <c r="F151" s="30" t="s">
        <v>13</v>
      </c>
      <c r="G151" s="33" t="s">
        <v>12</v>
      </c>
      <c r="H151" s="30" t="s">
        <v>13</v>
      </c>
    </row>
    <row r="152" spans="1:8" ht="18">
      <c r="A152" s="35" t="s">
        <v>60</v>
      </c>
      <c r="B152" s="47" t="s">
        <v>30</v>
      </c>
      <c r="C152" s="67">
        <v>3700.9</v>
      </c>
      <c r="D152" s="68">
        <v>4.2732901181681511</v>
      </c>
      <c r="E152" s="67">
        <v>3688.8</v>
      </c>
      <c r="F152" s="68">
        <v>4.9668098399062863</v>
      </c>
      <c r="G152" s="67">
        <v>12.099999999999909</v>
      </c>
      <c r="H152" s="68">
        <v>0.32801995228799452</v>
      </c>
    </row>
    <row r="153" spans="1:8" ht="16.2">
      <c r="A153" s="44"/>
      <c r="B153" s="47" t="s">
        <v>31</v>
      </c>
      <c r="C153" s="67">
        <v>2744.5</v>
      </c>
      <c r="D153" s="68">
        <v>3.1689709879522527</v>
      </c>
      <c r="E153" s="67">
        <v>2737</v>
      </c>
      <c r="F153" s="68">
        <v>3.6852522586812806</v>
      </c>
      <c r="G153" s="67">
        <v>7.5</v>
      </c>
      <c r="H153" s="68">
        <v>0.27402265253928526</v>
      </c>
    </row>
    <row r="154" spans="1:8" ht="16.2">
      <c r="A154" s="44"/>
      <c r="B154" s="47" t="s">
        <v>58</v>
      </c>
      <c r="C154" s="67">
        <v>199.4</v>
      </c>
      <c r="D154" s="68">
        <v>0.23023968482334822</v>
      </c>
      <c r="E154" s="67">
        <v>236.5</v>
      </c>
      <c r="F154" s="68">
        <v>0.31843703294779785</v>
      </c>
      <c r="G154" s="67">
        <v>-37.1</v>
      </c>
      <c r="H154" s="68">
        <v>-15.687103594080332</v>
      </c>
    </row>
    <row r="155" spans="1:8" ht="16.2">
      <c r="A155" s="50"/>
      <c r="B155" s="47" t="s">
        <v>33</v>
      </c>
      <c r="C155" s="67">
        <v>757</v>
      </c>
      <c r="D155" s="68">
        <v>0.87407944539255067</v>
      </c>
      <c r="E155" s="67">
        <v>715.3</v>
      </c>
      <c r="F155" s="68">
        <v>0.9631205482772085</v>
      </c>
      <c r="G155" s="67">
        <v>41.7</v>
      </c>
      <c r="H155" s="68">
        <v>5.8297217950510349</v>
      </c>
    </row>
    <row r="157" spans="1:8" ht="21">
      <c r="A157" s="1"/>
      <c r="C157" s="58"/>
      <c r="D157" s="59"/>
      <c r="E157" s="60"/>
      <c r="F157" s="60"/>
      <c r="G157" s="60"/>
      <c r="H157" s="36" t="s">
        <v>16</v>
      </c>
    </row>
    <row r="158" spans="1:8" ht="22.2">
      <c r="A158" s="40"/>
      <c r="B158" s="61"/>
      <c r="C158" s="64" t="s">
        <v>35</v>
      </c>
      <c r="D158" s="65"/>
      <c r="E158" s="65"/>
      <c r="F158" s="65"/>
      <c r="G158" s="66"/>
      <c r="H158" s="66"/>
    </row>
    <row r="159" spans="1:8" ht="16.2">
      <c r="A159" s="44"/>
      <c r="B159" s="62"/>
      <c r="C159" s="32" t="s">
        <v>27</v>
      </c>
      <c r="D159" s="43"/>
      <c r="E159" s="32" t="s">
        <v>28</v>
      </c>
      <c r="F159" s="43"/>
      <c r="G159" s="32" t="s">
        <v>29</v>
      </c>
      <c r="H159" s="43"/>
    </row>
    <row r="160" spans="1:8" ht="16.2">
      <c r="A160" s="44"/>
      <c r="B160" s="63"/>
      <c r="C160" s="33" t="s">
        <v>12</v>
      </c>
      <c r="D160" s="30" t="s">
        <v>13</v>
      </c>
      <c r="E160" s="33" t="s">
        <v>12</v>
      </c>
      <c r="F160" s="30" t="s">
        <v>13</v>
      </c>
      <c r="G160" s="33" t="s">
        <v>12</v>
      </c>
      <c r="H160" s="30" t="s">
        <v>13</v>
      </c>
    </row>
    <row r="161" spans="1:8" ht="18">
      <c r="A161" s="35" t="s">
        <v>62</v>
      </c>
      <c r="B161" s="47" t="s">
        <v>30</v>
      </c>
      <c r="C161" s="67">
        <v>4745.8999999999996</v>
      </c>
      <c r="D161" s="68">
        <v>4.3070620607539061</v>
      </c>
      <c r="E161" s="67">
        <v>4770.5</v>
      </c>
      <c r="F161" s="68">
        <v>5.0831546779301258</v>
      </c>
      <c r="G161" s="67">
        <v>-24.600000000000364</v>
      </c>
      <c r="H161" s="68">
        <v>-0.51566921706320823</v>
      </c>
    </row>
    <row r="162" spans="1:8" ht="16.2">
      <c r="A162" s="44"/>
      <c r="B162" s="47" t="s">
        <v>31</v>
      </c>
      <c r="C162" s="67">
        <v>3545.5</v>
      </c>
      <c r="D162" s="68">
        <v>3.2176591450310736</v>
      </c>
      <c r="E162" s="67">
        <v>3564.8</v>
      </c>
      <c r="F162" s="68">
        <v>3.7984340836149912</v>
      </c>
      <c r="G162" s="67">
        <v>-19.300000000000182</v>
      </c>
      <c r="H162" s="68">
        <v>-0.54140484739677586</v>
      </c>
    </row>
    <row r="163" spans="1:8" ht="16.2">
      <c r="A163" s="44"/>
      <c r="B163" s="47" t="s">
        <v>58</v>
      </c>
      <c r="C163" s="67">
        <v>251.2</v>
      </c>
      <c r="D163" s="68">
        <v>0.22797235290701051</v>
      </c>
      <c r="E163" s="67">
        <v>290.7</v>
      </c>
      <c r="F163" s="68">
        <v>0.30975224082890424</v>
      </c>
      <c r="G163" s="67">
        <v>-39.5</v>
      </c>
      <c r="H163" s="68">
        <v>-13.587891296869625</v>
      </c>
    </row>
    <row r="164" spans="1:8" ht="16.2">
      <c r="A164" s="50"/>
      <c r="B164" s="47" t="s">
        <v>33</v>
      </c>
      <c r="C164" s="67">
        <v>949.2</v>
      </c>
      <c r="D164" s="68">
        <v>0.86143056281582153</v>
      </c>
      <c r="E164" s="67">
        <v>915</v>
      </c>
      <c r="F164" s="68">
        <v>0.97496835348623112</v>
      </c>
      <c r="G164" s="67">
        <v>34.200000000000003</v>
      </c>
      <c r="H164" s="68">
        <v>3.7377049180328026</v>
      </c>
    </row>
    <row r="166" spans="1:8" ht="21">
      <c r="A166" s="1"/>
      <c r="C166" s="58"/>
      <c r="D166" s="59"/>
      <c r="E166" s="60"/>
      <c r="F166" s="60"/>
      <c r="G166" s="60"/>
      <c r="H166" s="36" t="s">
        <v>16</v>
      </c>
    </row>
    <row r="167" spans="1:8" ht="22.2">
      <c r="A167" s="40"/>
      <c r="B167" s="61"/>
      <c r="C167" s="64" t="s">
        <v>35</v>
      </c>
      <c r="D167" s="65"/>
      <c r="E167" s="65"/>
      <c r="F167" s="65"/>
      <c r="G167" s="66"/>
      <c r="H167" s="66"/>
    </row>
    <row r="168" spans="1:8" ht="16.2">
      <c r="A168" s="44"/>
      <c r="B168" s="62"/>
      <c r="C168" s="32" t="s">
        <v>27</v>
      </c>
      <c r="D168" s="43"/>
      <c r="E168" s="32" t="s">
        <v>28</v>
      </c>
      <c r="F168" s="43"/>
      <c r="G168" s="32" t="s">
        <v>29</v>
      </c>
      <c r="H168" s="43"/>
    </row>
    <row r="169" spans="1:8" ht="16.2">
      <c r="A169" s="44"/>
      <c r="B169" s="63"/>
      <c r="C169" s="33" t="s">
        <v>12</v>
      </c>
      <c r="D169" s="30" t="s">
        <v>13</v>
      </c>
      <c r="E169" s="33" t="s">
        <v>12</v>
      </c>
      <c r="F169" s="30" t="s">
        <v>13</v>
      </c>
      <c r="G169" s="33" t="s">
        <v>12</v>
      </c>
      <c r="H169" s="30" t="s">
        <v>13</v>
      </c>
    </row>
    <row r="170" spans="1:8" ht="18">
      <c r="A170" s="35" t="s">
        <v>64</v>
      </c>
      <c r="B170" s="47" t="s">
        <v>30</v>
      </c>
      <c r="C170" s="67">
        <v>5710.7</v>
      </c>
      <c r="D170" s="68">
        <v>4.244847899206512</v>
      </c>
      <c r="E170" s="67">
        <v>5779</v>
      </c>
      <c r="F170" s="68">
        <v>5.0725241930174896</v>
      </c>
      <c r="G170" s="67">
        <v>-68.300000000000182</v>
      </c>
      <c r="H170" s="68">
        <v>-1.181865374632296</v>
      </c>
    </row>
    <row r="171" spans="1:8" ht="16.2">
      <c r="A171" s="44"/>
      <c r="B171" s="47" t="s">
        <v>31</v>
      </c>
      <c r="C171" s="67">
        <v>4261.8999999999996</v>
      </c>
      <c r="D171" s="68">
        <v>3.1679333989928082</v>
      </c>
      <c r="E171" s="67">
        <v>4319.3</v>
      </c>
      <c r="F171" s="68">
        <v>3.7912707643018586</v>
      </c>
      <c r="G171" s="67">
        <v>-57.400000000000546</v>
      </c>
      <c r="H171" s="68">
        <v>-1.3289190378070637</v>
      </c>
    </row>
    <row r="172" spans="1:8" ht="16.2">
      <c r="A172" s="44"/>
      <c r="B172" s="47" t="s">
        <v>58</v>
      </c>
      <c r="C172" s="67">
        <v>311</v>
      </c>
      <c r="D172" s="68">
        <v>0.23117090665824244</v>
      </c>
      <c r="E172" s="67">
        <v>352.6</v>
      </c>
      <c r="F172" s="68">
        <v>0.30949507362138201</v>
      </c>
      <c r="G172" s="67">
        <v>-41.6</v>
      </c>
      <c r="H172" s="68">
        <v>-11.798071469086791</v>
      </c>
    </row>
    <row r="173" spans="1:8" ht="16.2">
      <c r="A173" s="50"/>
      <c r="B173" s="47" t="s">
        <v>33</v>
      </c>
      <c r="C173" s="67">
        <v>1137.8</v>
      </c>
      <c r="D173" s="68">
        <v>0.84574359355546047</v>
      </c>
      <c r="E173" s="67">
        <v>1107.0999999999999</v>
      </c>
      <c r="F173" s="68">
        <v>0.97175835509424846</v>
      </c>
      <c r="G173" s="67">
        <v>30.7</v>
      </c>
      <c r="H173" s="68">
        <v>2.7730105681510242</v>
      </c>
    </row>
    <row r="175" spans="1:8" ht="21">
      <c r="A175" s="1"/>
      <c r="C175" s="58"/>
      <c r="D175" s="59"/>
      <c r="E175" s="60"/>
      <c r="F175" s="60"/>
      <c r="G175" s="60"/>
      <c r="H175" s="36" t="s">
        <v>16</v>
      </c>
    </row>
    <row r="176" spans="1:8" ht="22.2">
      <c r="A176" s="40"/>
      <c r="B176" s="61"/>
      <c r="C176" s="64" t="s">
        <v>35</v>
      </c>
      <c r="D176" s="65"/>
      <c r="E176" s="65"/>
      <c r="F176" s="65"/>
      <c r="G176" s="66"/>
      <c r="H176" s="66"/>
    </row>
    <row r="177" spans="1:8" ht="16.2">
      <c r="A177" s="44"/>
      <c r="B177" s="62"/>
      <c r="C177" s="32" t="s">
        <v>27</v>
      </c>
      <c r="D177" s="43"/>
      <c r="E177" s="32" t="s">
        <v>28</v>
      </c>
      <c r="F177" s="43"/>
      <c r="G177" s="32" t="s">
        <v>29</v>
      </c>
      <c r="H177" s="43"/>
    </row>
    <row r="178" spans="1:8" ht="16.2">
      <c r="A178" s="44"/>
      <c r="B178" s="63"/>
      <c r="C178" s="33" t="s">
        <v>12</v>
      </c>
      <c r="D178" s="30" t="s">
        <v>13</v>
      </c>
      <c r="E178" s="33" t="s">
        <v>12</v>
      </c>
      <c r="F178" s="30" t="s">
        <v>13</v>
      </c>
      <c r="G178" s="33" t="s">
        <v>12</v>
      </c>
      <c r="H178" s="30" t="s">
        <v>13</v>
      </c>
    </row>
    <row r="179" spans="1:8" ht="18">
      <c r="A179" s="35" t="s">
        <v>66</v>
      </c>
      <c r="B179" s="47" t="s">
        <v>30</v>
      </c>
      <c r="C179" s="67">
        <v>6622.3</v>
      </c>
      <c r="D179" s="68">
        <v>4.2075120574513498</v>
      </c>
      <c r="E179" s="67">
        <v>6798.1</v>
      </c>
      <c r="F179" s="68">
        <v>5.0314926245827509</v>
      </c>
      <c r="G179" s="67">
        <v>-175.8</v>
      </c>
      <c r="H179" s="68">
        <v>-2.5860166811314977</v>
      </c>
    </row>
    <row r="180" spans="1:8" ht="16.2">
      <c r="A180" s="44"/>
      <c r="B180" s="47" t="s">
        <v>31</v>
      </c>
      <c r="C180" s="67">
        <v>4923.3999999999996</v>
      </c>
      <c r="D180" s="68">
        <v>3.1281072835202233</v>
      </c>
      <c r="E180" s="67">
        <v>5056.8</v>
      </c>
      <c r="F180" s="68">
        <v>3.7427004462997093</v>
      </c>
      <c r="G180" s="67">
        <v>-133.40000000000055</v>
      </c>
      <c r="H180" s="68">
        <v>-2.6380319569688448</v>
      </c>
    </row>
    <row r="181" spans="1:8" ht="16.2">
      <c r="A181" s="44"/>
      <c r="B181" s="47" t="s">
        <v>58</v>
      </c>
      <c r="C181" s="67">
        <v>374.5</v>
      </c>
      <c r="D181" s="68">
        <v>0.23794048374666363</v>
      </c>
      <c r="E181" s="67">
        <v>423.7</v>
      </c>
      <c r="F181" s="68">
        <v>0.31359400788980912</v>
      </c>
      <c r="G181" s="67">
        <v>-49.2</v>
      </c>
      <c r="H181" s="68">
        <v>-11.611989615293838</v>
      </c>
    </row>
    <row r="182" spans="1:8" ht="16.2">
      <c r="A182" s="50"/>
      <c r="B182" s="47" t="s">
        <v>33</v>
      </c>
      <c r="C182" s="67">
        <v>1324.4</v>
      </c>
      <c r="D182" s="68">
        <v>0.84146429018446289</v>
      </c>
      <c r="E182" s="67">
        <v>1317.6</v>
      </c>
      <c r="F182" s="68">
        <v>0.9751981703932322</v>
      </c>
      <c r="G182" s="67">
        <v>6.8000000000001819</v>
      </c>
      <c r="H182" s="68">
        <v>0.51608986035216464</v>
      </c>
    </row>
    <row r="184" spans="1:8" ht="21">
      <c r="A184" s="1"/>
      <c r="C184" s="58"/>
      <c r="D184" s="59"/>
      <c r="E184" s="60"/>
      <c r="F184" s="60"/>
      <c r="G184" s="60"/>
      <c r="H184" s="36" t="s">
        <v>16</v>
      </c>
    </row>
    <row r="185" spans="1:8" ht="22.2">
      <c r="A185" s="40"/>
      <c r="B185" s="61"/>
      <c r="C185" s="64" t="s">
        <v>35</v>
      </c>
      <c r="D185" s="65"/>
      <c r="E185" s="65"/>
      <c r="F185" s="65"/>
      <c r="G185" s="66"/>
      <c r="H185" s="66"/>
    </row>
    <row r="186" spans="1:8" ht="16.2">
      <c r="A186" s="44"/>
      <c r="B186" s="62"/>
      <c r="C186" s="32" t="s">
        <v>27</v>
      </c>
      <c r="D186" s="43"/>
      <c r="E186" s="32" t="s">
        <v>28</v>
      </c>
      <c r="F186" s="43"/>
      <c r="G186" s="32" t="s">
        <v>29</v>
      </c>
      <c r="H186" s="43"/>
    </row>
    <row r="187" spans="1:8" ht="16.2">
      <c r="A187" s="44"/>
      <c r="B187" s="63"/>
      <c r="C187" s="33" t="s">
        <v>12</v>
      </c>
      <c r="D187" s="30" t="s">
        <v>13</v>
      </c>
      <c r="E187" s="33" t="s">
        <v>12</v>
      </c>
      <c r="F187" s="30" t="s">
        <v>13</v>
      </c>
      <c r="G187" s="33" t="s">
        <v>12</v>
      </c>
      <c r="H187" s="30" t="s">
        <v>13</v>
      </c>
    </row>
    <row r="188" spans="1:8" ht="18">
      <c r="A188" s="35" t="s">
        <v>68</v>
      </c>
      <c r="B188" s="47" t="s">
        <v>30</v>
      </c>
      <c r="C188" s="67">
        <v>7569.3</v>
      </c>
      <c r="D188" s="68">
        <v>4.1444550057819676</v>
      </c>
      <c r="E188" s="67">
        <v>7716.4</v>
      </c>
      <c r="F188" s="68">
        <v>4.9327251062437041</v>
      </c>
      <c r="G188" s="67">
        <v>-147.09999999999945</v>
      </c>
      <c r="H188" s="68">
        <v>-1.9063293763931344</v>
      </c>
    </row>
    <row r="189" spans="1:8" ht="16.2">
      <c r="A189" s="44"/>
      <c r="B189" s="47" t="s">
        <v>31</v>
      </c>
      <c r="C189" s="67">
        <v>5620.4</v>
      </c>
      <c r="D189" s="68">
        <v>3.0773644741914006</v>
      </c>
      <c r="E189" s="67">
        <v>5715.6</v>
      </c>
      <c r="F189" s="68">
        <v>3.6537094522376385</v>
      </c>
      <c r="G189" s="67">
        <v>-95.200000000000728</v>
      </c>
      <c r="H189" s="68">
        <v>-1.6656169081111449</v>
      </c>
    </row>
    <row r="190" spans="1:8" ht="16.2">
      <c r="A190" s="44"/>
      <c r="B190" s="47" t="s">
        <v>58</v>
      </c>
      <c r="C190" s="67">
        <v>435.1</v>
      </c>
      <c r="D190" s="68">
        <v>0.23823238252093773</v>
      </c>
      <c r="E190" s="67">
        <v>489.2</v>
      </c>
      <c r="F190" s="68">
        <v>0.31272214011383803</v>
      </c>
      <c r="G190" s="67">
        <v>-54.1</v>
      </c>
      <c r="H190" s="68">
        <v>-11.058871627146349</v>
      </c>
    </row>
    <row r="191" spans="1:8" ht="16.2">
      <c r="A191" s="50"/>
      <c r="B191" s="47" t="s">
        <v>33</v>
      </c>
      <c r="C191" s="67">
        <v>1513.8</v>
      </c>
      <c r="D191" s="68">
        <v>0.82885814906962885</v>
      </c>
      <c r="E191" s="67">
        <v>1511.6</v>
      </c>
      <c r="F191" s="68">
        <v>0.96629351389222717</v>
      </c>
      <c r="G191" s="67">
        <v>2.2000000000000455</v>
      </c>
      <c r="H191" s="68">
        <v>0.14554114845197752</v>
      </c>
    </row>
    <row r="193" spans="1:8" ht="21">
      <c r="A193" s="1"/>
      <c r="C193" s="58"/>
      <c r="D193" s="59"/>
      <c r="E193" s="60"/>
      <c r="F193" s="60"/>
      <c r="G193" s="60"/>
      <c r="H193" s="36" t="s">
        <v>16</v>
      </c>
    </row>
    <row r="194" spans="1:8" ht="22.2">
      <c r="A194" s="40"/>
      <c r="B194" s="152"/>
      <c r="C194" s="64" t="s">
        <v>35</v>
      </c>
      <c r="D194" s="65"/>
      <c r="E194" s="65"/>
      <c r="F194" s="65"/>
      <c r="G194" s="66"/>
      <c r="H194" s="66"/>
    </row>
    <row r="195" spans="1:8" ht="16.2">
      <c r="A195" s="44"/>
      <c r="B195" s="153"/>
      <c r="C195" s="32" t="s">
        <v>27</v>
      </c>
      <c r="D195" s="43"/>
      <c r="E195" s="32" t="s">
        <v>28</v>
      </c>
      <c r="F195" s="43"/>
      <c r="G195" s="32" t="s">
        <v>29</v>
      </c>
      <c r="H195" s="43"/>
    </row>
    <row r="196" spans="1:8" ht="16.2">
      <c r="A196" s="44"/>
      <c r="B196" s="153"/>
      <c r="C196" s="33" t="s">
        <v>12</v>
      </c>
      <c r="D196" s="30" t="s">
        <v>13</v>
      </c>
      <c r="E196" s="33" t="s">
        <v>12</v>
      </c>
      <c r="F196" s="30" t="s">
        <v>13</v>
      </c>
      <c r="G196" s="33" t="s">
        <v>12</v>
      </c>
      <c r="H196" s="30" t="s">
        <v>13</v>
      </c>
    </row>
    <row r="197" spans="1:8" ht="18">
      <c r="A197" s="35" t="s">
        <v>71</v>
      </c>
      <c r="B197" s="47" t="s">
        <v>30</v>
      </c>
      <c r="C197" s="67">
        <v>8470.2999999999993</v>
      </c>
      <c r="D197" s="68">
        <v>4.1423955500412513</v>
      </c>
      <c r="E197" s="67">
        <v>8678.2000000000007</v>
      </c>
      <c r="F197" s="68">
        <v>4.8578721689188438</v>
      </c>
      <c r="G197" s="67">
        <v>-207.90000000000146</v>
      </c>
      <c r="H197" s="68">
        <v>-2.395658085778174</v>
      </c>
    </row>
    <row r="198" spans="1:8" ht="16.2">
      <c r="A198" s="44"/>
      <c r="B198" s="47" t="s">
        <v>31</v>
      </c>
      <c r="C198" s="67">
        <v>6290.4</v>
      </c>
      <c r="D198" s="68">
        <v>3.0763166556059982</v>
      </c>
      <c r="E198" s="67">
        <v>6411.9</v>
      </c>
      <c r="F198" s="68">
        <v>3.5892455301664778</v>
      </c>
      <c r="G198" s="67">
        <v>-121.5</v>
      </c>
      <c r="H198" s="68">
        <v>-1.8949141440134709</v>
      </c>
    </row>
    <row r="199" spans="1:8" ht="16.2">
      <c r="A199" s="44"/>
      <c r="B199" s="47" t="s">
        <v>58</v>
      </c>
      <c r="C199" s="67">
        <v>484.6</v>
      </c>
      <c r="D199" s="68">
        <v>0.23699336310992417</v>
      </c>
      <c r="E199" s="67">
        <v>549.6</v>
      </c>
      <c r="F199" s="68">
        <v>0.3076544149752018</v>
      </c>
      <c r="G199" s="67">
        <v>-65</v>
      </c>
      <c r="H199" s="68">
        <v>-11.826783114992722</v>
      </c>
    </row>
    <row r="200" spans="1:8" ht="16.2">
      <c r="A200" s="50"/>
      <c r="B200" s="47" t="s">
        <v>33</v>
      </c>
      <c r="C200" s="67">
        <v>1695.3</v>
      </c>
      <c r="D200" s="68">
        <v>0.82908553132532892</v>
      </c>
      <c r="E200" s="67">
        <v>1716.7</v>
      </c>
      <c r="F200" s="68">
        <v>0.96097222377716329</v>
      </c>
      <c r="G200" s="67">
        <v>-21.400000000000091</v>
      </c>
      <c r="H200" s="68">
        <v>-1.2465777363546371</v>
      </c>
    </row>
    <row r="202" spans="1:8" ht="21">
      <c r="A202" s="1"/>
      <c r="C202" s="58"/>
      <c r="D202" s="59"/>
      <c r="E202" s="60"/>
      <c r="F202" s="60"/>
      <c r="G202" s="60"/>
      <c r="H202" s="36" t="s">
        <v>16</v>
      </c>
    </row>
    <row r="203" spans="1:8" ht="22.2">
      <c r="A203" s="40"/>
      <c r="B203" s="152"/>
      <c r="C203" s="64" t="s">
        <v>35</v>
      </c>
      <c r="D203" s="65"/>
      <c r="E203" s="65"/>
      <c r="F203" s="65"/>
      <c r="G203" s="66"/>
      <c r="H203" s="66"/>
    </row>
    <row r="204" spans="1:8" ht="16.2">
      <c r="A204" s="44"/>
      <c r="B204" s="153"/>
      <c r="C204" s="32" t="s">
        <v>27</v>
      </c>
      <c r="D204" s="43"/>
      <c r="E204" s="32" t="s">
        <v>28</v>
      </c>
      <c r="F204" s="43"/>
      <c r="G204" s="32" t="s">
        <v>29</v>
      </c>
      <c r="H204" s="43"/>
    </row>
    <row r="205" spans="1:8" ht="16.2">
      <c r="A205" s="44"/>
      <c r="B205" s="153"/>
      <c r="C205" s="33" t="s">
        <v>12</v>
      </c>
      <c r="D205" s="30" t="s">
        <v>13</v>
      </c>
      <c r="E205" s="33" t="s">
        <v>12</v>
      </c>
      <c r="F205" s="30" t="s">
        <v>13</v>
      </c>
      <c r="G205" s="33" t="s">
        <v>12</v>
      </c>
      <c r="H205" s="30" t="s">
        <v>13</v>
      </c>
    </row>
    <row r="206" spans="1:8" ht="18">
      <c r="A206" s="35" t="s">
        <v>73</v>
      </c>
      <c r="B206" s="47" t="s">
        <v>30</v>
      </c>
      <c r="C206" s="67">
        <v>9409.1</v>
      </c>
      <c r="D206" s="68">
        <v>4.1773014537600419</v>
      </c>
      <c r="E206" s="67">
        <v>9678</v>
      </c>
      <c r="F206" s="68">
        <v>4.8070690438760533</v>
      </c>
      <c r="G206" s="67">
        <v>-268.89999999999998</v>
      </c>
      <c r="H206" s="68">
        <v>-2.778466625335807</v>
      </c>
    </row>
    <row r="207" spans="1:8" ht="16.2">
      <c r="A207" s="44"/>
      <c r="B207" s="47" t="s">
        <v>31</v>
      </c>
      <c r="C207" s="67">
        <v>6998.2</v>
      </c>
      <c r="D207" s="68">
        <v>3.1069487021823052</v>
      </c>
      <c r="E207" s="67">
        <v>7144.8</v>
      </c>
      <c r="F207" s="68">
        <v>3.5488269172024829</v>
      </c>
      <c r="G207" s="67">
        <v>-146.6</v>
      </c>
      <c r="H207" s="68">
        <v>-2.0518418990034815</v>
      </c>
    </row>
    <row r="208" spans="1:8" ht="16.2">
      <c r="A208" s="44"/>
      <c r="B208" s="47" t="s">
        <v>58</v>
      </c>
      <c r="C208" s="67">
        <v>533.20000000000005</v>
      </c>
      <c r="D208" s="68">
        <v>0.23672159240999188</v>
      </c>
      <c r="E208" s="67">
        <v>611.29999999999995</v>
      </c>
      <c r="F208" s="68">
        <v>0.30363311702019335</v>
      </c>
      <c r="G208" s="67">
        <v>-78.099999999999909</v>
      </c>
      <c r="H208" s="68">
        <v>-12.77605103876982</v>
      </c>
    </row>
    <row r="209" spans="1:8" ht="16.2">
      <c r="A209" s="50"/>
      <c r="B209" s="47" t="s">
        <v>33</v>
      </c>
      <c r="C209" s="67">
        <v>1877.7</v>
      </c>
      <c r="D209" s="68">
        <v>0.83363115916774511</v>
      </c>
      <c r="E209" s="67">
        <v>1921.9</v>
      </c>
      <c r="F209" s="68">
        <v>0.95460900965337747</v>
      </c>
      <c r="G209" s="67">
        <v>-44.2</v>
      </c>
      <c r="H209" s="68">
        <v>-2.2998074821790948</v>
      </c>
    </row>
    <row r="211" spans="1:8" ht="21">
      <c r="A211" s="1"/>
      <c r="C211" s="58"/>
      <c r="D211" s="59"/>
      <c r="E211" s="60"/>
      <c r="F211" s="60"/>
      <c r="G211" s="60"/>
      <c r="H211" s="36" t="s">
        <v>16</v>
      </c>
    </row>
    <row r="212" spans="1:8" ht="22.2">
      <c r="A212" s="40"/>
      <c r="B212" s="152"/>
      <c r="C212" s="64" t="s">
        <v>35</v>
      </c>
      <c r="D212" s="65"/>
      <c r="E212" s="65"/>
      <c r="F212" s="65"/>
      <c r="G212" s="66"/>
      <c r="H212" s="66"/>
    </row>
    <row r="213" spans="1:8" ht="16.2">
      <c r="A213" s="44"/>
      <c r="B213" s="153"/>
      <c r="C213" s="32" t="s">
        <v>27</v>
      </c>
      <c r="D213" s="43"/>
      <c r="E213" s="32" t="s">
        <v>28</v>
      </c>
      <c r="F213" s="43"/>
      <c r="G213" s="32" t="s">
        <v>29</v>
      </c>
      <c r="H213" s="43"/>
    </row>
    <row r="214" spans="1:8" ht="16.2">
      <c r="A214" s="44"/>
      <c r="B214" s="153"/>
      <c r="C214" s="33" t="s">
        <v>12</v>
      </c>
      <c r="D214" s="30" t="s">
        <v>13</v>
      </c>
      <c r="E214" s="33" t="s">
        <v>12</v>
      </c>
      <c r="F214" s="30" t="s">
        <v>13</v>
      </c>
      <c r="G214" s="33" t="s">
        <v>12</v>
      </c>
      <c r="H214" s="30" t="s">
        <v>13</v>
      </c>
    </row>
    <row r="215" spans="1:8" ht="18">
      <c r="A215" s="35" t="s">
        <v>75</v>
      </c>
      <c r="B215" s="47" t="s">
        <v>30</v>
      </c>
      <c r="C215" s="67">
        <v>10197.700000000001</v>
      </c>
      <c r="D215" s="68">
        <v>4.21359131837474</v>
      </c>
      <c r="E215" s="67">
        <v>10627.6</v>
      </c>
      <c r="F215" s="68">
        <v>4.7614610009659479</v>
      </c>
      <c r="G215" s="67">
        <v>-429.9</v>
      </c>
      <c r="H215" s="68">
        <v>-4.0451277804960606</v>
      </c>
    </row>
    <row r="216" spans="1:8" ht="16.2">
      <c r="A216" s="44"/>
      <c r="B216" s="47" t="s">
        <v>31</v>
      </c>
      <c r="C216" s="67">
        <v>7598.9</v>
      </c>
      <c r="D216" s="68">
        <v>3.1397922148325415</v>
      </c>
      <c r="E216" s="67">
        <v>7851.6</v>
      </c>
      <c r="F216" s="68">
        <v>3.5177356312981525</v>
      </c>
      <c r="G216" s="67">
        <v>-252.70000000000073</v>
      </c>
      <c r="H216" s="68">
        <v>-3.2184522899791235</v>
      </c>
    </row>
    <row r="217" spans="1:8" ht="16.2">
      <c r="A217" s="44"/>
      <c r="B217" s="47" t="s">
        <v>58</v>
      </c>
      <c r="C217" s="67">
        <v>579.5</v>
      </c>
      <c r="D217" s="68">
        <v>0.2394438127222964</v>
      </c>
      <c r="E217" s="67">
        <v>658</v>
      </c>
      <c r="F217" s="68">
        <v>0.29480233906390851</v>
      </c>
      <c r="G217" s="67">
        <v>-78.5</v>
      </c>
      <c r="H217" s="68">
        <v>-11.93009118541033</v>
      </c>
    </row>
    <row r="218" spans="1:8" ht="16.2">
      <c r="A218" s="50"/>
      <c r="B218" s="47" t="s">
        <v>33</v>
      </c>
      <c r="C218" s="67">
        <v>2019.3</v>
      </c>
      <c r="D218" s="68">
        <v>0.83435529081990178</v>
      </c>
      <c r="E218" s="67">
        <v>2118</v>
      </c>
      <c r="F218" s="68">
        <v>0.94892303060388783</v>
      </c>
      <c r="G218" s="67">
        <v>-98.7</v>
      </c>
      <c r="H218" s="68">
        <v>-4.6600566572237989</v>
      </c>
    </row>
    <row r="220" spans="1:8" ht="21">
      <c r="A220" s="1"/>
      <c r="C220" s="58"/>
      <c r="D220" s="59"/>
      <c r="E220" s="60"/>
      <c r="F220" s="60"/>
      <c r="G220" s="60"/>
      <c r="H220" s="36" t="s">
        <v>16</v>
      </c>
    </row>
    <row r="221" spans="1:8" ht="22.2">
      <c r="A221" s="40"/>
      <c r="B221" s="152"/>
      <c r="C221" s="64" t="s">
        <v>35</v>
      </c>
      <c r="D221" s="65"/>
      <c r="E221" s="65"/>
      <c r="F221" s="65"/>
      <c r="G221" s="66"/>
      <c r="H221" s="66"/>
    </row>
    <row r="222" spans="1:8" ht="16.2">
      <c r="A222" s="44"/>
      <c r="B222" s="153"/>
      <c r="C222" s="32" t="s">
        <v>27</v>
      </c>
      <c r="D222" s="43"/>
      <c r="E222" s="32" t="s">
        <v>28</v>
      </c>
      <c r="F222" s="43"/>
      <c r="G222" s="32" t="s">
        <v>29</v>
      </c>
      <c r="H222" s="43"/>
    </row>
    <row r="223" spans="1:8" ht="16.2">
      <c r="A223" s="44"/>
      <c r="B223" s="153"/>
      <c r="C223" s="33" t="s">
        <v>12</v>
      </c>
      <c r="D223" s="30" t="s">
        <v>13</v>
      </c>
      <c r="E223" s="33" t="s">
        <v>12</v>
      </c>
      <c r="F223" s="30" t="s">
        <v>13</v>
      </c>
      <c r="G223" s="33" t="s">
        <v>12</v>
      </c>
      <c r="H223" s="30" t="s">
        <v>13</v>
      </c>
    </row>
    <row r="224" spans="1:8" ht="18">
      <c r="A224" s="35" t="s">
        <v>76</v>
      </c>
      <c r="B224" s="47" t="s">
        <v>30</v>
      </c>
      <c r="C224" s="67">
        <v>10904.6</v>
      </c>
      <c r="D224" s="68">
        <v>4.2653492688402945</v>
      </c>
      <c r="E224" s="67">
        <v>11622.7</v>
      </c>
      <c r="F224" s="68">
        <v>4.7117022928335928</v>
      </c>
      <c r="G224" s="67">
        <v>-718.1</v>
      </c>
      <c r="H224" s="68">
        <v>-6.1784266994760255</v>
      </c>
    </row>
    <row r="225" spans="1:8" ht="16.2">
      <c r="A225" s="44"/>
      <c r="B225" s="47" t="s">
        <v>31</v>
      </c>
      <c r="C225" s="67">
        <v>8120.1</v>
      </c>
      <c r="D225" s="68">
        <v>3.1761882689791534</v>
      </c>
      <c r="E225" s="67">
        <v>8580.5</v>
      </c>
      <c r="F225" s="68">
        <v>3.4784311324957753</v>
      </c>
      <c r="G225" s="67">
        <v>-460.4</v>
      </c>
      <c r="H225" s="68">
        <v>-5.3656546821280742</v>
      </c>
    </row>
    <row r="226" spans="1:8" ht="16.2">
      <c r="A226" s="44"/>
      <c r="B226" s="47" t="s">
        <v>58</v>
      </c>
      <c r="C226" s="67">
        <v>628.79999999999995</v>
      </c>
      <c r="D226" s="68">
        <v>0.24595598373592589</v>
      </c>
      <c r="E226" s="67">
        <v>713.8</v>
      </c>
      <c r="F226" s="68">
        <v>0.28936590436169035</v>
      </c>
      <c r="G226" s="67">
        <v>-85</v>
      </c>
      <c r="H226" s="68">
        <v>-11.908097506304284</v>
      </c>
    </row>
    <row r="227" spans="1:8" ht="16.2">
      <c r="A227" s="50"/>
      <c r="B227" s="47" t="s">
        <v>33</v>
      </c>
      <c r="C227" s="67">
        <v>2155.6999999999998</v>
      </c>
      <c r="D227" s="68">
        <v>0.84320501612521526</v>
      </c>
      <c r="E227" s="67">
        <v>2328.4</v>
      </c>
      <c r="F227" s="68">
        <v>0.94390525597612751</v>
      </c>
      <c r="G227" s="67">
        <v>-172.7</v>
      </c>
      <c r="H227" s="68">
        <v>-7.4171104621199246</v>
      </c>
    </row>
    <row r="229" spans="1:8" ht="21.6" thickBot="1">
      <c r="A229" s="1"/>
      <c r="C229" s="58"/>
      <c r="D229" s="59"/>
      <c r="E229" s="60"/>
      <c r="F229" s="60"/>
      <c r="G229" s="60"/>
      <c r="H229" s="36" t="s">
        <v>16</v>
      </c>
    </row>
    <row r="230" spans="1:8" ht="22.8" thickTop="1">
      <c r="A230" s="162"/>
      <c r="B230" s="163"/>
      <c r="C230" s="164" t="s">
        <v>35</v>
      </c>
      <c r="D230" s="165"/>
      <c r="E230" s="165"/>
      <c r="F230" s="165"/>
      <c r="G230" s="166"/>
      <c r="H230" s="167"/>
    </row>
    <row r="231" spans="1:8" ht="16.2">
      <c r="A231" s="168"/>
      <c r="B231" s="157"/>
      <c r="C231" s="158" t="s">
        <v>85</v>
      </c>
      <c r="D231" s="173"/>
      <c r="E231" s="175" t="s">
        <v>86</v>
      </c>
      <c r="F231" s="176"/>
      <c r="G231" s="174" t="s">
        <v>29</v>
      </c>
      <c r="H231" s="169"/>
    </row>
    <row r="232" spans="1:8" ht="16.2">
      <c r="A232" s="168"/>
      <c r="B232" s="160"/>
      <c r="C232" s="179" t="s">
        <v>12</v>
      </c>
      <c r="D232" s="178" t="s">
        <v>13</v>
      </c>
      <c r="E232" s="177" t="s">
        <v>12</v>
      </c>
      <c r="F232" s="178" t="s">
        <v>13</v>
      </c>
      <c r="G232" s="177" t="s">
        <v>12</v>
      </c>
      <c r="H232" s="180" t="s">
        <v>13</v>
      </c>
    </row>
    <row r="233" spans="1:8" ht="18">
      <c r="A233" s="171" t="s">
        <v>78</v>
      </c>
      <c r="B233" s="193" t="s">
        <v>79</v>
      </c>
      <c r="C233" s="181">
        <v>571.1</v>
      </c>
      <c r="D233" s="182">
        <v>4.6158073823821804</v>
      </c>
      <c r="E233" s="181">
        <v>871.6</v>
      </c>
      <c r="F233" s="183">
        <v>3.9379399459640183</v>
      </c>
      <c r="G233" s="181">
        <v>-300.5</v>
      </c>
      <c r="H233" s="184">
        <v>-34.476824231298764</v>
      </c>
    </row>
    <row r="234" spans="1:8" ht="16.2">
      <c r="A234" s="168"/>
      <c r="B234" s="195" t="s">
        <v>31</v>
      </c>
      <c r="C234" s="189">
        <v>402.1</v>
      </c>
      <c r="D234" s="190">
        <v>3.2498969505443434</v>
      </c>
      <c r="E234" s="189">
        <v>626.29999999999995</v>
      </c>
      <c r="F234" s="191">
        <v>2.8296601516260491</v>
      </c>
      <c r="G234" s="189">
        <v>-224.2</v>
      </c>
      <c r="H234" s="192">
        <v>-35.797541114481866</v>
      </c>
    </row>
    <row r="235" spans="1:8" ht="16.2">
      <c r="A235" s="168"/>
      <c r="B235" s="195" t="s">
        <v>58</v>
      </c>
      <c r="C235" s="189">
        <v>54.8</v>
      </c>
      <c r="D235" s="190">
        <v>0.4429106015663517</v>
      </c>
      <c r="E235" s="189">
        <v>61.6</v>
      </c>
      <c r="F235" s="191">
        <v>0.27831241472164242</v>
      </c>
      <c r="G235" s="189">
        <v>-6.8</v>
      </c>
      <c r="H235" s="192">
        <v>-11.038961038961048</v>
      </c>
    </row>
    <row r="236" spans="1:8" ht="16.8" thickBot="1">
      <c r="A236" s="172"/>
      <c r="B236" s="194" t="s">
        <v>33</v>
      </c>
      <c r="C236" s="185">
        <v>114.2</v>
      </c>
      <c r="D236" s="186">
        <v>0.9229998302714848</v>
      </c>
      <c r="E236" s="185">
        <v>183.7</v>
      </c>
      <c r="F236" s="187">
        <v>0.82996737961632638</v>
      </c>
      <c r="G236" s="185">
        <v>-69.5</v>
      </c>
      <c r="H236" s="188">
        <v>-37.833424060968966</v>
      </c>
    </row>
    <row r="237" spans="1:8" ht="16.2" thickTop="1"/>
    <row r="238" spans="1:8" ht="21.6" thickBot="1">
      <c r="A238" s="1"/>
      <c r="C238" s="58"/>
      <c r="D238" s="59"/>
      <c r="E238" s="60"/>
      <c r="F238" s="60"/>
      <c r="G238" s="60"/>
      <c r="H238" s="36" t="s">
        <v>16</v>
      </c>
    </row>
    <row r="239" spans="1:8" ht="22.8" thickTop="1">
      <c r="A239" s="162"/>
      <c r="B239" s="163"/>
      <c r="C239" s="164" t="s">
        <v>35</v>
      </c>
      <c r="D239" s="165"/>
      <c r="E239" s="165"/>
      <c r="F239" s="165"/>
      <c r="G239" s="166"/>
      <c r="H239" s="167"/>
    </row>
    <row r="240" spans="1:8" ht="16.2">
      <c r="A240" s="168"/>
      <c r="B240" s="157"/>
      <c r="C240" s="158" t="s">
        <v>87</v>
      </c>
      <c r="D240" s="159"/>
      <c r="E240" s="158" t="s">
        <v>88</v>
      </c>
      <c r="F240" s="159"/>
      <c r="G240" s="158" t="s">
        <v>29</v>
      </c>
      <c r="H240" s="169"/>
    </row>
    <row r="241" spans="1:8" ht="16.2">
      <c r="A241" s="168"/>
      <c r="B241" s="160"/>
      <c r="C241" s="177" t="s">
        <v>12</v>
      </c>
      <c r="D241" s="178" t="s">
        <v>13</v>
      </c>
      <c r="E241" s="177" t="s">
        <v>12</v>
      </c>
      <c r="F241" s="178" t="s">
        <v>13</v>
      </c>
      <c r="G241" s="177" t="s">
        <v>12</v>
      </c>
      <c r="H241" s="180" t="s">
        <v>13</v>
      </c>
    </row>
    <row r="242" spans="1:8" ht="18">
      <c r="A242" s="171" t="s">
        <v>80</v>
      </c>
      <c r="B242" s="193" t="s">
        <v>79</v>
      </c>
      <c r="C242" s="181">
        <v>1144.2</v>
      </c>
      <c r="D242" s="183">
        <v>4.5834184562508264</v>
      </c>
      <c r="E242" s="181">
        <v>1569.8</v>
      </c>
      <c r="F242" s="183">
        <v>3.9483480220532012</v>
      </c>
      <c r="G242" s="181">
        <v>-425.6</v>
      </c>
      <c r="H242" s="184">
        <v>-27.111733978850804</v>
      </c>
    </row>
    <row r="243" spans="1:8" ht="16.2">
      <c r="A243" s="168"/>
      <c r="B243" s="195" t="s">
        <v>31</v>
      </c>
      <c r="C243" s="189">
        <v>835.4</v>
      </c>
      <c r="D243" s="191">
        <v>3.346432248166352</v>
      </c>
      <c r="E243" s="189">
        <v>1130.5999999999999</v>
      </c>
      <c r="F243" s="191">
        <v>2.8436758018431321</v>
      </c>
      <c r="G243" s="189">
        <v>-295.2</v>
      </c>
      <c r="H243" s="192">
        <v>-26.110030072527856</v>
      </c>
    </row>
    <row r="244" spans="1:8" ht="16.2">
      <c r="A244" s="168"/>
      <c r="B244" s="195" t="s">
        <v>58</v>
      </c>
      <c r="C244" s="189">
        <v>89</v>
      </c>
      <c r="D244" s="191">
        <v>0.35651480738185937</v>
      </c>
      <c r="E244" s="189">
        <v>102</v>
      </c>
      <c r="F244" s="191">
        <v>0.25654955933840395</v>
      </c>
      <c r="G244" s="189">
        <v>-13</v>
      </c>
      <c r="H244" s="192">
        <v>-12.745098039215685</v>
      </c>
    </row>
    <row r="245" spans="1:8" ht="16.8" thickBot="1">
      <c r="A245" s="172"/>
      <c r="B245" s="194" t="s">
        <v>33</v>
      </c>
      <c r="C245" s="185">
        <v>219.8</v>
      </c>
      <c r="D245" s="187">
        <v>0.88047140070261454</v>
      </c>
      <c r="E245" s="185">
        <v>337.2</v>
      </c>
      <c r="F245" s="187">
        <v>0.84812266087166477</v>
      </c>
      <c r="G245" s="185">
        <v>-117.4</v>
      </c>
      <c r="H245" s="188">
        <v>-34.816132858837477</v>
      </c>
    </row>
    <row r="246" spans="1:8" ht="16.2" thickTop="1"/>
    <row r="247" spans="1:8" ht="21.6" thickBot="1">
      <c r="A247" s="1"/>
      <c r="C247" s="58"/>
      <c r="D247" s="59"/>
      <c r="E247" s="60"/>
      <c r="F247" s="60"/>
      <c r="G247" s="60"/>
      <c r="H247" s="36" t="s">
        <v>16</v>
      </c>
    </row>
    <row r="248" spans="1:8" ht="22.8" thickTop="1">
      <c r="A248" s="162"/>
      <c r="B248" s="163"/>
      <c r="C248" s="164" t="s">
        <v>35</v>
      </c>
      <c r="D248" s="165"/>
      <c r="E248" s="165"/>
      <c r="F248" s="165"/>
      <c r="G248" s="166"/>
      <c r="H248" s="167"/>
    </row>
    <row r="249" spans="1:8" ht="16.2">
      <c r="A249" s="168"/>
      <c r="B249" s="157"/>
      <c r="C249" s="158" t="s">
        <v>83</v>
      </c>
      <c r="D249" s="159"/>
      <c r="E249" s="158" t="s">
        <v>84</v>
      </c>
      <c r="F249" s="159"/>
      <c r="G249" s="158" t="s">
        <v>29</v>
      </c>
      <c r="H249" s="169"/>
    </row>
    <row r="250" spans="1:8" ht="16.2">
      <c r="A250" s="168"/>
      <c r="B250" s="160"/>
      <c r="C250" s="177" t="s">
        <v>12</v>
      </c>
      <c r="D250" s="178" t="s">
        <v>13</v>
      </c>
      <c r="E250" s="177" t="s">
        <v>12</v>
      </c>
      <c r="F250" s="178" t="s">
        <v>13</v>
      </c>
      <c r="G250" s="161" t="s">
        <v>12</v>
      </c>
      <c r="H250" s="170" t="s">
        <v>13</v>
      </c>
    </row>
    <row r="251" spans="1:8" ht="18">
      <c r="A251" s="171" t="s">
        <v>82</v>
      </c>
      <c r="B251" s="193" t="s">
        <v>79</v>
      </c>
      <c r="C251" s="181">
        <v>1982.9</v>
      </c>
      <c r="D251" s="183">
        <v>4.8904706236342745</v>
      </c>
      <c r="E251" s="181">
        <v>2656</v>
      </c>
      <c r="F251" s="183">
        <v>4.1501686005993994</v>
      </c>
      <c r="G251" s="181">
        <v>-673.1</v>
      </c>
      <c r="H251" s="184">
        <v>-25.342620481927703</v>
      </c>
    </row>
    <row r="252" spans="1:8" ht="16.2">
      <c r="A252" s="168"/>
      <c r="B252" s="195" t="s">
        <v>31</v>
      </c>
      <c r="C252" s="189">
        <v>1470.1</v>
      </c>
      <c r="D252" s="191">
        <v>3.6257405132910114</v>
      </c>
      <c r="E252" s="189">
        <v>1947.8</v>
      </c>
      <c r="F252" s="191">
        <v>3.0435611446715019</v>
      </c>
      <c r="G252" s="189">
        <v>-477.7</v>
      </c>
      <c r="H252" s="192">
        <v>-24.525105246945277</v>
      </c>
    </row>
    <row r="253" spans="1:8" ht="16.2">
      <c r="A253" s="168"/>
      <c r="B253" s="195" t="s">
        <v>58</v>
      </c>
      <c r="C253" s="189">
        <v>137.19999999999999</v>
      </c>
      <c r="D253" s="191">
        <v>0.33837942889839245</v>
      </c>
      <c r="E253" s="189">
        <v>149.1</v>
      </c>
      <c r="F253" s="191">
        <v>0.23297821473997382</v>
      </c>
      <c r="G253" s="189">
        <v>-11.9</v>
      </c>
      <c r="H253" s="192">
        <v>-7.9812206572769995</v>
      </c>
    </row>
    <row r="254" spans="1:8" ht="16.8" thickBot="1">
      <c r="A254" s="172"/>
      <c r="B254" s="194" t="s">
        <v>33</v>
      </c>
      <c r="C254" s="185">
        <v>375.6</v>
      </c>
      <c r="D254" s="187">
        <v>0.92635068144487043</v>
      </c>
      <c r="E254" s="185">
        <v>559.1</v>
      </c>
      <c r="F254" s="187">
        <v>0.8736292411879234</v>
      </c>
      <c r="G254" s="185">
        <v>-183.5</v>
      </c>
      <c r="H254" s="188">
        <v>-32.820604543015563</v>
      </c>
    </row>
    <row r="255" spans="1:8" ht="16.2" thickTop="1"/>
    <row r="256" spans="1:8" ht="21.6" thickBot="1">
      <c r="A256" s="1"/>
      <c r="C256" s="58"/>
      <c r="D256" s="59"/>
      <c r="E256" s="60"/>
      <c r="F256" s="60"/>
      <c r="G256" s="60"/>
      <c r="H256" s="36" t="s">
        <v>16</v>
      </c>
    </row>
    <row r="257" spans="1:8" ht="22.8" thickTop="1">
      <c r="A257" s="162"/>
      <c r="B257" s="163"/>
      <c r="C257" s="164" t="s">
        <v>35</v>
      </c>
      <c r="D257" s="165"/>
      <c r="E257" s="165"/>
      <c r="F257" s="165"/>
      <c r="G257" s="166"/>
      <c r="H257" s="167"/>
    </row>
    <row r="258" spans="1:8" ht="16.2">
      <c r="A258" s="168"/>
      <c r="B258" s="157"/>
      <c r="C258" s="158" t="s">
        <v>90</v>
      </c>
      <c r="D258" s="159"/>
      <c r="E258" s="158" t="s">
        <v>91</v>
      </c>
      <c r="F258" s="159"/>
      <c r="G258" s="158" t="s">
        <v>29</v>
      </c>
      <c r="H258" s="169"/>
    </row>
    <row r="259" spans="1:8" ht="16.2">
      <c r="A259" s="168"/>
      <c r="B259" s="160"/>
      <c r="C259" s="177" t="s">
        <v>12</v>
      </c>
      <c r="D259" s="178" t="s">
        <v>13</v>
      </c>
      <c r="E259" s="177" t="s">
        <v>12</v>
      </c>
      <c r="F259" s="178" t="s">
        <v>13</v>
      </c>
      <c r="G259" s="161" t="s">
        <v>12</v>
      </c>
      <c r="H259" s="170" t="s">
        <v>13</v>
      </c>
    </row>
    <row r="260" spans="1:8" ht="18">
      <c r="A260" s="171" t="s">
        <v>89</v>
      </c>
      <c r="B260" s="193" t="s">
        <v>79</v>
      </c>
      <c r="C260" s="196">
        <v>2796.7</v>
      </c>
      <c r="D260" s="197">
        <v>5.049179262383281</v>
      </c>
      <c r="E260" s="196">
        <v>3696.4</v>
      </c>
      <c r="F260" s="197">
        <v>4.2692427187605748</v>
      </c>
      <c r="G260" s="196">
        <v>-899.7</v>
      </c>
      <c r="H260" s="199">
        <v>-24.339898279407002</v>
      </c>
    </row>
    <row r="261" spans="1:8" ht="16.2">
      <c r="A261" s="168"/>
      <c r="B261" s="195" t="s">
        <v>31</v>
      </c>
      <c r="C261" s="198">
        <v>2099.1</v>
      </c>
      <c r="D261" s="190">
        <v>3.7897279614076393</v>
      </c>
      <c r="E261" s="198">
        <v>2742.2</v>
      </c>
      <c r="F261" s="190">
        <v>3.1671673475233328</v>
      </c>
      <c r="G261" s="198">
        <v>-643.1</v>
      </c>
      <c r="H261" s="192">
        <v>-23.451972868499738</v>
      </c>
    </row>
    <row r="262" spans="1:8" ht="16.2">
      <c r="A262" s="168"/>
      <c r="B262" s="195" t="s">
        <v>58</v>
      </c>
      <c r="C262" s="198">
        <v>175.8</v>
      </c>
      <c r="D262" s="190">
        <v>0.3173903937951803</v>
      </c>
      <c r="E262" s="198">
        <v>199.3</v>
      </c>
      <c r="F262" s="190">
        <v>0.23018614702115101</v>
      </c>
      <c r="G262" s="198">
        <v>-23.5</v>
      </c>
      <c r="H262" s="192">
        <v>-11.791269443050679</v>
      </c>
    </row>
    <row r="263" spans="1:8" ht="16.8" thickBot="1">
      <c r="A263" s="172"/>
      <c r="B263" s="194" t="s">
        <v>33</v>
      </c>
      <c r="C263" s="200">
        <v>521.79999999999995</v>
      </c>
      <c r="D263" s="201">
        <v>0.94206090718046109</v>
      </c>
      <c r="E263" s="200">
        <v>754.9</v>
      </c>
      <c r="F263" s="201">
        <v>0.87188922421609083</v>
      </c>
      <c r="G263" s="200">
        <v>-233.1</v>
      </c>
      <c r="H263" s="202">
        <v>-30.8782620214598</v>
      </c>
    </row>
    <row r="264" spans="1:8" ht="16.2" thickTop="1"/>
    <row r="265" spans="1:8" ht="21.6" thickBot="1">
      <c r="A265" s="1"/>
      <c r="C265" s="58"/>
      <c r="D265" s="59"/>
      <c r="E265" s="60"/>
      <c r="F265" s="60"/>
      <c r="G265" s="60"/>
      <c r="H265" s="36" t="s">
        <v>16</v>
      </c>
    </row>
    <row r="266" spans="1:8" ht="22.8" thickTop="1">
      <c r="A266" s="162"/>
      <c r="B266" s="163"/>
      <c r="C266" s="164" t="s">
        <v>35</v>
      </c>
      <c r="D266" s="165"/>
      <c r="E266" s="165"/>
      <c r="F266" s="165"/>
      <c r="G266" s="166"/>
      <c r="H266" s="167"/>
    </row>
    <row r="267" spans="1:8" ht="16.2">
      <c r="A267" s="168"/>
      <c r="B267" s="157"/>
      <c r="C267" s="158" t="s">
        <v>93</v>
      </c>
      <c r="D267" s="159"/>
      <c r="E267" s="158" t="s">
        <v>94</v>
      </c>
      <c r="F267" s="159"/>
      <c r="G267" s="158" t="s">
        <v>29</v>
      </c>
      <c r="H267" s="169"/>
    </row>
    <row r="268" spans="1:8" ht="16.2">
      <c r="A268" s="168"/>
      <c r="B268" s="160"/>
      <c r="C268" s="177" t="s">
        <v>12</v>
      </c>
      <c r="D268" s="178" t="s">
        <v>13</v>
      </c>
      <c r="E268" s="177" t="s">
        <v>12</v>
      </c>
      <c r="F268" s="178" t="s">
        <v>13</v>
      </c>
      <c r="G268" s="161" t="s">
        <v>12</v>
      </c>
      <c r="H268" s="170" t="s">
        <v>13</v>
      </c>
    </row>
    <row r="269" spans="1:8" ht="18">
      <c r="A269" s="171" t="s">
        <v>92</v>
      </c>
      <c r="B269" s="193" t="s">
        <v>79</v>
      </c>
      <c r="C269" s="196">
        <v>3637.1</v>
      </c>
      <c r="D269" s="197">
        <v>5.0999999999999996</v>
      </c>
      <c r="E269" s="196">
        <v>4743.1000000000004</v>
      </c>
      <c r="F269" s="197">
        <v>4.2692427187605748</v>
      </c>
      <c r="G269" s="196">
        <v>-1106</v>
      </c>
      <c r="H269" s="199">
        <v>-23.3</v>
      </c>
    </row>
    <row r="270" spans="1:8" ht="16.2">
      <c r="A270" s="168"/>
      <c r="B270" s="195" t="s">
        <v>31</v>
      </c>
      <c r="C270" s="198">
        <v>2740.9</v>
      </c>
      <c r="D270" s="190">
        <v>3.7897279614076393</v>
      </c>
      <c r="E270" s="198">
        <v>3545.2</v>
      </c>
      <c r="F270" s="190">
        <v>3.1671673475233328</v>
      </c>
      <c r="G270" s="198">
        <v>-804.3</v>
      </c>
      <c r="H270" s="192">
        <v>-22.7</v>
      </c>
    </row>
    <row r="271" spans="1:8" ht="16.2">
      <c r="A271" s="168"/>
      <c r="B271" s="195" t="s">
        <v>58</v>
      </c>
      <c r="C271" s="198">
        <v>209.3</v>
      </c>
      <c r="D271" s="190">
        <v>0.3173903937951803</v>
      </c>
      <c r="E271" s="198">
        <v>251.1</v>
      </c>
      <c r="F271" s="190">
        <v>0.23018614702115101</v>
      </c>
      <c r="G271" s="198">
        <v>-41.8</v>
      </c>
      <c r="H271" s="192">
        <v>-16.600000000000001</v>
      </c>
    </row>
    <row r="272" spans="1:8" ht="16.8" thickBot="1">
      <c r="A272" s="172"/>
      <c r="B272" s="194" t="s">
        <v>33</v>
      </c>
      <c r="C272" s="200">
        <v>686.9</v>
      </c>
      <c r="D272" s="201">
        <v>1</v>
      </c>
      <c r="E272" s="200">
        <v>946.8</v>
      </c>
      <c r="F272" s="201">
        <v>0.87188922421609083</v>
      </c>
      <c r="G272" s="200">
        <v>-259.89999999999998</v>
      </c>
      <c r="H272" s="202">
        <v>-27.5</v>
      </c>
    </row>
    <row r="273" spans="1:8" ht="16.2" thickTop="1"/>
    <row r="274" spans="1:8" ht="21.6" thickBot="1">
      <c r="A274" s="1"/>
      <c r="C274" s="58"/>
      <c r="D274" s="59"/>
      <c r="E274" s="60"/>
      <c r="F274" s="60"/>
      <c r="G274" s="60"/>
      <c r="H274" s="36" t="s">
        <v>16</v>
      </c>
    </row>
    <row r="275" spans="1:8" ht="22.8" thickTop="1">
      <c r="A275" s="162"/>
      <c r="B275" s="163"/>
      <c r="C275" s="164" t="s">
        <v>35</v>
      </c>
      <c r="D275" s="165"/>
      <c r="E275" s="165"/>
      <c r="F275" s="165"/>
      <c r="G275" s="166"/>
      <c r="H275" s="167"/>
    </row>
    <row r="276" spans="1:8" ht="16.2">
      <c r="A276" s="168"/>
      <c r="B276" s="157"/>
      <c r="C276" s="158" t="s">
        <v>96</v>
      </c>
      <c r="D276" s="159"/>
      <c r="E276" s="158" t="s">
        <v>97</v>
      </c>
      <c r="F276" s="159"/>
      <c r="G276" s="158" t="s">
        <v>29</v>
      </c>
      <c r="H276" s="169"/>
    </row>
    <row r="277" spans="1:8" ht="16.2">
      <c r="A277" s="168"/>
      <c r="B277" s="160"/>
      <c r="C277" s="177" t="s">
        <v>12</v>
      </c>
      <c r="D277" s="178" t="s">
        <v>13</v>
      </c>
      <c r="E277" s="177" t="s">
        <v>12</v>
      </c>
      <c r="F277" s="178" t="s">
        <v>13</v>
      </c>
      <c r="G277" s="161" t="s">
        <v>12</v>
      </c>
      <c r="H277" s="170" t="s">
        <v>13</v>
      </c>
    </row>
    <row r="278" spans="1:8" ht="18">
      <c r="A278" s="171" t="s">
        <v>95</v>
      </c>
      <c r="B278" s="193" t="s">
        <v>79</v>
      </c>
      <c r="C278" s="196">
        <v>4424.3999999999996</v>
      </c>
      <c r="D278" s="197">
        <v>5</v>
      </c>
      <c r="E278" s="196">
        <v>5707.8</v>
      </c>
      <c r="F278" s="197">
        <v>4.2</v>
      </c>
      <c r="G278" s="196">
        <v>-1283.4000000000001</v>
      </c>
      <c r="H278" s="199">
        <v>-22.5</v>
      </c>
    </row>
    <row r="279" spans="1:8" ht="16.2">
      <c r="A279" s="168"/>
      <c r="B279" s="195" t="s">
        <v>31</v>
      </c>
      <c r="C279" s="198">
        <v>3327.9</v>
      </c>
      <c r="D279" s="190">
        <v>3.7897279614076393</v>
      </c>
      <c r="E279" s="198">
        <v>4262.1000000000004</v>
      </c>
      <c r="F279" s="190">
        <v>3.1671673475233328</v>
      </c>
      <c r="G279" s="198">
        <v>-934.2</v>
      </c>
      <c r="H279" s="192">
        <v>-21.9</v>
      </c>
    </row>
    <row r="280" spans="1:8" ht="16.2">
      <c r="A280" s="168"/>
      <c r="B280" s="195" t="s">
        <v>58</v>
      </c>
      <c r="C280" s="198">
        <v>248</v>
      </c>
      <c r="D280" s="190">
        <v>0.3173903937951803</v>
      </c>
      <c r="E280" s="198">
        <v>310.8</v>
      </c>
      <c r="F280" s="190">
        <v>0.23018614702115101</v>
      </c>
      <c r="G280" s="198">
        <v>-62.8</v>
      </c>
      <c r="H280" s="192">
        <v>-20.2</v>
      </c>
    </row>
    <row r="281" spans="1:8" ht="16.8" thickBot="1">
      <c r="A281" s="172"/>
      <c r="B281" s="194" t="s">
        <v>33</v>
      </c>
      <c r="C281" s="200">
        <v>848.5</v>
      </c>
      <c r="D281" s="201">
        <v>1</v>
      </c>
      <c r="E281" s="200">
        <v>1134.9000000000001</v>
      </c>
      <c r="F281" s="201">
        <v>0.8</v>
      </c>
      <c r="G281" s="200">
        <v>-286.39999999999998</v>
      </c>
      <c r="H281" s="202">
        <v>-25.2</v>
      </c>
    </row>
    <row r="282" spans="1:8" ht="16.2" thickTop="1"/>
    <row r="283" spans="1:8" ht="21.6" thickBot="1">
      <c r="A283" s="1"/>
      <c r="C283" s="58"/>
      <c r="D283" s="59"/>
      <c r="E283" s="60"/>
      <c r="F283" s="60"/>
      <c r="G283" s="60"/>
      <c r="H283" s="36" t="s">
        <v>16</v>
      </c>
    </row>
    <row r="284" spans="1:8" ht="22.8" thickTop="1">
      <c r="A284" s="162"/>
      <c r="B284" s="163"/>
      <c r="C284" s="164" t="s">
        <v>35</v>
      </c>
      <c r="D284" s="165"/>
      <c r="E284" s="165"/>
      <c r="F284" s="165"/>
      <c r="G284" s="166"/>
      <c r="H284" s="167"/>
    </row>
    <row r="285" spans="1:8" ht="16.2">
      <c r="A285" s="168"/>
      <c r="B285" s="157"/>
      <c r="C285" s="158" t="s">
        <v>99</v>
      </c>
      <c r="D285" s="159"/>
      <c r="E285" s="158" t="s">
        <v>100</v>
      </c>
      <c r="F285" s="159"/>
      <c r="G285" s="158" t="s">
        <v>29</v>
      </c>
      <c r="H285" s="169"/>
    </row>
    <row r="286" spans="1:8" ht="16.2">
      <c r="A286" s="168"/>
      <c r="B286" s="160"/>
      <c r="C286" s="177" t="s">
        <v>12</v>
      </c>
      <c r="D286" s="178" t="s">
        <v>13</v>
      </c>
      <c r="E286" s="177" t="s">
        <v>12</v>
      </c>
      <c r="F286" s="178" t="s">
        <v>13</v>
      </c>
      <c r="G286" s="161" t="s">
        <v>12</v>
      </c>
      <c r="H286" s="170" t="s">
        <v>13</v>
      </c>
    </row>
    <row r="287" spans="1:8" ht="18">
      <c r="A287" s="171" t="s">
        <v>98</v>
      </c>
      <c r="B287" s="193" t="s">
        <v>79</v>
      </c>
      <c r="C287" s="196">
        <v>5207.6000000000004</v>
      </c>
      <c r="D287" s="197">
        <v>4.9242302462493361</v>
      </c>
      <c r="E287" s="196">
        <v>6619.8</v>
      </c>
      <c r="F287" s="197">
        <v>4.2064849181521664</v>
      </c>
      <c r="G287" s="196">
        <v>-1412.2</v>
      </c>
      <c r="H287" s="199">
        <v>-21.332970784615846</v>
      </c>
    </row>
    <row r="288" spans="1:8" ht="16.2">
      <c r="A288" s="168"/>
      <c r="B288" s="195" t="s">
        <v>31</v>
      </c>
      <c r="C288" s="198">
        <v>3889.9</v>
      </c>
      <c r="D288" s="190">
        <v>3.6782324362249965</v>
      </c>
      <c r="E288" s="198">
        <v>4923.5</v>
      </c>
      <c r="F288" s="190">
        <v>3.1285882495728257</v>
      </c>
      <c r="G288" s="198">
        <v>-1033.5999999999999</v>
      </c>
      <c r="H288" s="192">
        <v>-20.993195897227579</v>
      </c>
    </row>
    <row r="289" spans="1:8" ht="16.2">
      <c r="A289" s="168"/>
      <c r="B289" s="195" t="s">
        <v>58</v>
      </c>
      <c r="C289" s="198">
        <v>291.60000000000002</v>
      </c>
      <c r="D289" s="190">
        <v>0.27573268680511298</v>
      </c>
      <c r="E289" s="198">
        <v>374.4</v>
      </c>
      <c r="F289" s="190">
        <v>0.23790869110187182</v>
      </c>
      <c r="G289" s="198">
        <v>-82.8</v>
      </c>
      <c r="H289" s="192">
        <v>-22.115384615384603</v>
      </c>
    </row>
    <row r="290" spans="1:8" ht="16.8" thickBot="1">
      <c r="A290" s="172"/>
      <c r="B290" s="194" t="s">
        <v>33</v>
      </c>
      <c r="C290" s="200">
        <v>1026.0999999999999</v>
      </c>
      <c r="D290" s="201">
        <v>0.97026512321922631</v>
      </c>
      <c r="E290" s="200">
        <v>1321.9</v>
      </c>
      <c r="F290" s="201">
        <v>0.83998797747746901</v>
      </c>
      <c r="G290" s="200">
        <v>-295.8</v>
      </c>
      <c r="H290" s="202">
        <v>-22.376881761101451</v>
      </c>
    </row>
    <row r="291" spans="1:8" ht="16.2" thickTop="1"/>
    <row r="292" spans="1:8" ht="20.25" customHeight="1" thickBot="1">
      <c r="A292" s="1"/>
      <c r="C292" s="58"/>
      <c r="D292" s="59"/>
      <c r="E292" s="60"/>
      <c r="F292" s="60"/>
      <c r="G292" s="60"/>
      <c r="H292" s="36" t="s">
        <v>16</v>
      </c>
    </row>
    <row r="293" spans="1:8" ht="22.8" thickTop="1">
      <c r="A293" s="162"/>
      <c r="B293" s="163"/>
      <c r="C293" s="164" t="s">
        <v>35</v>
      </c>
      <c r="D293" s="165"/>
      <c r="E293" s="165"/>
      <c r="F293" s="165"/>
      <c r="G293" s="166"/>
      <c r="H293" s="167"/>
    </row>
    <row r="294" spans="1:8" ht="16.2">
      <c r="A294" s="168"/>
      <c r="B294" s="157"/>
      <c r="C294" s="158" t="s">
        <v>102</v>
      </c>
      <c r="D294" s="159"/>
      <c r="E294" s="158" t="s">
        <v>103</v>
      </c>
      <c r="F294" s="159"/>
      <c r="G294" s="158" t="s">
        <v>29</v>
      </c>
      <c r="H294" s="169"/>
    </row>
    <row r="295" spans="1:8" ht="16.2">
      <c r="A295" s="168"/>
      <c r="B295" s="160"/>
      <c r="C295" s="177" t="s">
        <v>12</v>
      </c>
      <c r="D295" s="178" t="s">
        <v>13</v>
      </c>
      <c r="E295" s="177" t="s">
        <v>12</v>
      </c>
      <c r="F295" s="178" t="s">
        <v>13</v>
      </c>
      <c r="G295" s="161" t="s">
        <v>12</v>
      </c>
      <c r="H295" s="170" t="s">
        <v>13</v>
      </c>
    </row>
    <row r="296" spans="1:8" ht="18">
      <c r="A296" s="171" t="s">
        <v>101</v>
      </c>
      <c r="B296" s="193" t="s">
        <v>79</v>
      </c>
      <c r="C296" s="196">
        <v>5999.8</v>
      </c>
      <c r="D296" s="197">
        <v>4.8091389510758003</v>
      </c>
      <c r="E296" s="196">
        <v>7567.1</v>
      </c>
      <c r="F296" s="197">
        <v>4.1445303000760214</v>
      </c>
      <c r="G296" s="196">
        <v>-1567.3</v>
      </c>
      <c r="H296" s="199">
        <v>-20.712029707549785</v>
      </c>
    </row>
    <row r="297" spans="1:8" ht="16.2">
      <c r="A297" s="168"/>
      <c r="B297" s="195" t="s">
        <v>31</v>
      </c>
      <c r="C297" s="198">
        <v>4461.1000000000004</v>
      </c>
      <c r="D297" s="190">
        <v>3.5757941555792283</v>
      </c>
      <c r="E297" s="198">
        <v>5620.1</v>
      </c>
      <c r="F297" s="190">
        <v>3.07815077631553</v>
      </c>
      <c r="G297" s="198">
        <v>-1159</v>
      </c>
      <c r="H297" s="192">
        <v>-20.622408853934981</v>
      </c>
    </row>
    <row r="298" spans="1:8" ht="16.2">
      <c r="A298" s="168"/>
      <c r="B298" s="195" t="s">
        <v>58</v>
      </c>
      <c r="C298" s="198">
        <v>327.5</v>
      </c>
      <c r="D298" s="190">
        <v>0.26250758466570961</v>
      </c>
      <c r="E298" s="198">
        <v>435.1</v>
      </c>
      <c r="F298" s="190">
        <v>0.23830597369706719</v>
      </c>
      <c r="G298" s="198">
        <v>-107.6</v>
      </c>
      <c r="H298" s="192">
        <v>-24.729947138588837</v>
      </c>
    </row>
    <row r="299" spans="1:8" ht="16.8" thickBot="1">
      <c r="A299" s="172"/>
      <c r="B299" s="194" t="s">
        <v>33</v>
      </c>
      <c r="C299" s="200">
        <v>1211.2</v>
      </c>
      <c r="D299" s="201">
        <v>0.97083721083086261</v>
      </c>
      <c r="E299" s="200">
        <v>1511.9</v>
      </c>
      <c r="F299" s="201">
        <v>0.8280735500634242</v>
      </c>
      <c r="G299" s="200">
        <v>-300.7</v>
      </c>
      <c r="H299" s="202">
        <v>-19.888881539784375</v>
      </c>
    </row>
    <row r="300" spans="1:8" ht="16.2" thickTop="1"/>
    <row r="301" spans="1:8" ht="20.25" customHeight="1" thickBot="1">
      <c r="A301" s="1"/>
      <c r="C301" s="58"/>
      <c r="D301" s="59"/>
      <c r="E301" s="60"/>
      <c r="F301" s="60"/>
      <c r="G301" s="60"/>
      <c r="H301" s="36" t="s">
        <v>16</v>
      </c>
    </row>
    <row r="302" spans="1:8" ht="22.8" thickTop="1">
      <c r="A302" s="162"/>
      <c r="B302" s="163"/>
      <c r="C302" s="164" t="s">
        <v>35</v>
      </c>
      <c r="D302" s="165"/>
      <c r="E302" s="165"/>
      <c r="F302" s="165"/>
      <c r="G302" s="166"/>
      <c r="H302" s="167"/>
    </row>
    <row r="303" spans="1:8" ht="16.2">
      <c r="A303" s="168"/>
      <c r="B303" s="157"/>
      <c r="C303" s="158" t="s">
        <v>106</v>
      </c>
      <c r="D303" s="159"/>
      <c r="E303" s="158" t="s">
        <v>107</v>
      </c>
      <c r="F303" s="159"/>
      <c r="G303" s="158" t="s">
        <v>29</v>
      </c>
      <c r="H303" s="169"/>
    </row>
    <row r="304" spans="1:8" ht="16.2">
      <c r="A304" s="168"/>
      <c r="B304" s="160"/>
      <c r="C304" s="177" t="s">
        <v>12</v>
      </c>
      <c r="D304" s="178" t="s">
        <v>13</v>
      </c>
      <c r="E304" s="177" t="s">
        <v>12</v>
      </c>
      <c r="F304" s="178" t="s">
        <v>13</v>
      </c>
      <c r="G304" s="161" t="s">
        <v>12</v>
      </c>
      <c r="H304" s="170" t="s">
        <v>13</v>
      </c>
    </row>
    <row r="305" spans="1:8" ht="18">
      <c r="A305" s="171" t="s">
        <v>105</v>
      </c>
      <c r="B305" s="193" t="s">
        <v>79</v>
      </c>
      <c r="C305" s="196">
        <v>6802.1</v>
      </c>
      <c r="D305" s="197">
        <v>4.7296681840969503</v>
      </c>
      <c r="E305" s="196">
        <v>8466.1</v>
      </c>
      <c r="F305" s="197">
        <v>4.1414109296540795</v>
      </c>
      <c r="G305" s="196">
        <v>-1664</v>
      </c>
      <c r="H305" s="199">
        <v>-19.654858789761519</v>
      </c>
    </row>
    <row r="306" spans="1:8" ht="16.2">
      <c r="A306" s="168"/>
      <c r="B306" s="195" t="s">
        <v>31</v>
      </c>
      <c r="C306" s="198">
        <v>5052.8999999999996</v>
      </c>
      <c r="D306" s="190">
        <v>3.5134062079980413</v>
      </c>
      <c r="E306" s="198">
        <v>6288.4</v>
      </c>
      <c r="F306" s="190">
        <v>3.0761328699208268</v>
      </c>
      <c r="G306" s="198">
        <v>-1235.5</v>
      </c>
      <c r="H306" s="192">
        <v>-19.647287068252663</v>
      </c>
    </row>
    <row r="307" spans="1:8" ht="16.2">
      <c r="A307" s="168"/>
      <c r="B307" s="195" t="s">
        <v>58</v>
      </c>
      <c r="C307" s="198">
        <v>359.5</v>
      </c>
      <c r="D307" s="190">
        <v>0.24996923188175027</v>
      </c>
      <c r="E307" s="198">
        <v>484.5</v>
      </c>
      <c r="F307" s="190">
        <v>0.23700565731770257</v>
      </c>
      <c r="G307" s="198">
        <v>-125</v>
      </c>
      <c r="H307" s="192">
        <v>-25.799793601651189</v>
      </c>
    </row>
    <row r="308" spans="1:8" ht="16.8" thickBot="1">
      <c r="A308" s="172"/>
      <c r="B308" s="194" t="s">
        <v>33</v>
      </c>
      <c r="C308" s="200">
        <v>1389.7</v>
      </c>
      <c r="D308" s="201">
        <v>0.96629274421715827</v>
      </c>
      <c r="E308" s="200">
        <v>1693.2</v>
      </c>
      <c r="F308" s="201">
        <v>0.82827240241554989</v>
      </c>
      <c r="G308" s="200">
        <v>-303.5</v>
      </c>
      <c r="H308" s="202">
        <v>-17.924639735412239</v>
      </c>
    </row>
    <row r="309" spans="1:8" ht="16.2" thickTop="1"/>
    <row r="310" spans="1:8" ht="20.25" customHeight="1" thickBot="1">
      <c r="A310" s="1"/>
      <c r="C310" s="58"/>
      <c r="D310" s="59"/>
      <c r="E310" s="60"/>
      <c r="F310" s="60"/>
      <c r="G310" s="60"/>
      <c r="H310" s="36" t="s">
        <v>16</v>
      </c>
    </row>
    <row r="311" spans="1:8" ht="22.8" thickTop="1">
      <c r="A311" s="162"/>
      <c r="B311" s="163"/>
      <c r="C311" s="164" t="s">
        <v>35</v>
      </c>
      <c r="D311" s="165"/>
      <c r="E311" s="165"/>
      <c r="F311" s="165"/>
      <c r="G311" s="166"/>
      <c r="H311" s="167"/>
    </row>
    <row r="312" spans="1:8" ht="16.2">
      <c r="A312" s="168"/>
      <c r="B312" s="157"/>
      <c r="C312" s="158" t="s">
        <v>109</v>
      </c>
      <c r="D312" s="159"/>
      <c r="E312" s="158" t="s">
        <v>110</v>
      </c>
      <c r="F312" s="159"/>
      <c r="G312" s="158" t="s">
        <v>29</v>
      </c>
      <c r="H312" s="169"/>
    </row>
    <row r="313" spans="1:8" ht="16.2">
      <c r="A313" s="168"/>
      <c r="B313" s="160"/>
      <c r="C313" s="177" t="s">
        <v>12</v>
      </c>
      <c r="D313" s="178" t="s">
        <v>13</v>
      </c>
      <c r="E313" s="177" t="s">
        <v>12</v>
      </c>
      <c r="F313" s="178" t="s">
        <v>13</v>
      </c>
      <c r="G313" s="161" t="s">
        <v>12</v>
      </c>
      <c r="H313" s="170" t="s">
        <v>13</v>
      </c>
    </row>
    <row r="314" spans="1:8" ht="18">
      <c r="A314" s="171" t="s">
        <v>108</v>
      </c>
      <c r="B314" s="193" t="s">
        <v>79</v>
      </c>
      <c r="C314" s="196">
        <v>7666.9</v>
      </c>
      <c r="D314" s="197">
        <v>4.6855844436811926</v>
      </c>
      <c r="E314" s="196">
        <v>9404.2000000000007</v>
      </c>
      <c r="F314" s="197">
        <v>4.1754708293798775</v>
      </c>
      <c r="G314" s="196">
        <v>-1737.3</v>
      </c>
      <c r="H314" s="199">
        <v>-18.473660704791484</v>
      </c>
    </row>
    <row r="315" spans="1:8" ht="16.2">
      <c r="A315" s="168"/>
      <c r="B315" s="195" t="s">
        <v>31</v>
      </c>
      <c r="C315" s="198">
        <v>5693.4</v>
      </c>
      <c r="D315" s="190">
        <v>3.4794905987627986</v>
      </c>
      <c r="E315" s="198">
        <v>6995.4</v>
      </c>
      <c r="F315" s="190">
        <v>3.1059620850092506</v>
      </c>
      <c r="G315" s="198">
        <v>-1302</v>
      </c>
      <c r="H315" s="192">
        <v>-18.612230894587878</v>
      </c>
    </row>
    <row r="316" spans="1:8" ht="16.2">
      <c r="A316" s="168"/>
      <c r="B316" s="195" t="s">
        <v>58</v>
      </c>
      <c r="C316" s="198">
        <v>392.1</v>
      </c>
      <c r="D316" s="190">
        <v>0.23962979305421953</v>
      </c>
      <c r="E316" s="198">
        <v>533</v>
      </c>
      <c r="F316" s="190">
        <v>0.23665234172598146</v>
      </c>
      <c r="G316" s="198">
        <v>-140.9</v>
      </c>
      <c r="H316" s="192">
        <v>-26.435272045028135</v>
      </c>
    </row>
    <row r="317" spans="1:8" ht="16.8" thickBot="1">
      <c r="A317" s="172"/>
      <c r="B317" s="194" t="s">
        <v>33</v>
      </c>
      <c r="C317" s="200">
        <v>1581.4</v>
      </c>
      <c r="D317" s="201">
        <v>0.9664640518641745</v>
      </c>
      <c r="E317" s="200">
        <v>1875.8</v>
      </c>
      <c r="F317" s="201">
        <v>0.83285640264464544</v>
      </c>
      <c r="G317" s="200">
        <v>-294.39999999999998</v>
      </c>
      <c r="H317" s="202">
        <v>-15.694636954899233</v>
      </c>
    </row>
    <row r="318" spans="1:8" ht="16.2" thickTop="1"/>
    <row r="319" spans="1:8" ht="20.25" customHeight="1" thickBot="1">
      <c r="A319" s="1"/>
      <c r="C319" s="58"/>
      <c r="D319" s="59"/>
      <c r="E319" s="60"/>
      <c r="F319" s="60"/>
      <c r="G319" s="60"/>
      <c r="H319" s="36" t="s">
        <v>16</v>
      </c>
    </row>
    <row r="320" spans="1:8" ht="22.8" thickTop="1">
      <c r="A320" s="162"/>
      <c r="B320" s="163"/>
      <c r="C320" s="164" t="s">
        <v>35</v>
      </c>
      <c r="D320" s="165"/>
      <c r="E320" s="165"/>
      <c r="F320" s="165"/>
      <c r="G320" s="166"/>
      <c r="H320" s="167"/>
    </row>
    <row r="321" spans="1:8" ht="16.2">
      <c r="A321" s="168"/>
      <c r="B321" s="157"/>
      <c r="C321" s="158" t="s">
        <v>113</v>
      </c>
      <c r="D321" s="159"/>
      <c r="E321" s="158" t="s">
        <v>114</v>
      </c>
      <c r="F321" s="159"/>
      <c r="G321" s="158" t="s">
        <v>29</v>
      </c>
      <c r="H321" s="169"/>
    </row>
    <row r="322" spans="1:8" ht="16.2">
      <c r="A322" s="168"/>
      <c r="B322" s="160"/>
      <c r="C322" s="177" t="s">
        <v>12</v>
      </c>
      <c r="D322" s="178" t="s">
        <v>13</v>
      </c>
      <c r="E322" s="177" t="s">
        <v>12</v>
      </c>
      <c r="F322" s="178" t="s">
        <v>13</v>
      </c>
      <c r="G322" s="161" t="s">
        <v>12</v>
      </c>
      <c r="H322" s="170" t="s">
        <v>13</v>
      </c>
    </row>
    <row r="323" spans="1:8" ht="18">
      <c r="A323" s="171" t="s">
        <v>112</v>
      </c>
      <c r="B323" s="193" t="s">
        <v>79</v>
      </c>
      <c r="C323" s="196">
        <v>8501.5</v>
      </c>
      <c r="D323" s="197">
        <v>4.6294077799535174</v>
      </c>
      <c r="E323" s="196">
        <v>10194.200000000001</v>
      </c>
      <c r="F323" s="197">
        <v>4.2125594122863497</v>
      </c>
      <c r="G323" s="196">
        <v>-1692.7</v>
      </c>
      <c r="H323" s="199">
        <v>-16.604539836377551</v>
      </c>
    </row>
    <row r="324" spans="1:8" ht="16.2">
      <c r="A324" s="168"/>
      <c r="B324" s="195" t="s">
        <v>31</v>
      </c>
      <c r="C324" s="198">
        <v>6315.8</v>
      </c>
      <c r="D324" s="190">
        <v>3.4392064525825354</v>
      </c>
      <c r="E324" s="198">
        <v>7598</v>
      </c>
      <c r="F324" s="190">
        <v>3.1397291022887215</v>
      </c>
      <c r="G324" s="198">
        <v>-1282.2</v>
      </c>
      <c r="H324" s="192">
        <v>-16.875493550934451</v>
      </c>
    </row>
    <row r="325" spans="1:8" ht="16.2">
      <c r="A325" s="168"/>
      <c r="B325" s="195" t="s">
        <v>58</v>
      </c>
      <c r="C325" s="198">
        <v>423.1</v>
      </c>
      <c r="D325" s="190">
        <v>0.23039492227234412</v>
      </c>
      <c r="E325" s="198">
        <v>579.4</v>
      </c>
      <c r="F325" s="190">
        <v>0.2394260386767682</v>
      </c>
      <c r="G325" s="198">
        <v>-156.30000000000001</v>
      </c>
      <c r="H325" s="192">
        <v>-26.976182257507762</v>
      </c>
    </row>
    <row r="326" spans="1:8" ht="16.8" thickBot="1">
      <c r="A326" s="172"/>
      <c r="B326" s="194" t="s">
        <v>33</v>
      </c>
      <c r="C326" s="200">
        <v>1762.6</v>
      </c>
      <c r="D326" s="201">
        <v>0.95980640509863779</v>
      </c>
      <c r="E326" s="200">
        <v>2016.8</v>
      </c>
      <c r="F326" s="201">
        <v>0.83340427132085981</v>
      </c>
      <c r="G326" s="200">
        <v>-254.2</v>
      </c>
      <c r="H326" s="202">
        <v>-12.604125347084494</v>
      </c>
    </row>
    <row r="327" spans="1:8" ht="16.2" thickTop="1"/>
    <row r="328" spans="1:8" ht="20.25" customHeight="1" thickBot="1">
      <c r="A328" s="1"/>
      <c r="C328" s="58"/>
      <c r="D328" s="59"/>
      <c r="E328" s="60"/>
      <c r="F328" s="60"/>
      <c r="G328" s="60"/>
      <c r="H328" s="36" t="s">
        <v>16</v>
      </c>
    </row>
    <row r="329" spans="1:8" ht="22.8" thickTop="1">
      <c r="A329" s="162"/>
      <c r="B329" s="163"/>
      <c r="C329" s="164" t="s">
        <v>35</v>
      </c>
      <c r="D329" s="165"/>
      <c r="E329" s="165"/>
      <c r="F329" s="165"/>
      <c r="G329" s="166"/>
      <c r="H329" s="167"/>
    </row>
    <row r="330" spans="1:8" ht="16.2">
      <c r="A330" s="168"/>
      <c r="B330" s="157"/>
      <c r="C330" s="158" t="s">
        <v>115</v>
      </c>
      <c r="D330" s="159"/>
      <c r="E330" s="158" t="s">
        <v>116</v>
      </c>
      <c r="F330" s="159"/>
      <c r="G330" s="158" t="s">
        <v>29</v>
      </c>
      <c r="H330" s="169"/>
    </row>
    <row r="331" spans="1:8" ht="16.2">
      <c r="A331" s="168"/>
      <c r="B331" s="160"/>
      <c r="C331" s="177" t="s">
        <v>12</v>
      </c>
      <c r="D331" s="178" t="s">
        <v>13</v>
      </c>
      <c r="E331" s="177" t="s">
        <v>12</v>
      </c>
      <c r="F331" s="178" t="s">
        <v>13</v>
      </c>
      <c r="G331" s="161" t="s">
        <v>12</v>
      </c>
      <c r="H331" s="170" t="s">
        <v>13</v>
      </c>
    </row>
    <row r="332" spans="1:8" ht="18">
      <c r="A332" s="171" t="s">
        <v>117</v>
      </c>
      <c r="B332" s="193" t="s">
        <v>79</v>
      </c>
      <c r="C332" s="196">
        <v>9347.5</v>
      </c>
      <c r="D332" s="197">
        <v>4.5888922053388734</v>
      </c>
      <c r="E332" s="196">
        <v>10900.4</v>
      </c>
      <c r="F332" s="197">
        <v>4.2641467657633658</v>
      </c>
      <c r="G332" s="196">
        <v>-1552.9</v>
      </c>
      <c r="H332" s="199">
        <v>-14.246266192066347</v>
      </c>
    </row>
    <row r="333" spans="1:8" ht="16.2">
      <c r="A333" s="168"/>
      <c r="B333" s="195" t="s">
        <v>31</v>
      </c>
      <c r="C333" s="198">
        <v>6937.6</v>
      </c>
      <c r="D333" s="190">
        <v>3.4058195842480847</v>
      </c>
      <c r="E333" s="198">
        <v>8118.8</v>
      </c>
      <c r="F333" s="190">
        <v>3.1760077393379706</v>
      </c>
      <c r="G333" s="198">
        <v>-1181.2</v>
      </c>
      <c r="H333" s="192">
        <v>-14.548948120411886</v>
      </c>
    </row>
    <row r="334" spans="1:8" ht="16.2">
      <c r="A334" s="168"/>
      <c r="B334" s="195" t="s">
        <v>58</v>
      </c>
      <c r="C334" s="198">
        <v>456.7</v>
      </c>
      <c r="D334" s="190">
        <v>0.22420401927555639</v>
      </c>
      <c r="E334" s="198">
        <v>628.6</v>
      </c>
      <c r="F334" s="190">
        <v>0.24590314639452238</v>
      </c>
      <c r="G334" s="198">
        <v>-171.9</v>
      </c>
      <c r="H334" s="192">
        <v>-27.346484250715886</v>
      </c>
    </row>
    <row r="335" spans="1:8" ht="16.8" thickBot="1">
      <c r="A335" s="172"/>
      <c r="B335" s="194" t="s">
        <v>33</v>
      </c>
      <c r="C335" s="200">
        <v>1953.2</v>
      </c>
      <c r="D335" s="201">
        <v>0.95886860181523281</v>
      </c>
      <c r="E335" s="200">
        <v>2153</v>
      </c>
      <c r="F335" s="201">
        <v>0.84223588003087291</v>
      </c>
      <c r="G335" s="200">
        <v>-199.8</v>
      </c>
      <c r="H335" s="202">
        <v>-9.2800743149094256</v>
      </c>
    </row>
    <row r="336" spans="1:8" ht="16.2" thickTop="1"/>
    <row r="337" spans="1:8" ht="20.25" customHeight="1" thickBot="1">
      <c r="A337" s="1"/>
      <c r="C337" s="58"/>
      <c r="D337" s="59"/>
      <c r="E337" s="60"/>
      <c r="F337" s="60"/>
      <c r="G337" s="60"/>
      <c r="H337" s="36" t="s">
        <v>16</v>
      </c>
    </row>
    <row r="338" spans="1:8" ht="22.8" thickTop="1">
      <c r="A338" s="162"/>
      <c r="B338" s="203"/>
      <c r="C338" s="204" t="s">
        <v>35</v>
      </c>
      <c r="D338" s="205"/>
      <c r="E338" s="205"/>
      <c r="F338" s="205"/>
      <c r="G338" s="206"/>
      <c r="H338" s="207"/>
    </row>
    <row r="339" spans="1:8" ht="16.2">
      <c r="A339" s="168"/>
      <c r="B339" s="208"/>
      <c r="C339" s="209" t="s">
        <v>120</v>
      </c>
      <c r="D339" s="210"/>
      <c r="E339" s="209" t="s">
        <v>85</v>
      </c>
      <c r="F339" s="210"/>
      <c r="G339" s="209" t="s">
        <v>29</v>
      </c>
      <c r="H339" s="211"/>
    </row>
    <row r="340" spans="1:8" ht="16.2">
      <c r="A340" s="168"/>
      <c r="B340" s="212"/>
      <c r="C340" s="213" t="s">
        <v>12</v>
      </c>
      <c r="D340" s="214" t="s">
        <v>13</v>
      </c>
      <c r="E340" s="213" t="s">
        <v>12</v>
      </c>
      <c r="F340" s="214" t="s">
        <v>13</v>
      </c>
      <c r="G340" s="215" t="s">
        <v>12</v>
      </c>
      <c r="H340" s="216" t="s">
        <v>13</v>
      </c>
    </row>
    <row r="341" spans="1:8" ht="18">
      <c r="A341" s="171" t="s">
        <v>119</v>
      </c>
      <c r="B341" s="193" t="s">
        <v>79</v>
      </c>
      <c r="C341" s="196">
        <v>828.8</v>
      </c>
      <c r="D341" s="197">
        <v>3.8113807977779204</v>
      </c>
      <c r="E341" s="196">
        <v>571</v>
      </c>
      <c r="F341" s="197">
        <v>4.6160437837007571</v>
      </c>
      <c r="G341" s="196">
        <v>257.8</v>
      </c>
      <c r="H341" s="199">
        <v>45.148861646234664</v>
      </c>
    </row>
    <row r="342" spans="1:8" ht="16.2">
      <c r="A342" s="168"/>
      <c r="B342" s="195" t="s">
        <v>31</v>
      </c>
      <c r="C342" s="198">
        <v>596.6</v>
      </c>
      <c r="D342" s="190">
        <v>2.7435687547711236</v>
      </c>
      <c r="E342" s="198">
        <v>402</v>
      </c>
      <c r="F342" s="190">
        <v>3.2498241699609536</v>
      </c>
      <c r="G342" s="198">
        <v>194.6</v>
      </c>
      <c r="H342" s="192">
        <v>48.407960199004975</v>
      </c>
    </row>
    <row r="343" spans="1:8" ht="16.2">
      <c r="A343" s="168"/>
      <c r="B343" s="195" t="s">
        <v>58</v>
      </c>
      <c r="C343" s="198">
        <v>40.700000000000003</v>
      </c>
      <c r="D343" s="190">
        <v>0.18716602131945148</v>
      </c>
      <c r="E343" s="198">
        <v>54.8</v>
      </c>
      <c r="F343" s="190">
        <v>0.44301085699965231</v>
      </c>
      <c r="G343" s="198">
        <v>-14.1</v>
      </c>
      <c r="H343" s="192">
        <v>-25.72992700729926</v>
      </c>
    </row>
    <row r="344" spans="1:8" ht="16.8" thickBot="1">
      <c r="A344" s="172"/>
      <c r="B344" s="194" t="s">
        <v>33</v>
      </c>
      <c r="C344" s="200">
        <v>191.5</v>
      </c>
      <c r="D344" s="201">
        <v>0.8806460216873454</v>
      </c>
      <c r="E344" s="200">
        <v>114.2</v>
      </c>
      <c r="F344" s="201">
        <v>0.92320875674015168</v>
      </c>
      <c r="G344" s="200">
        <v>77.3</v>
      </c>
      <c r="H344" s="202">
        <v>67.688266199649732</v>
      </c>
    </row>
    <row r="345" spans="1:8" ht="16.2" thickTop="1"/>
    <row r="346" spans="1:8" ht="20.25" customHeight="1" thickBot="1">
      <c r="A346" s="1"/>
      <c r="C346" s="58"/>
      <c r="D346" s="59"/>
      <c r="E346" s="60"/>
      <c r="F346" s="60"/>
      <c r="G346" s="60"/>
      <c r="H346" s="36" t="s">
        <v>16</v>
      </c>
    </row>
    <row r="347" spans="1:8" ht="22.8" thickTop="1">
      <c r="A347" s="162"/>
      <c r="B347" s="203"/>
      <c r="C347" s="204" t="s">
        <v>35</v>
      </c>
      <c r="D347" s="205"/>
      <c r="E347" s="205"/>
      <c r="F347" s="205"/>
      <c r="G347" s="206"/>
      <c r="H347" s="207"/>
    </row>
    <row r="348" spans="1:8" ht="16.2">
      <c r="A348" s="168"/>
      <c r="B348" s="208"/>
      <c r="C348" s="209" t="s">
        <v>122</v>
      </c>
      <c r="D348" s="210"/>
      <c r="E348" s="209" t="s">
        <v>123</v>
      </c>
      <c r="F348" s="210"/>
      <c r="G348" s="209" t="s">
        <v>29</v>
      </c>
      <c r="H348" s="211"/>
    </row>
    <row r="349" spans="1:8" ht="16.2">
      <c r="A349" s="168"/>
      <c r="B349" s="212"/>
      <c r="C349" s="213" t="s">
        <v>12</v>
      </c>
      <c r="D349" s="214" t="s">
        <v>13</v>
      </c>
      <c r="E349" s="213" t="s">
        <v>12</v>
      </c>
      <c r="F349" s="214" t="s">
        <v>13</v>
      </c>
      <c r="G349" s="215" t="s">
        <v>12</v>
      </c>
      <c r="H349" s="216" t="s">
        <v>13</v>
      </c>
    </row>
    <row r="350" spans="1:8" ht="18">
      <c r="A350" s="171" t="s">
        <v>124</v>
      </c>
      <c r="B350" s="193" t="s">
        <v>79</v>
      </c>
      <c r="C350" s="196">
        <v>1425.9</v>
      </c>
      <c r="D350" s="197">
        <v>3.7093979739959733</v>
      </c>
      <c r="E350" s="196">
        <v>1143.9000000000001</v>
      </c>
      <c r="F350" s="197">
        <v>4.583869300217593</v>
      </c>
      <c r="G350" s="196">
        <v>282</v>
      </c>
      <c r="H350" s="199">
        <v>24.652504589562028</v>
      </c>
    </row>
    <row r="351" spans="1:8" ht="16.2">
      <c r="A351" s="168"/>
      <c r="B351" s="195" t="s">
        <v>31</v>
      </c>
      <c r="C351" s="198">
        <v>1020</v>
      </c>
      <c r="D351" s="190">
        <v>2.6534721463467936</v>
      </c>
      <c r="E351" s="198">
        <v>835.1</v>
      </c>
      <c r="F351" s="190">
        <v>3.3464369722980254</v>
      </c>
      <c r="G351" s="198">
        <v>184.9</v>
      </c>
      <c r="H351" s="192">
        <v>22.141060950784343</v>
      </c>
    </row>
    <row r="352" spans="1:8" ht="16.2">
      <c r="A352" s="168"/>
      <c r="B352" s="195" t="s">
        <v>58</v>
      </c>
      <c r="C352" s="198">
        <v>76</v>
      </c>
      <c r="D352" s="190">
        <v>0.19770968933564342</v>
      </c>
      <c r="E352" s="198">
        <v>88.9</v>
      </c>
      <c r="F352" s="190">
        <v>0.35624266176181835</v>
      </c>
      <c r="G352" s="198">
        <v>-12.9</v>
      </c>
      <c r="H352" s="192">
        <v>-14.51068616422948</v>
      </c>
    </row>
    <row r="353" spans="1:8" ht="16.8" thickBot="1">
      <c r="A353" s="172"/>
      <c r="B353" s="194" t="s">
        <v>33</v>
      </c>
      <c r="C353" s="200">
        <v>329.9</v>
      </c>
      <c r="D353" s="201">
        <v>0.85821613831353638</v>
      </c>
      <c r="E353" s="200">
        <v>219.9</v>
      </c>
      <c r="F353" s="201">
        <v>0.88118966615774852</v>
      </c>
      <c r="G353" s="200">
        <v>110</v>
      </c>
      <c r="H353" s="202">
        <v>50.022737608003624</v>
      </c>
    </row>
    <row r="354" spans="1:8" ht="16.2" thickTop="1"/>
    <row r="355" spans="1:8" ht="20.25" customHeight="1" thickBot="1">
      <c r="A355" s="1"/>
      <c r="C355" s="58"/>
      <c r="D355" s="59"/>
      <c r="E355" s="60"/>
      <c r="F355" s="60"/>
      <c r="G355" s="60"/>
      <c r="H355" s="36" t="s">
        <v>16</v>
      </c>
    </row>
    <row r="356" spans="1:8" ht="22.8" thickTop="1">
      <c r="A356" s="162"/>
      <c r="B356" s="203"/>
      <c r="C356" s="204" t="s">
        <v>35</v>
      </c>
      <c r="D356" s="205"/>
      <c r="E356" s="205"/>
      <c r="F356" s="205"/>
      <c r="G356" s="206"/>
      <c r="H356" s="207"/>
    </row>
    <row r="357" spans="1:8" ht="16.2">
      <c r="A357" s="168"/>
      <c r="B357" s="208"/>
      <c r="C357" s="209" t="s">
        <v>127</v>
      </c>
      <c r="D357" s="210"/>
      <c r="E357" s="209" t="s">
        <v>128</v>
      </c>
      <c r="F357" s="210"/>
      <c r="G357" s="209" t="s">
        <v>29</v>
      </c>
      <c r="H357" s="211"/>
    </row>
    <row r="358" spans="1:8" ht="16.2">
      <c r="A358" s="168"/>
      <c r="B358" s="212"/>
      <c r="C358" s="213" t="s">
        <v>12</v>
      </c>
      <c r="D358" s="214" t="s">
        <v>13</v>
      </c>
      <c r="E358" s="213" t="s">
        <v>12</v>
      </c>
      <c r="F358" s="214" t="s">
        <v>13</v>
      </c>
      <c r="G358" s="215" t="s">
        <v>12</v>
      </c>
      <c r="H358" s="216" t="s">
        <v>13</v>
      </c>
    </row>
    <row r="359" spans="1:8" ht="18">
      <c r="A359" s="171" t="s">
        <v>126</v>
      </c>
      <c r="B359" s="193" t="s">
        <v>79</v>
      </c>
      <c r="C359" s="196">
        <v>2448.8000000000002</v>
      </c>
      <c r="D359" s="197">
        <v>3.9624595469255666</v>
      </c>
      <c r="E359" s="196">
        <v>1981.6</v>
      </c>
      <c r="F359" s="197">
        <v>4.8906779472776227</v>
      </c>
      <c r="G359" s="196">
        <v>467.2</v>
      </c>
      <c r="H359" s="199">
        <v>23.576907549455008</v>
      </c>
    </row>
    <row r="360" spans="1:8" ht="16.2">
      <c r="A360" s="168"/>
      <c r="B360" s="195" t="s">
        <v>31</v>
      </c>
      <c r="C360" s="198">
        <v>1787.3</v>
      </c>
      <c r="D360" s="190">
        <v>2.8920711974110032</v>
      </c>
      <c r="E360" s="198">
        <v>1469.7</v>
      </c>
      <c r="F360" s="190">
        <v>3.627285718164071</v>
      </c>
      <c r="G360" s="198">
        <v>317.60000000000002</v>
      </c>
      <c r="H360" s="192">
        <v>21.609852350819892</v>
      </c>
    </row>
    <row r="361" spans="1:8" ht="16.2">
      <c r="A361" s="168"/>
      <c r="B361" s="195" t="s">
        <v>58</v>
      </c>
      <c r="C361" s="198">
        <v>116.2</v>
      </c>
      <c r="D361" s="190">
        <v>0.18802588996763753</v>
      </c>
      <c r="E361" s="198">
        <v>137.1</v>
      </c>
      <c r="F361" s="190">
        <v>0.33836896778954484</v>
      </c>
      <c r="G361" s="198">
        <v>-20.9</v>
      </c>
      <c r="H361" s="192">
        <v>-15.244347191830776</v>
      </c>
    </row>
    <row r="362" spans="1:8" ht="16.8" thickBot="1">
      <c r="A362" s="172"/>
      <c r="B362" s="194" t="s">
        <v>33</v>
      </c>
      <c r="C362" s="200">
        <v>545.29999999999995</v>
      </c>
      <c r="D362" s="201">
        <v>0.88236245954692538</v>
      </c>
      <c r="E362" s="200">
        <v>374.8</v>
      </c>
      <c r="F362" s="201">
        <v>0.92502326132400736</v>
      </c>
      <c r="G362" s="200">
        <v>170.5</v>
      </c>
      <c r="H362" s="202">
        <v>45.490928495197423</v>
      </c>
    </row>
    <row r="363" spans="1:8" ht="16.2" thickTop="1"/>
    <row r="364" spans="1:8" ht="20.25" customHeight="1" thickBot="1">
      <c r="A364" s="1"/>
      <c r="C364" s="58"/>
      <c r="D364" s="59"/>
      <c r="E364" s="60"/>
      <c r="F364" s="60"/>
      <c r="G364" s="60"/>
      <c r="H364" s="36" t="s">
        <v>16</v>
      </c>
    </row>
    <row r="365" spans="1:8" ht="22.8" thickTop="1">
      <c r="A365" s="162"/>
      <c r="B365" s="203"/>
      <c r="C365" s="204" t="s">
        <v>35</v>
      </c>
      <c r="D365" s="205"/>
      <c r="E365" s="205"/>
      <c r="F365" s="205"/>
      <c r="G365" s="206"/>
      <c r="H365" s="207"/>
    </row>
    <row r="366" spans="1:8" ht="16.2">
      <c r="A366" s="168"/>
      <c r="B366" s="208"/>
      <c r="C366" s="209" t="s">
        <v>131</v>
      </c>
      <c r="D366" s="210"/>
      <c r="E366" s="209" t="s">
        <v>132</v>
      </c>
      <c r="F366" s="210"/>
      <c r="G366" s="209" t="s">
        <v>29</v>
      </c>
      <c r="H366" s="211"/>
    </row>
    <row r="367" spans="1:8" ht="16.2">
      <c r="A367" s="168"/>
      <c r="B367" s="212"/>
      <c r="C367" s="213" t="s">
        <v>12</v>
      </c>
      <c r="D367" s="214" t="s">
        <v>13</v>
      </c>
      <c r="E367" s="213" t="s">
        <v>12</v>
      </c>
      <c r="F367" s="214" t="s">
        <v>13</v>
      </c>
      <c r="G367" s="215" t="s">
        <v>12</v>
      </c>
      <c r="H367" s="216" t="s">
        <v>13</v>
      </c>
    </row>
    <row r="368" spans="1:8" ht="18">
      <c r="A368" s="171" t="s">
        <v>130</v>
      </c>
      <c r="B368" s="193" t="s">
        <v>79</v>
      </c>
      <c r="C368" s="196">
        <v>3431.3</v>
      </c>
      <c r="D368" s="197">
        <v>4.0981903133032045</v>
      </c>
      <c r="E368" s="196">
        <v>2795.1</v>
      </c>
      <c r="F368" s="197">
        <v>5.0488428719030658</v>
      </c>
      <c r="G368" s="196">
        <v>636.20000000000005</v>
      </c>
      <c r="H368" s="199">
        <v>22.761260777789705</v>
      </c>
    </row>
    <row r="369" spans="1:8" ht="16.2">
      <c r="A369" s="168"/>
      <c r="B369" s="195" t="s">
        <v>31</v>
      </c>
      <c r="C369" s="198">
        <v>2535.6</v>
      </c>
      <c r="D369" s="190">
        <v>3.028406539332499</v>
      </c>
      <c r="E369" s="198">
        <v>2098.5</v>
      </c>
      <c r="F369" s="190">
        <v>3.7905608982464258</v>
      </c>
      <c r="G369" s="198">
        <v>437.1</v>
      </c>
      <c r="H369" s="192">
        <v>20.829163688348817</v>
      </c>
    </row>
    <row r="370" spans="1:8" ht="16.2">
      <c r="A370" s="168"/>
      <c r="B370" s="195" t="s">
        <v>58</v>
      </c>
      <c r="C370" s="198">
        <v>147.5</v>
      </c>
      <c r="D370" s="190">
        <v>0.17616736257751364</v>
      </c>
      <c r="E370" s="198">
        <v>175.8</v>
      </c>
      <c r="F370" s="190">
        <v>0.31755092013901437</v>
      </c>
      <c r="G370" s="198">
        <v>-28.3</v>
      </c>
      <c r="H370" s="192">
        <v>-16.097838452787261</v>
      </c>
    </row>
    <row r="371" spans="1:8" ht="16.8" thickBot="1">
      <c r="A371" s="172"/>
      <c r="B371" s="194" t="s">
        <v>33</v>
      </c>
      <c r="C371" s="200">
        <v>748.2</v>
      </c>
      <c r="D371" s="201">
        <v>0.89361641139319126</v>
      </c>
      <c r="E371" s="200">
        <v>520.79999999999995</v>
      </c>
      <c r="F371" s="201">
        <v>0.94073105351762598</v>
      </c>
      <c r="G371" s="200">
        <v>227.4</v>
      </c>
      <c r="H371" s="202">
        <v>43.663594470046107</v>
      </c>
    </row>
    <row r="372" spans="1:8" ht="16.2" thickTop="1"/>
    <row r="373" spans="1:8" ht="20.25" customHeight="1" thickBot="1">
      <c r="A373" s="1"/>
      <c r="C373" s="58"/>
      <c r="D373" s="59"/>
      <c r="E373" s="60"/>
      <c r="F373" s="60"/>
      <c r="G373" s="60"/>
      <c r="H373" s="36" t="s">
        <v>16</v>
      </c>
    </row>
    <row r="374" spans="1:8" ht="22.8" thickTop="1">
      <c r="A374" s="162"/>
      <c r="B374" s="203"/>
      <c r="C374" s="204" t="s">
        <v>35</v>
      </c>
      <c r="D374" s="205"/>
      <c r="E374" s="205"/>
      <c r="F374" s="205"/>
      <c r="G374" s="206"/>
      <c r="H374" s="207"/>
    </row>
    <row r="375" spans="1:8" ht="16.2">
      <c r="A375" s="168"/>
      <c r="B375" s="208"/>
      <c r="C375" s="209" t="s">
        <v>135</v>
      </c>
      <c r="D375" s="210"/>
      <c r="E375" s="209" t="s">
        <v>93</v>
      </c>
      <c r="F375" s="210"/>
      <c r="G375" s="209" t="s">
        <v>29</v>
      </c>
      <c r="H375" s="211"/>
    </row>
    <row r="376" spans="1:8" ht="16.2">
      <c r="A376" s="168"/>
      <c r="B376" s="212"/>
      <c r="C376" s="213" t="s">
        <v>12</v>
      </c>
      <c r="D376" s="214" t="s">
        <v>13</v>
      </c>
      <c r="E376" s="213" t="s">
        <v>12</v>
      </c>
      <c r="F376" s="214" t="s">
        <v>13</v>
      </c>
      <c r="G376" s="215" t="s">
        <v>12</v>
      </c>
      <c r="H376" s="216" t="s">
        <v>13</v>
      </c>
    </row>
    <row r="377" spans="1:8" ht="18">
      <c r="A377" s="171" t="s">
        <v>134</v>
      </c>
      <c r="B377" s="193" t="s">
        <v>79</v>
      </c>
      <c r="C377" s="196">
        <v>4549.2</v>
      </c>
      <c r="D377" s="197">
        <v>4.1637911624237338</v>
      </c>
      <c r="E377" s="196">
        <v>3635.9</v>
      </c>
      <c r="F377" s="197">
        <v>5.0828217985799578</v>
      </c>
      <c r="G377" s="196">
        <v>913.3</v>
      </c>
      <c r="H377" s="199">
        <v>25.118952666464956</v>
      </c>
    </row>
    <row r="378" spans="1:8" ht="16.2">
      <c r="A378" s="168"/>
      <c r="B378" s="195" t="s">
        <v>31</v>
      </c>
      <c r="C378" s="198">
        <v>3390.4</v>
      </c>
      <c r="D378" s="190">
        <v>3.1031648547176269</v>
      </c>
      <c r="E378" s="198">
        <v>2739.9</v>
      </c>
      <c r="F378" s="190">
        <v>3.8302548051181899</v>
      </c>
      <c r="G378" s="198">
        <v>650.5</v>
      </c>
      <c r="H378" s="192">
        <v>23.741742399357648</v>
      </c>
    </row>
    <row r="379" spans="1:8" ht="16.2">
      <c r="A379" s="168"/>
      <c r="B379" s="195" t="s">
        <v>58</v>
      </c>
      <c r="C379" s="198">
        <v>185.1</v>
      </c>
      <c r="D379" s="190">
        <v>0.16941830303451888</v>
      </c>
      <c r="E379" s="198">
        <v>209.3</v>
      </c>
      <c r="F379" s="190">
        <v>0.29259182112895987</v>
      </c>
      <c r="G379" s="198">
        <v>-24.2</v>
      </c>
      <c r="H379" s="192">
        <v>-11.562350692785483</v>
      </c>
    </row>
    <row r="380" spans="1:8" ht="16.8" thickBot="1">
      <c r="A380" s="172"/>
      <c r="B380" s="194" t="s">
        <v>33</v>
      </c>
      <c r="C380" s="200">
        <v>973.7</v>
      </c>
      <c r="D380" s="201">
        <v>0.89120800467158856</v>
      </c>
      <c r="E380" s="200">
        <v>686.7</v>
      </c>
      <c r="F380" s="201">
        <v>0.95997517233280816</v>
      </c>
      <c r="G380" s="200">
        <v>287</v>
      </c>
      <c r="H380" s="202">
        <v>41.794087665647297</v>
      </c>
    </row>
    <row r="381" spans="1:8" ht="16.2" thickTop="1"/>
    <row r="382" spans="1:8" ht="20.25" customHeight="1" thickBot="1">
      <c r="A382" s="1"/>
      <c r="C382" s="58"/>
      <c r="D382" s="59"/>
      <c r="E382" s="60"/>
      <c r="F382" s="60"/>
      <c r="G382" s="60"/>
      <c r="H382" s="36" t="s">
        <v>16</v>
      </c>
    </row>
    <row r="383" spans="1:8" ht="22.8" thickTop="1">
      <c r="A383" s="162"/>
      <c r="B383" s="203"/>
      <c r="C383" s="204" t="s">
        <v>35</v>
      </c>
      <c r="D383" s="205"/>
      <c r="E383" s="205"/>
      <c r="F383" s="205"/>
      <c r="G383" s="206"/>
      <c r="H383" s="207"/>
    </row>
    <row r="384" spans="1:8" ht="16.2">
      <c r="A384" s="168"/>
      <c r="B384" s="208"/>
      <c r="C384" s="209" t="s">
        <v>137</v>
      </c>
      <c r="D384" s="210"/>
      <c r="E384" s="209" t="s">
        <v>96</v>
      </c>
      <c r="F384" s="210"/>
      <c r="G384" s="209" t="s">
        <v>29</v>
      </c>
      <c r="H384" s="211"/>
    </row>
    <row r="385" spans="1:8" ht="16.2">
      <c r="A385" s="168"/>
      <c r="B385" s="212"/>
      <c r="C385" s="213" t="s">
        <v>12</v>
      </c>
      <c r="D385" s="214" t="s">
        <v>13</v>
      </c>
      <c r="E385" s="213" t="s">
        <v>12</v>
      </c>
      <c r="F385" s="214" t="s">
        <v>13</v>
      </c>
      <c r="G385" s="215" t="s">
        <v>12</v>
      </c>
      <c r="H385" s="216" t="s">
        <v>13</v>
      </c>
    </row>
    <row r="386" spans="1:8" ht="18">
      <c r="A386" s="171" t="s">
        <v>136</v>
      </c>
      <c r="B386" s="193" t="s">
        <v>79</v>
      </c>
      <c r="C386" s="196">
        <v>5501.9</v>
      </c>
      <c r="D386" s="197">
        <v>4.1686524067169408</v>
      </c>
      <c r="E386" s="196">
        <v>4423.3999999999996</v>
      </c>
      <c r="F386" s="197">
        <v>4.9994800920463121</v>
      </c>
      <c r="G386" s="196">
        <v>1078.5</v>
      </c>
      <c r="H386" s="199">
        <v>24.381697336890173</v>
      </c>
    </row>
    <row r="387" spans="1:8" ht="16.2">
      <c r="A387" s="168"/>
      <c r="B387" s="195" t="s">
        <v>31</v>
      </c>
      <c r="C387" s="198">
        <v>4109.2</v>
      </c>
      <c r="D387" s="190">
        <v>3.1134383521476674</v>
      </c>
      <c r="E387" s="198">
        <v>3327.1</v>
      </c>
      <c r="F387" s="190">
        <v>3.7604038102471602</v>
      </c>
      <c r="G387" s="198">
        <v>782.1</v>
      </c>
      <c r="H387" s="192">
        <v>23.506958011481458</v>
      </c>
    </row>
    <row r="388" spans="1:8" ht="16.2">
      <c r="A388" s="168"/>
      <c r="B388" s="195" t="s">
        <v>58</v>
      </c>
      <c r="C388" s="198">
        <v>224.5</v>
      </c>
      <c r="D388" s="190">
        <v>0.17009805072937589</v>
      </c>
      <c r="E388" s="198">
        <v>248</v>
      </c>
      <c r="F388" s="190">
        <v>0.28029820111848025</v>
      </c>
      <c r="G388" s="198">
        <v>-23.5</v>
      </c>
      <c r="H388" s="192">
        <v>-9.4758064516129004</v>
      </c>
    </row>
    <row r="389" spans="1:8" ht="16.8" thickBot="1">
      <c r="A389" s="172"/>
      <c r="B389" s="194" t="s">
        <v>33</v>
      </c>
      <c r="C389" s="200">
        <v>1168.2</v>
      </c>
      <c r="D389" s="201">
        <v>0.88511600383989719</v>
      </c>
      <c r="E389" s="200">
        <v>848.3</v>
      </c>
      <c r="F389" s="201">
        <v>0.9587780806806725</v>
      </c>
      <c r="G389" s="200">
        <v>319.89999999999998</v>
      </c>
      <c r="H389" s="202">
        <v>37.710715548744567</v>
      </c>
    </row>
    <row r="390" spans="1:8" ht="16.2" thickTop="1"/>
    <row r="391" spans="1:8" ht="21.6" thickBot="1">
      <c r="A391" s="1"/>
      <c r="C391" s="58"/>
      <c r="D391" s="59"/>
      <c r="E391" s="60"/>
      <c r="F391" s="60"/>
      <c r="G391" s="60"/>
      <c r="H391" s="36" t="s">
        <v>16</v>
      </c>
    </row>
    <row r="392" spans="1:8" ht="22.8" thickTop="1">
      <c r="A392" s="162"/>
      <c r="B392" s="203"/>
      <c r="C392" s="204" t="s">
        <v>35</v>
      </c>
      <c r="D392" s="205"/>
      <c r="E392" s="205"/>
      <c r="F392" s="205"/>
      <c r="G392" s="206"/>
      <c r="H392" s="207"/>
    </row>
    <row r="393" spans="1:8" ht="16.2">
      <c r="A393" s="168"/>
      <c r="B393" s="208"/>
      <c r="C393" s="209" t="s">
        <v>139</v>
      </c>
      <c r="D393" s="210"/>
      <c r="E393" s="209" t="s">
        <v>140</v>
      </c>
      <c r="F393" s="210"/>
      <c r="G393" s="209" t="s">
        <v>29</v>
      </c>
      <c r="H393" s="211"/>
    </row>
    <row r="394" spans="1:8" ht="16.2">
      <c r="A394" s="168"/>
      <c r="B394" s="212"/>
      <c r="C394" s="213" t="s">
        <v>12</v>
      </c>
      <c r="D394" s="214" t="s">
        <v>13</v>
      </c>
      <c r="E394" s="213" t="s">
        <v>12</v>
      </c>
      <c r="F394" s="214" t="s">
        <v>13</v>
      </c>
      <c r="G394" s="215" t="s">
        <v>12</v>
      </c>
      <c r="H394" s="216" t="s">
        <v>13</v>
      </c>
    </row>
    <row r="395" spans="1:8" ht="18">
      <c r="A395" s="171" t="s">
        <v>138</v>
      </c>
      <c r="B395" s="193" t="s">
        <v>79</v>
      </c>
      <c r="C395" s="196">
        <v>6445.9</v>
      </c>
      <c r="D395" s="197">
        <v>4.0999999999999996</v>
      </c>
      <c r="E395" s="196">
        <v>5206.3999999999996</v>
      </c>
      <c r="F395" s="197">
        <v>4.9000000000000004</v>
      </c>
      <c r="G395" s="196">
        <v>1239.5</v>
      </c>
      <c r="H395" s="199">
        <v>23.8</v>
      </c>
    </row>
    <row r="396" spans="1:8" ht="16.2">
      <c r="A396" s="168"/>
      <c r="B396" s="195" t="s">
        <v>31</v>
      </c>
      <c r="C396" s="198">
        <v>4818.6000000000004</v>
      </c>
      <c r="D396" s="190">
        <v>3.1134383521476674</v>
      </c>
      <c r="E396" s="198">
        <v>3889</v>
      </c>
      <c r="F396" s="190">
        <v>3.7</v>
      </c>
      <c r="G396" s="198">
        <v>929.6</v>
      </c>
      <c r="H396" s="192">
        <v>23.9</v>
      </c>
    </row>
    <row r="397" spans="1:8" ht="16.2">
      <c r="A397" s="168"/>
      <c r="B397" s="195" t="s">
        <v>58</v>
      </c>
      <c r="C397" s="198">
        <v>272.5</v>
      </c>
      <c r="D397" s="190">
        <v>0.17009805072937589</v>
      </c>
      <c r="E397" s="198">
        <v>291.5</v>
      </c>
      <c r="F397" s="190">
        <v>0.28029820111848025</v>
      </c>
      <c r="G397" s="198">
        <v>-19</v>
      </c>
      <c r="H397" s="192">
        <v>-6.5</v>
      </c>
    </row>
    <row r="398" spans="1:8" ht="16.8" thickBot="1">
      <c r="A398" s="172"/>
      <c r="B398" s="194" t="s">
        <v>33</v>
      </c>
      <c r="C398" s="200">
        <v>1354.8</v>
      </c>
      <c r="D398" s="201">
        <v>0.88511600383989719</v>
      </c>
      <c r="E398" s="200">
        <v>1025.9000000000001</v>
      </c>
      <c r="F398" s="201">
        <v>0.9587780806806725</v>
      </c>
      <c r="G398" s="200">
        <v>328.9</v>
      </c>
      <c r="H398" s="202">
        <v>32.1</v>
      </c>
    </row>
    <row r="399" spans="1:8" ht="16.2" thickTop="1"/>
    <row r="400" spans="1:8" ht="21.6" thickBot="1">
      <c r="A400" s="1"/>
      <c r="C400" s="58"/>
      <c r="D400" s="59"/>
      <c r="E400" s="60"/>
      <c r="F400" s="60"/>
      <c r="G400" s="60"/>
      <c r="H400" s="36" t="s">
        <v>16</v>
      </c>
    </row>
    <row r="401" spans="1:8" ht="22.8" thickTop="1">
      <c r="A401" s="162"/>
      <c r="B401" s="203"/>
      <c r="C401" s="204" t="s">
        <v>35</v>
      </c>
      <c r="D401" s="205"/>
      <c r="E401" s="205"/>
      <c r="F401" s="205"/>
      <c r="G401" s="206"/>
      <c r="H401" s="207"/>
    </row>
    <row r="402" spans="1:8" ht="16.2">
      <c r="A402" s="168"/>
      <c r="B402" s="208"/>
      <c r="C402" s="209" t="s">
        <v>143</v>
      </c>
      <c r="D402" s="210"/>
      <c r="E402" s="209" t="s">
        <v>102</v>
      </c>
      <c r="F402" s="210"/>
      <c r="G402" s="209" t="s">
        <v>29</v>
      </c>
      <c r="H402" s="211"/>
    </row>
    <row r="403" spans="1:8" ht="16.2">
      <c r="A403" s="168"/>
      <c r="B403" s="212"/>
      <c r="C403" s="213" t="s">
        <v>12</v>
      </c>
      <c r="D403" s="214" t="s">
        <v>13</v>
      </c>
      <c r="E403" s="213" t="s">
        <v>12</v>
      </c>
      <c r="F403" s="214" t="s">
        <v>13</v>
      </c>
      <c r="G403" s="215" t="s">
        <v>12</v>
      </c>
      <c r="H403" s="216" t="s">
        <v>13</v>
      </c>
    </row>
    <row r="404" spans="1:8" ht="18">
      <c r="A404" s="171" t="s">
        <v>142</v>
      </c>
      <c r="B404" s="193" t="s">
        <v>79</v>
      </c>
      <c r="C404" s="196">
        <v>7381.9</v>
      </c>
      <c r="D404" s="197">
        <v>4.1042523120786303</v>
      </c>
      <c r="E404" s="196">
        <v>6000.1</v>
      </c>
      <c r="F404" s="197">
        <v>4.8102893581337032</v>
      </c>
      <c r="G404" s="196">
        <v>1381.8</v>
      </c>
      <c r="H404" s="199">
        <v>23.029616173063761</v>
      </c>
    </row>
    <row r="405" spans="1:8" ht="16.2">
      <c r="A405" s="168"/>
      <c r="B405" s="195" t="s">
        <v>31</v>
      </c>
      <c r="C405" s="198">
        <v>5531</v>
      </c>
      <c r="D405" s="190">
        <v>3.0751729958556613</v>
      </c>
      <c r="E405" s="198">
        <v>4461.5</v>
      </c>
      <c r="F405" s="190">
        <v>3.5767913820292185</v>
      </c>
      <c r="G405" s="198">
        <v>1069.5</v>
      </c>
      <c r="H405" s="192">
        <v>23.971758377227381</v>
      </c>
    </row>
    <row r="406" spans="1:8" ht="16.2">
      <c r="A406" s="168"/>
      <c r="B406" s="195" t="s">
        <v>58</v>
      </c>
      <c r="C406" s="198">
        <v>315</v>
      </c>
      <c r="D406" s="190">
        <v>0.17513641180519496</v>
      </c>
      <c r="E406" s="198">
        <v>327.3</v>
      </c>
      <c r="F406" s="190">
        <v>0.26239691120434011</v>
      </c>
      <c r="G406" s="198">
        <v>-12.3</v>
      </c>
      <c r="H406" s="192">
        <v>-3.7580201649862532</v>
      </c>
    </row>
    <row r="407" spans="1:8" ht="16.8" thickBot="1">
      <c r="A407" s="172"/>
      <c r="B407" s="194" t="s">
        <v>33</v>
      </c>
      <c r="C407" s="200">
        <v>1535.9</v>
      </c>
      <c r="D407" s="201">
        <v>0.85394290441777443</v>
      </c>
      <c r="E407" s="200">
        <v>1211.3</v>
      </c>
      <c r="F407" s="201">
        <v>0.97110106490014403</v>
      </c>
      <c r="G407" s="200">
        <v>324.60000000000002</v>
      </c>
      <c r="H407" s="202">
        <v>26.797655411541331</v>
      </c>
    </row>
    <row r="408" spans="1:8" ht="16.2" thickTop="1"/>
    <row r="409" spans="1:8" ht="21.6" thickBot="1">
      <c r="A409" s="1"/>
      <c r="C409" s="58"/>
      <c r="D409" s="59"/>
      <c r="E409" s="60"/>
      <c r="F409" s="60"/>
      <c r="G409" s="60"/>
      <c r="H409" s="36" t="s">
        <v>16</v>
      </c>
    </row>
    <row r="410" spans="1:8" ht="22.8" thickTop="1">
      <c r="A410" s="162"/>
      <c r="B410" s="203"/>
      <c r="C410" s="204" t="s">
        <v>35</v>
      </c>
      <c r="D410" s="205"/>
      <c r="E410" s="205"/>
      <c r="F410" s="205"/>
      <c r="G410" s="206"/>
      <c r="H410" s="207"/>
    </row>
    <row r="411" spans="1:8" ht="16.2">
      <c r="A411" s="168"/>
      <c r="B411" s="208"/>
      <c r="C411" s="209" t="s">
        <v>144</v>
      </c>
      <c r="D411" s="210"/>
      <c r="E411" s="209" t="s">
        <v>145</v>
      </c>
      <c r="F411" s="210"/>
      <c r="G411" s="209" t="s">
        <v>29</v>
      </c>
      <c r="H411" s="211"/>
    </row>
    <row r="412" spans="1:8" ht="16.2">
      <c r="A412" s="168"/>
      <c r="B412" s="212"/>
      <c r="C412" s="213" t="s">
        <v>12</v>
      </c>
      <c r="D412" s="214" t="s">
        <v>13</v>
      </c>
      <c r="E412" s="213" t="s">
        <v>12</v>
      </c>
      <c r="F412" s="214" t="s">
        <v>13</v>
      </c>
      <c r="G412" s="215" t="s">
        <v>12</v>
      </c>
      <c r="H412" s="216" t="s">
        <v>13</v>
      </c>
    </row>
    <row r="413" spans="1:8" ht="18">
      <c r="A413" s="171" t="s">
        <v>146</v>
      </c>
      <c r="B413" s="193" t="s">
        <v>79</v>
      </c>
      <c r="C413" s="196">
        <v>8288.4</v>
      </c>
      <c r="D413" s="197">
        <v>4.0980498120416922</v>
      </c>
      <c r="E413" s="196">
        <v>6802.7</v>
      </c>
      <c r="F413" s="197">
        <v>4.7306346965598287</v>
      </c>
      <c r="G413" s="196">
        <v>1485.7</v>
      </c>
      <c r="H413" s="199">
        <v>21.839857703558899</v>
      </c>
    </row>
    <row r="414" spans="1:8" ht="16.2">
      <c r="A414" s="168"/>
      <c r="B414" s="195" t="s">
        <v>31</v>
      </c>
      <c r="C414" s="198">
        <v>6219.2</v>
      </c>
      <c r="D414" s="190">
        <v>3.074971211699447</v>
      </c>
      <c r="E414" s="198">
        <v>5053.5</v>
      </c>
      <c r="F414" s="190">
        <v>3.5142314726601342</v>
      </c>
      <c r="G414" s="198">
        <v>1165.7</v>
      </c>
      <c r="H414" s="192">
        <v>23.067181161571181</v>
      </c>
    </row>
    <row r="415" spans="1:8" ht="16.2">
      <c r="A415" s="168"/>
      <c r="B415" s="195" t="s">
        <v>58</v>
      </c>
      <c r="C415" s="198">
        <v>352.7</v>
      </c>
      <c r="D415" s="190">
        <v>0.17438615036763488</v>
      </c>
      <c r="E415" s="198">
        <v>359.5</v>
      </c>
      <c r="F415" s="190">
        <v>0.24999826148635962</v>
      </c>
      <c r="G415" s="198">
        <v>-6.8000000000000114</v>
      </c>
      <c r="H415" s="192">
        <v>-1.891515994436721</v>
      </c>
    </row>
    <row r="416" spans="1:8" ht="16.8" thickBot="1">
      <c r="A416" s="172"/>
      <c r="B416" s="194" t="s">
        <v>33</v>
      </c>
      <c r="C416" s="200">
        <v>1716.5</v>
      </c>
      <c r="D416" s="201">
        <v>0.84869244997461091</v>
      </c>
      <c r="E416" s="200">
        <v>1389.7</v>
      </c>
      <c r="F416" s="201">
        <v>0.96640496241333518</v>
      </c>
      <c r="G416" s="200">
        <v>326.8</v>
      </c>
      <c r="H416" s="202">
        <v>23.515866733827441</v>
      </c>
    </row>
    <row r="417" spans="1:8" ht="16.2" thickTop="1"/>
    <row r="418" spans="1:8" ht="21.6" thickBot="1">
      <c r="A418" s="1"/>
      <c r="C418" s="58"/>
      <c r="D418" s="59"/>
      <c r="E418" s="60"/>
      <c r="F418" s="60"/>
      <c r="G418" s="60"/>
      <c r="H418" s="36" t="s">
        <v>16</v>
      </c>
    </row>
    <row r="419" spans="1:8" ht="22.8" thickTop="1">
      <c r="A419" s="162"/>
      <c r="B419" s="203"/>
      <c r="C419" s="204" t="s">
        <v>35</v>
      </c>
      <c r="D419" s="205"/>
      <c r="E419" s="205"/>
      <c r="F419" s="205"/>
      <c r="G419" s="206"/>
      <c r="H419" s="207"/>
    </row>
    <row r="420" spans="1:8" ht="16.2">
      <c r="A420" s="168"/>
      <c r="B420" s="208"/>
      <c r="C420" s="209" t="s">
        <v>149</v>
      </c>
      <c r="D420" s="210"/>
      <c r="E420" s="209" t="s">
        <v>150</v>
      </c>
      <c r="F420" s="210"/>
      <c r="G420" s="209" t="s">
        <v>29</v>
      </c>
      <c r="H420" s="211"/>
    </row>
    <row r="421" spans="1:8" ht="16.2">
      <c r="A421" s="168"/>
      <c r="B421" s="212"/>
      <c r="C421" s="213" t="s">
        <v>12</v>
      </c>
      <c r="D421" s="214" t="s">
        <v>13</v>
      </c>
      <c r="E421" s="213" t="s">
        <v>12</v>
      </c>
      <c r="F421" s="214" t="s">
        <v>13</v>
      </c>
      <c r="G421" s="215" t="s">
        <v>12</v>
      </c>
      <c r="H421" s="216" t="s">
        <v>13</v>
      </c>
    </row>
    <row r="422" spans="1:8" ht="18">
      <c r="A422" s="171" t="s">
        <v>148</v>
      </c>
      <c r="B422" s="193" t="s">
        <v>79</v>
      </c>
      <c r="C422" s="196">
        <v>9304.2000000000007</v>
      </c>
      <c r="D422" s="197">
        <v>4.1088993915391354</v>
      </c>
      <c r="E422" s="196">
        <v>7665.9</v>
      </c>
      <c r="F422" s="197">
        <v>4.6844894689274241</v>
      </c>
      <c r="G422" s="196">
        <v>1638.3</v>
      </c>
      <c r="H422" s="199">
        <v>21.371267561538776</v>
      </c>
    </row>
    <row r="423" spans="1:8" ht="16.2">
      <c r="A423" s="168"/>
      <c r="B423" s="195" t="s">
        <v>31</v>
      </c>
      <c r="C423" s="198">
        <v>6998.9</v>
      </c>
      <c r="D423" s="190">
        <v>3.0908381109008025</v>
      </c>
      <c r="E423" s="198">
        <v>5692.3</v>
      </c>
      <c r="F423" s="190">
        <v>3.4784590725127615</v>
      </c>
      <c r="G423" s="198">
        <v>1306.5999999999999</v>
      </c>
      <c r="H423" s="192">
        <v>22.95381480245242</v>
      </c>
    </row>
    <row r="424" spans="1:8" ht="16.2">
      <c r="A424" s="168"/>
      <c r="B424" s="195" t="s">
        <v>58</v>
      </c>
      <c r="C424" s="198">
        <v>388.5</v>
      </c>
      <c r="D424" s="190">
        <v>0.17156847591549557</v>
      </c>
      <c r="E424" s="198">
        <v>392.2</v>
      </c>
      <c r="F424" s="190">
        <v>0.23966615396931026</v>
      </c>
      <c r="G424" s="198">
        <v>-3.6999999999999886</v>
      </c>
      <c r="H424" s="192">
        <v>-0.94339622641509413</v>
      </c>
    </row>
    <row r="425" spans="1:8" ht="16.8" thickBot="1">
      <c r="A425" s="172"/>
      <c r="B425" s="194" t="s">
        <v>33</v>
      </c>
      <c r="C425" s="200">
        <v>1916.8</v>
      </c>
      <c r="D425" s="201">
        <v>0.84649280472283617</v>
      </c>
      <c r="E425" s="200">
        <v>1581.4</v>
      </c>
      <c r="F425" s="201">
        <v>0.96636424244535257</v>
      </c>
      <c r="G425" s="200">
        <v>335.4</v>
      </c>
      <c r="H425" s="202">
        <v>21.209055267484487</v>
      </c>
    </row>
    <row r="426" spans="1:8" ht="16.2" thickTop="1"/>
    <row r="427" spans="1:8" ht="21.6" thickBot="1">
      <c r="A427" s="1"/>
      <c r="C427" s="58"/>
      <c r="D427" s="59"/>
      <c r="E427" s="60"/>
      <c r="F427" s="60"/>
      <c r="G427" s="60"/>
      <c r="H427" s="36" t="s">
        <v>16</v>
      </c>
    </row>
    <row r="428" spans="1:8" ht="22.8" thickTop="1">
      <c r="A428" s="162"/>
      <c r="B428" s="203"/>
      <c r="C428" s="204" t="s">
        <v>35</v>
      </c>
      <c r="D428" s="205"/>
      <c r="E428" s="205"/>
      <c r="F428" s="205"/>
      <c r="G428" s="206"/>
      <c r="H428" s="207"/>
    </row>
    <row r="429" spans="1:8" ht="16.2">
      <c r="A429" s="168"/>
      <c r="B429" s="208"/>
      <c r="C429" s="209" t="s">
        <v>174</v>
      </c>
      <c r="D429" s="210"/>
      <c r="E429" s="209" t="s">
        <v>113</v>
      </c>
      <c r="F429" s="210"/>
      <c r="G429" s="209" t="s">
        <v>29</v>
      </c>
      <c r="H429" s="211"/>
    </row>
    <row r="430" spans="1:8" ht="16.2">
      <c r="A430" s="168"/>
      <c r="B430" s="212"/>
      <c r="C430" s="213" t="s">
        <v>12</v>
      </c>
      <c r="D430" s="214" t="s">
        <v>13</v>
      </c>
      <c r="E430" s="213" t="s">
        <v>12</v>
      </c>
      <c r="F430" s="214" t="s">
        <v>13</v>
      </c>
      <c r="G430" s="215" t="s">
        <v>12</v>
      </c>
      <c r="H430" s="216" t="s">
        <v>13</v>
      </c>
    </row>
    <row r="431" spans="1:8" ht="18">
      <c r="A431" s="171" t="s">
        <v>173</v>
      </c>
      <c r="B431" s="193" t="s">
        <v>79</v>
      </c>
      <c r="C431" s="196">
        <v>10331.1</v>
      </c>
      <c r="D431" s="197">
        <v>4.1190251588626161</v>
      </c>
      <c r="E431" s="196">
        <v>8500.1</v>
      </c>
      <c r="F431" s="197">
        <v>4.6282472217231039</v>
      </c>
      <c r="G431" s="196">
        <v>1831</v>
      </c>
      <c r="H431" s="199">
        <v>21.540923047964135</v>
      </c>
    </row>
    <row r="432" spans="1:8" ht="16.2">
      <c r="A432" s="168"/>
      <c r="B432" s="195" t="s">
        <v>31</v>
      </c>
      <c r="C432" s="198">
        <v>7772.8</v>
      </c>
      <c r="D432" s="190">
        <v>3.0990270885779192</v>
      </c>
      <c r="E432" s="198">
        <v>6314.5</v>
      </c>
      <c r="F432" s="190">
        <v>3.4382027366231616</v>
      </c>
      <c r="G432" s="198">
        <v>1458.3</v>
      </c>
      <c r="H432" s="192">
        <v>23.094465119962003</v>
      </c>
    </row>
    <row r="433" spans="1:8" ht="16.2">
      <c r="A433" s="168"/>
      <c r="B433" s="195" t="s">
        <v>58</v>
      </c>
      <c r="C433" s="198">
        <v>423.3</v>
      </c>
      <c r="D433" s="190">
        <v>0.1687703487282618</v>
      </c>
      <c r="E433" s="198">
        <v>423.2</v>
      </c>
      <c r="F433" s="190">
        <v>0.2304295507386051</v>
      </c>
      <c r="G433" s="198">
        <v>0.10000000000002274</v>
      </c>
      <c r="H433" s="192">
        <v>2.3629489603038678E-2</v>
      </c>
    </row>
    <row r="434" spans="1:8" ht="16.8" thickBot="1">
      <c r="A434" s="172"/>
      <c r="B434" s="194" t="s">
        <v>33</v>
      </c>
      <c r="C434" s="200">
        <v>2135</v>
      </c>
      <c r="D434" s="201">
        <v>0.851227721556435</v>
      </c>
      <c r="E434" s="200">
        <v>1762.4</v>
      </c>
      <c r="F434" s="201">
        <v>0.95961493436133671</v>
      </c>
      <c r="G434" s="200">
        <v>372.6</v>
      </c>
      <c r="H434" s="202">
        <v>21.1416250567408</v>
      </c>
    </row>
    <row r="435" spans="1:8" ht="16.2" thickTop="1"/>
    <row r="436" spans="1:8" ht="21.6" thickBot="1">
      <c r="A436" s="1"/>
      <c r="C436" s="58"/>
      <c r="D436" s="59"/>
      <c r="E436" s="60"/>
      <c r="F436" s="60"/>
      <c r="G436" s="60"/>
      <c r="H436" s="36" t="s">
        <v>16</v>
      </c>
    </row>
    <row r="437" spans="1:8" ht="22.8" thickTop="1">
      <c r="A437" s="162"/>
      <c r="B437" s="203"/>
      <c r="C437" s="204" t="s">
        <v>35</v>
      </c>
      <c r="D437" s="205"/>
      <c r="E437" s="205"/>
      <c r="F437" s="205"/>
      <c r="G437" s="206"/>
      <c r="H437" s="207"/>
    </row>
    <row r="438" spans="1:8" ht="16.2">
      <c r="A438" s="168"/>
      <c r="B438" s="208"/>
      <c r="C438" s="209" t="s">
        <v>177</v>
      </c>
      <c r="D438" s="210"/>
      <c r="E438" s="209" t="s">
        <v>178</v>
      </c>
      <c r="F438" s="210"/>
      <c r="G438" s="209" t="s">
        <v>29</v>
      </c>
      <c r="H438" s="211"/>
    </row>
    <row r="439" spans="1:8" ht="16.2">
      <c r="A439" s="168"/>
      <c r="B439" s="212"/>
      <c r="C439" s="213" t="s">
        <v>12</v>
      </c>
      <c r="D439" s="214" t="s">
        <v>13</v>
      </c>
      <c r="E439" s="213" t="s">
        <v>12</v>
      </c>
      <c r="F439" s="214" t="s">
        <v>13</v>
      </c>
      <c r="G439" s="215" t="s">
        <v>12</v>
      </c>
      <c r="H439" s="216" t="s">
        <v>13</v>
      </c>
    </row>
    <row r="440" spans="1:8" ht="18">
      <c r="A440" s="171" t="s">
        <v>176</v>
      </c>
      <c r="B440" s="193" t="s">
        <v>79</v>
      </c>
      <c r="C440" s="196">
        <v>11302.1</v>
      </c>
      <c r="D440" s="197">
        <v>4.1152028126736351</v>
      </c>
      <c r="E440" s="196">
        <v>9344.4</v>
      </c>
      <c r="F440" s="197">
        <v>4.5878996380997368</v>
      </c>
      <c r="G440" s="196">
        <v>1957.7</v>
      </c>
      <c r="H440" s="199">
        <v>20.950515816959904</v>
      </c>
    </row>
    <row r="441" spans="1:8" ht="16.2">
      <c r="A441" s="168"/>
      <c r="B441" s="195" t="s">
        <v>31</v>
      </c>
      <c r="C441" s="198">
        <v>8493.7000000000007</v>
      </c>
      <c r="D441" s="190">
        <v>3.0926374859544739</v>
      </c>
      <c r="E441" s="198">
        <v>6935.3</v>
      </c>
      <c r="F441" s="190">
        <v>3.4050832969600084</v>
      </c>
      <c r="G441" s="198">
        <v>1558.4</v>
      </c>
      <c r="H441" s="192">
        <v>22.470549219211854</v>
      </c>
    </row>
    <row r="442" spans="1:8" ht="16.2">
      <c r="A442" s="168"/>
      <c r="B442" s="195" t="s">
        <v>58</v>
      </c>
      <c r="C442" s="198">
        <v>463.4</v>
      </c>
      <c r="D442" s="190">
        <v>0.16872837644269317</v>
      </c>
      <c r="E442" s="198">
        <v>456.6</v>
      </c>
      <c r="F442" s="190">
        <v>0.22418079007280722</v>
      </c>
      <c r="G442" s="198">
        <v>6.7999999999999545</v>
      </c>
      <c r="H442" s="192">
        <v>1.4892685063512712</v>
      </c>
    </row>
    <row r="443" spans="1:8" ht="16.8" thickBot="1">
      <c r="A443" s="172"/>
      <c r="B443" s="194" t="s">
        <v>33</v>
      </c>
      <c r="C443" s="200">
        <v>2345</v>
      </c>
      <c r="D443" s="201">
        <v>0.85383695027646844</v>
      </c>
      <c r="E443" s="200">
        <v>1952.5</v>
      </c>
      <c r="F443" s="201">
        <v>0.958635551066921</v>
      </c>
      <c r="G443" s="200">
        <v>392.5</v>
      </c>
      <c r="H443" s="202">
        <v>20.10243277848911</v>
      </c>
    </row>
    <row r="444" spans="1:8" ht="16.2" thickTop="1"/>
    <row r="445" spans="1:8" ht="21.6" thickBot="1">
      <c r="A445" s="1"/>
      <c r="C445" s="58"/>
      <c r="D445" s="59"/>
      <c r="E445" s="60"/>
      <c r="F445" s="60"/>
      <c r="G445" s="60"/>
      <c r="H445" s="36" t="s">
        <v>16</v>
      </c>
    </row>
    <row r="446" spans="1:8" ht="22.8" thickTop="1">
      <c r="A446" s="162"/>
      <c r="B446" s="233"/>
      <c r="C446" s="234" t="s">
        <v>35</v>
      </c>
      <c r="D446" s="235"/>
      <c r="E446" s="235"/>
      <c r="F446" s="235"/>
      <c r="G446" s="236"/>
      <c r="H446" s="237"/>
    </row>
    <row r="447" spans="1:8" ht="16.2">
      <c r="A447" s="168"/>
      <c r="B447" s="238"/>
      <c r="C447" s="239" t="s">
        <v>181</v>
      </c>
      <c r="D447" s="240"/>
      <c r="E447" s="239" t="s">
        <v>182</v>
      </c>
      <c r="F447" s="240"/>
      <c r="G447" s="239" t="s">
        <v>29</v>
      </c>
      <c r="H447" s="241"/>
    </row>
    <row r="448" spans="1:8" ht="16.2">
      <c r="A448" s="168"/>
      <c r="B448" s="242"/>
      <c r="C448" s="243" t="s">
        <v>12</v>
      </c>
      <c r="D448" s="244" t="s">
        <v>13</v>
      </c>
      <c r="E448" s="243" t="s">
        <v>12</v>
      </c>
      <c r="F448" s="244" t="s">
        <v>13</v>
      </c>
      <c r="G448" s="245" t="s">
        <v>12</v>
      </c>
      <c r="H448" s="246" t="s">
        <v>13</v>
      </c>
    </row>
    <row r="449" spans="1:8" ht="18">
      <c r="A449" s="171" t="s">
        <v>180</v>
      </c>
      <c r="B449" s="193" t="s">
        <v>79</v>
      </c>
      <c r="C449" s="196">
        <v>1027.5999999999999</v>
      </c>
      <c r="D449" s="197">
        <v>4.0533930797267237</v>
      </c>
      <c r="E449" s="196">
        <v>828.9</v>
      </c>
      <c r="F449" s="197">
        <v>3.8130856598722072</v>
      </c>
      <c r="G449" s="196">
        <v>198.7</v>
      </c>
      <c r="H449" s="199">
        <v>23.971528531789122</v>
      </c>
    </row>
    <row r="450" spans="1:8" ht="16.2">
      <c r="A450" s="168"/>
      <c r="B450" s="195" t="s">
        <v>31</v>
      </c>
      <c r="C450" s="198">
        <v>757</v>
      </c>
      <c r="D450" s="190">
        <v>2.9860048280976348</v>
      </c>
      <c r="E450" s="198">
        <v>596.6</v>
      </c>
      <c r="F450" s="190">
        <v>2.7444648385568331</v>
      </c>
      <c r="G450" s="198">
        <v>160.4</v>
      </c>
      <c r="H450" s="192">
        <v>26.885685551458248</v>
      </c>
    </row>
    <row r="451" spans="1:8" ht="16.2">
      <c r="A451" s="168"/>
      <c r="B451" s="195" t="s">
        <v>58</v>
      </c>
      <c r="C451" s="198">
        <v>43.6</v>
      </c>
      <c r="D451" s="190">
        <v>0.17198125562094702</v>
      </c>
      <c r="E451" s="198">
        <v>40.799999999999997</v>
      </c>
      <c r="F451" s="190">
        <v>0.18768716964988061</v>
      </c>
      <c r="G451" s="198">
        <v>2.8</v>
      </c>
      <c r="H451" s="192">
        <v>6.8627450980392357</v>
      </c>
    </row>
    <row r="452" spans="1:8" ht="16.8" thickBot="1">
      <c r="A452" s="172"/>
      <c r="B452" s="194" t="s">
        <v>33</v>
      </c>
      <c r="C452" s="200">
        <v>227</v>
      </c>
      <c r="D452" s="201">
        <v>0.89540699600814155</v>
      </c>
      <c r="E452" s="200">
        <v>191.5</v>
      </c>
      <c r="F452" s="201">
        <v>0.88093365166549364</v>
      </c>
      <c r="G452" s="200">
        <v>35.5</v>
      </c>
      <c r="H452" s="202">
        <v>18.537859007832893</v>
      </c>
    </row>
    <row r="453" spans="1:8" ht="16.8" thickTop="1">
      <c r="B453" s="55"/>
      <c r="C453" s="247"/>
      <c r="D453" s="36"/>
      <c r="E453" s="247"/>
      <c r="F453" s="36"/>
      <c r="G453" s="247"/>
      <c r="H453" s="36"/>
    </row>
    <row r="454" spans="1:8" ht="21.6" thickBot="1">
      <c r="A454" s="1"/>
      <c r="C454" s="58"/>
      <c r="D454" s="59"/>
      <c r="E454" s="60"/>
      <c r="F454" s="60"/>
      <c r="G454" s="60"/>
      <c r="H454" s="36" t="s">
        <v>16</v>
      </c>
    </row>
    <row r="455" spans="1:8" ht="22.8" thickTop="1">
      <c r="A455" s="162"/>
      <c r="B455" s="233"/>
      <c r="C455" s="234" t="s">
        <v>35</v>
      </c>
      <c r="D455" s="235"/>
      <c r="E455" s="235"/>
      <c r="F455" s="235"/>
      <c r="G455" s="236"/>
      <c r="H455" s="237"/>
    </row>
    <row r="456" spans="1:8" ht="16.2">
      <c r="A456" s="168"/>
      <c r="B456" s="238"/>
      <c r="C456" s="239" t="s">
        <v>185</v>
      </c>
      <c r="D456" s="240"/>
      <c r="E456" s="239" t="s">
        <v>156</v>
      </c>
      <c r="F456" s="240"/>
      <c r="G456" s="239" t="s">
        <v>29</v>
      </c>
      <c r="H456" s="241"/>
    </row>
    <row r="457" spans="1:8" ht="16.2">
      <c r="A457" s="168"/>
      <c r="B457" s="242"/>
      <c r="C457" s="243" t="s">
        <v>12</v>
      </c>
      <c r="D457" s="244" t="s">
        <v>13</v>
      </c>
      <c r="E457" s="243" t="s">
        <v>12</v>
      </c>
      <c r="F457" s="244" t="s">
        <v>13</v>
      </c>
      <c r="G457" s="245" t="s">
        <v>12</v>
      </c>
      <c r="H457" s="246" t="s">
        <v>13</v>
      </c>
    </row>
    <row r="458" spans="1:8" ht="18">
      <c r="A458" s="171" t="s">
        <v>184</v>
      </c>
      <c r="B458" s="193" t="s">
        <v>79</v>
      </c>
      <c r="C458" s="196">
        <v>1896.7</v>
      </c>
      <c r="D458" s="197">
        <v>4.0701105348202926</v>
      </c>
      <c r="E458" s="196">
        <v>1424.9</v>
      </c>
      <c r="F458" s="197">
        <v>3.7081759958777805</v>
      </c>
      <c r="G458" s="196">
        <v>471.8</v>
      </c>
      <c r="H458" s="199">
        <v>33.111095515474773</v>
      </c>
    </row>
    <row r="459" spans="1:8" ht="16.2">
      <c r="A459" s="168"/>
      <c r="B459" s="195" t="s">
        <v>31</v>
      </c>
      <c r="C459" s="198">
        <v>1405.9</v>
      </c>
      <c r="D459" s="190">
        <v>3.0169074713469977</v>
      </c>
      <c r="E459" s="198">
        <v>1019</v>
      </c>
      <c r="F459" s="190">
        <v>2.6518572108916119</v>
      </c>
      <c r="G459" s="198">
        <v>386.9</v>
      </c>
      <c r="H459" s="192">
        <v>37.968596663395495</v>
      </c>
    </row>
    <row r="460" spans="1:8" ht="16.2">
      <c r="A460" s="168"/>
      <c r="B460" s="195" t="s">
        <v>58</v>
      </c>
      <c r="C460" s="198">
        <v>73.099999999999994</v>
      </c>
      <c r="D460" s="190">
        <v>0.15686459645455969</v>
      </c>
      <c r="E460" s="198">
        <v>76.099999999999994</v>
      </c>
      <c r="F460" s="190">
        <v>0.19804350711369154</v>
      </c>
      <c r="G460" s="198">
        <v>-3</v>
      </c>
      <c r="H460" s="192">
        <v>-3.942181340341655</v>
      </c>
    </row>
    <row r="461" spans="1:8" ht="16.8" thickBot="1">
      <c r="A461" s="172"/>
      <c r="B461" s="194" t="s">
        <v>33</v>
      </c>
      <c r="C461" s="200">
        <v>417.7</v>
      </c>
      <c r="D461" s="201">
        <v>0.89633846701873587</v>
      </c>
      <c r="E461" s="200">
        <v>329.8</v>
      </c>
      <c r="F461" s="201">
        <v>0.85827527787247659</v>
      </c>
      <c r="G461" s="200">
        <v>87.9</v>
      </c>
      <c r="H461" s="202">
        <v>26.652516676773796</v>
      </c>
    </row>
    <row r="462" spans="1:8" ht="16.2" thickTop="1"/>
    <row r="463" spans="1:8" ht="21.6" thickBot="1">
      <c r="A463" s="1"/>
      <c r="C463" s="58"/>
      <c r="D463" s="59"/>
      <c r="E463" s="60"/>
      <c r="F463" s="60"/>
      <c r="G463" s="60"/>
      <c r="H463" s="36" t="s">
        <v>16</v>
      </c>
    </row>
    <row r="464" spans="1:8" ht="22.8" thickTop="1">
      <c r="A464" s="162"/>
      <c r="B464" s="233"/>
      <c r="C464" s="234" t="s">
        <v>35</v>
      </c>
      <c r="D464" s="235"/>
      <c r="E464" s="235"/>
      <c r="F464" s="235"/>
      <c r="G464" s="236"/>
      <c r="H464" s="237"/>
    </row>
    <row r="465" spans="1:8" ht="16.2">
      <c r="A465" s="168"/>
      <c r="B465" s="238"/>
      <c r="C465" s="239" t="s">
        <v>188</v>
      </c>
      <c r="D465" s="240"/>
      <c r="E465" s="239" t="s">
        <v>189</v>
      </c>
      <c r="F465" s="240"/>
      <c r="G465" s="239" t="s">
        <v>29</v>
      </c>
      <c r="H465" s="241"/>
    </row>
    <row r="466" spans="1:8" ht="16.2">
      <c r="A466" s="168"/>
      <c r="B466" s="242"/>
      <c r="C466" s="243" t="s">
        <v>12</v>
      </c>
      <c r="D466" s="244" t="s">
        <v>13</v>
      </c>
      <c r="E466" s="243" t="s">
        <v>12</v>
      </c>
      <c r="F466" s="244" t="s">
        <v>13</v>
      </c>
      <c r="G466" s="245" t="s">
        <v>12</v>
      </c>
      <c r="H466" s="246" t="s">
        <v>13</v>
      </c>
    </row>
    <row r="467" spans="1:8" ht="18">
      <c r="A467" s="171" t="s">
        <v>187</v>
      </c>
      <c r="B467" s="193" t="s">
        <v>79</v>
      </c>
      <c r="C467" s="196">
        <v>3135.4</v>
      </c>
      <c r="D467" s="197">
        <v>4.2467658942195818</v>
      </c>
      <c r="E467" s="196">
        <v>2447.4</v>
      </c>
      <c r="F467" s="197">
        <v>3.9613351418369698</v>
      </c>
      <c r="G467" s="196">
        <v>688</v>
      </c>
      <c r="H467" s="199">
        <v>28.111465228405663</v>
      </c>
    </row>
    <row r="468" spans="1:8" ht="16.2">
      <c r="A468" s="168"/>
      <c r="B468" s="195" t="s">
        <v>31</v>
      </c>
      <c r="C468" s="198">
        <v>2334.1999999999998</v>
      </c>
      <c r="D468" s="190">
        <v>3.161574583876809</v>
      </c>
      <c r="E468" s="198">
        <v>1786</v>
      </c>
      <c r="F468" s="190">
        <v>2.8908002628588818</v>
      </c>
      <c r="G468" s="198">
        <v>548.20000000000005</v>
      </c>
      <c r="H468" s="192">
        <v>30.694288913773793</v>
      </c>
    </row>
    <row r="469" spans="1:8" ht="16.2">
      <c r="A469" s="168"/>
      <c r="B469" s="195" t="s">
        <v>58</v>
      </c>
      <c r="C469" s="198">
        <v>112.3</v>
      </c>
      <c r="D469" s="190">
        <v>0.15210557183161927</v>
      </c>
      <c r="E469" s="198">
        <v>116.2</v>
      </c>
      <c r="F469" s="190">
        <v>0.18808006189484999</v>
      </c>
      <c r="G469" s="198">
        <v>-3.9000000000000057</v>
      </c>
      <c r="H469" s="192">
        <v>-3.3562822719449326</v>
      </c>
    </row>
    <row r="470" spans="1:8" ht="16.8" thickBot="1">
      <c r="A470" s="172"/>
      <c r="B470" s="194" t="s">
        <v>33</v>
      </c>
      <c r="C470" s="200">
        <v>688.9</v>
      </c>
      <c r="D470" s="201">
        <v>0.93308573851115328</v>
      </c>
      <c r="E470" s="200">
        <v>545.20000000000005</v>
      </c>
      <c r="F470" s="201">
        <v>0.88245481708323781</v>
      </c>
      <c r="G470" s="200">
        <v>143.69999999999999</v>
      </c>
      <c r="H470" s="202">
        <v>26.357300073367561</v>
      </c>
    </row>
    <row r="471" spans="1:8" ht="16.2" thickTop="1"/>
    <row r="472" spans="1:8" ht="21.6" thickBot="1">
      <c r="A472" s="1"/>
      <c r="C472" s="58"/>
      <c r="D472" s="59"/>
      <c r="E472" s="60"/>
      <c r="F472" s="60"/>
      <c r="G472" s="60"/>
      <c r="H472" s="36" t="s">
        <v>16</v>
      </c>
    </row>
    <row r="473" spans="1:8" ht="22.8" thickTop="1">
      <c r="A473" s="162"/>
      <c r="B473" s="233"/>
      <c r="C473" s="234" t="s">
        <v>35</v>
      </c>
      <c r="D473" s="235"/>
      <c r="E473" s="235"/>
      <c r="F473" s="235"/>
      <c r="G473" s="236"/>
      <c r="H473" s="237"/>
    </row>
    <row r="474" spans="1:8" ht="16.2">
      <c r="A474" s="168"/>
      <c r="B474" s="238"/>
      <c r="C474" s="239" t="s">
        <v>193</v>
      </c>
      <c r="D474" s="240"/>
      <c r="E474" s="239" t="s">
        <v>194</v>
      </c>
      <c r="F474" s="240"/>
      <c r="G474" s="239" t="s">
        <v>29</v>
      </c>
      <c r="H474" s="241"/>
    </row>
    <row r="475" spans="1:8" ht="16.2">
      <c r="A475" s="168"/>
      <c r="B475" s="242"/>
      <c r="C475" s="243" t="s">
        <v>12</v>
      </c>
      <c r="D475" s="244" t="s">
        <v>13</v>
      </c>
      <c r="E475" s="243" t="s">
        <v>12</v>
      </c>
      <c r="F475" s="244" t="s">
        <v>13</v>
      </c>
      <c r="G475" s="245" t="s">
        <v>12</v>
      </c>
      <c r="H475" s="246" t="s">
        <v>13</v>
      </c>
    </row>
    <row r="476" spans="1:8" ht="18">
      <c r="A476" s="171" t="s">
        <v>192</v>
      </c>
      <c r="B476" s="193" t="s">
        <v>79</v>
      </c>
      <c r="C476" s="196">
        <v>4332.5</v>
      </c>
      <c r="D476" s="197">
        <v>4.2843439737352167</v>
      </c>
      <c r="E476" s="196">
        <v>3431.1</v>
      </c>
      <c r="F476" s="197">
        <v>4.0990872598681065</v>
      </c>
      <c r="G476" s="196">
        <v>901.4</v>
      </c>
      <c r="H476" s="199">
        <v>26.27145813296028</v>
      </c>
    </row>
    <row r="477" spans="1:8" ht="16.2">
      <c r="A477" s="168"/>
      <c r="B477" s="195" t="s">
        <v>31</v>
      </c>
      <c r="C477" s="198">
        <v>3250.6</v>
      </c>
      <c r="D477" s="190">
        <v>3.2144693643447644</v>
      </c>
      <c r="E477" s="198">
        <v>2535.5</v>
      </c>
      <c r="F477" s="190">
        <v>3.0291264455701041</v>
      </c>
      <c r="G477" s="198">
        <v>715.1</v>
      </c>
      <c r="H477" s="192">
        <v>28.203510155787814</v>
      </c>
    </row>
    <row r="478" spans="1:8" ht="16.2">
      <c r="A478" s="168"/>
      <c r="B478" s="195" t="s">
        <v>58</v>
      </c>
      <c r="C478" s="198">
        <v>149</v>
      </c>
      <c r="D478" s="190">
        <v>0.14734385506902417</v>
      </c>
      <c r="E478" s="198">
        <v>147.4</v>
      </c>
      <c r="F478" s="190">
        <v>0.17609672178151584</v>
      </c>
      <c r="G478" s="198">
        <v>1.5999999999999943</v>
      </c>
      <c r="H478" s="192">
        <v>1.0854816824966029</v>
      </c>
    </row>
    <row r="479" spans="1:8" ht="16.8" thickBot="1">
      <c r="A479" s="172"/>
      <c r="B479" s="194" t="s">
        <v>33</v>
      </c>
      <c r="C479" s="200">
        <v>932.9</v>
      </c>
      <c r="D479" s="201">
        <v>0.92253075432142706</v>
      </c>
      <c r="E479" s="200">
        <v>748.2</v>
      </c>
      <c r="F479" s="201">
        <v>0.8938640925164868</v>
      </c>
      <c r="G479" s="200">
        <v>184.7</v>
      </c>
      <c r="H479" s="202">
        <v>24.685912857524706</v>
      </c>
    </row>
    <row r="480" spans="1:8" ht="16.2" thickTop="1"/>
    <row r="481" spans="1:8" ht="21.6" thickBot="1">
      <c r="A481" s="1"/>
      <c r="C481" s="58"/>
      <c r="D481" s="59"/>
      <c r="E481" s="60"/>
      <c r="F481" s="60"/>
      <c r="G481" s="60"/>
      <c r="H481" s="36" t="s">
        <v>16</v>
      </c>
    </row>
    <row r="482" spans="1:8" ht="22.8" thickTop="1">
      <c r="A482" s="162"/>
      <c r="B482" s="233"/>
      <c r="C482" s="234" t="s">
        <v>35</v>
      </c>
      <c r="D482" s="235"/>
      <c r="E482" s="235"/>
      <c r="F482" s="235"/>
      <c r="G482" s="236"/>
      <c r="H482" s="237"/>
    </row>
    <row r="483" spans="1:8" ht="16.2">
      <c r="A483" s="168"/>
      <c r="B483" s="238"/>
      <c r="C483" s="239" t="s">
        <v>197</v>
      </c>
      <c r="D483" s="240"/>
      <c r="E483" s="239" t="s">
        <v>198</v>
      </c>
      <c r="F483" s="240"/>
      <c r="G483" s="239" t="s">
        <v>29</v>
      </c>
      <c r="H483" s="241"/>
    </row>
    <row r="484" spans="1:8" ht="16.2">
      <c r="A484" s="168"/>
      <c r="B484" s="242"/>
      <c r="C484" s="243" t="s">
        <v>12</v>
      </c>
      <c r="D484" s="244" t="s">
        <v>13</v>
      </c>
      <c r="E484" s="243" t="s">
        <v>12</v>
      </c>
      <c r="F484" s="244" t="s">
        <v>13</v>
      </c>
      <c r="G484" s="245" t="s">
        <v>12</v>
      </c>
      <c r="H484" s="246" t="s">
        <v>13</v>
      </c>
    </row>
    <row r="485" spans="1:8" ht="18">
      <c r="A485" s="171" t="s">
        <v>196</v>
      </c>
      <c r="B485" s="193" t="s">
        <v>79</v>
      </c>
      <c r="C485" s="196">
        <v>5492.1</v>
      </c>
      <c r="D485" s="197">
        <v>4.2582208838206066</v>
      </c>
      <c r="E485" s="196">
        <v>4549.1000000000004</v>
      </c>
      <c r="F485" s="197">
        <v>4.1670445229164095</v>
      </c>
      <c r="G485" s="196">
        <v>943</v>
      </c>
      <c r="H485" s="199">
        <v>20.729375041216947</v>
      </c>
    </row>
    <row r="486" spans="1:8" ht="16.2">
      <c r="A486" s="168"/>
      <c r="B486" s="195" t="s">
        <v>31</v>
      </c>
      <c r="C486" s="198">
        <v>4145.7</v>
      </c>
      <c r="D486" s="190">
        <v>3.2143089743549984</v>
      </c>
      <c r="E486" s="198">
        <v>3390.4</v>
      </c>
      <c r="F486" s="190">
        <v>3.1056577675794759</v>
      </c>
      <c r="G486" s="198">
        <v>755.3</v>
      </c>
      <c r="H486" s="192">
        <v>22.277607361963181</v>
      </c>
    </row>
    <row r="487" spans="1:8" ht="16.2">
      <c r="A487" s="168"/>
      <c r="B487" s="195" t="s">
        <v>58</v>
      </c>
      <c r="C487" s="198">
        <v>183.2</v>
      </c>
      <c r="D487" s="190">
        <v>0.14204148976091749</v>
      </c>
      <c r="E487" s="198">
        <v>185.1</v>
      </c>
      <c r="F487" s="190">
        <v>0.16955440442984926</v>
      </c>
      <c r="G487" s="198">
        <v>-1.9000000000000057</v>
      </c>
      <c r="H487" s="192">
        <v>-1.0264721772015206</v>
      </c>
    </row>
    <row r="488" spans="1:8" ht="16.8" thickBot="1">
      <c r="A488" s="172"/>
      <c r="B488" s="194" t="s">
        <v>33</v>
      </c>
      <c r="C488" s="200">
        <v>1163.2</v>
      </c>
      <c r="D488" s="201">
        <v>0.90187041970469017</v>
      </c>
      <c r="E488" s="200">
        <v>973.6</v>
      </c>
      <c r="F488" s="201">
        <v>0.89183235090708401</v>
      </c>
      <c r="G488" s="200">
        <v>189.6</v>
      </c>
      <c r="H488" s="202">
        <v>19.47411668036154</v>
      </c>
    </row>
    <row r="489" spans="1:8" ht="16.2" thickTop="1"/>
    <row r="490" spans="1:8" ht="21.6" thickBot="1">
      <c r="A490" s="1"/>
      <c r="C490" s="58"/>
      <c r="D490" s="59"/>
      <c r="E490" s="60"/>
      <c r="F490" s="60"/>
      <c r="G490" s="60"/>
      <c r="H490" s="36" t="s">
        <v>16</v>
      </c>
    </row>
    <row r="491" spans="1:8" ht="22.8" thickTop="1">
      <c r="A491" s="162"/>
      <c r="B491" s="233"/>
      <c r="C491" s="234" t="s">
        <v>35</v>
      </c>
      <c r="D491" s="235"/>
      <c r="E491" s="235"/>
      <c r="F491" s="235"/>
      <c r="G491" s="236"/>
      <c r="H491" s="237"/>
    </row>
    <row r="492" spans="1:8" ht="16.2">
      <c r="A492" s="168"/>
      <c r="B492" s="238"/>
      <c r="C492" s="239" t="s">
        <v>203</v>
      </c>
      <c r="D492" s="240"/>
      <c r="E492" s="239" t="s">
        <v>204</v>
      </c>
      <c r="F492" s="240"/>
      <c r="G492" s="239" t="s">
        <v>29</v>
      </c>
      <c r="H492" s="241"/>
    </row>
    <row r="493" spans="1:8" ht="16.2">
      <c r="A493" s="168"/>
      <c r="B493" s="242"/>
      <c r="C493" s="243" t="s">
        <v>12</v>
      </c>
      <c r="D493" s="244" t="s">
        <v>13</v>
      </c>
      <c r="E493" s="243" t="s">
        <v>12</v>
      </c>
      <c r="F493" s="244" t="s">
        <v>13</v>
      </c>
      <c r="G493" s="245" t="s">
        <v>12</v>
      </c>
      <c r="H493" s="246" t="s">
        <v>13</v>
      </c>
    </row>
    <row r="494" spans="1:8" ht="18">
      <c r="A494" s="171" t="s">
        <v>202</v>
      </c>
      <c r="B494" s="193" t="s">
        <v>79</v>
      </c>
      <c r="C494" s="196">
        <v>6511.6</v>
      </c>
      <c r="D494" s="197">
        <v>4.2243753385643901</v>
      </c>
      <c r="E494" s="196">
        <v>5501.7</v>
      </c>
      <c r="F494" s="197">
        <v>4.1716394936739576</v>
      </c>
      <c r="G494" s="196">
        <v>1009.9</v>
      </c>
      <c r="H494" s="199">
        <v>18.356144464438273</v>
      </c>
    </row>
    <row r="495" spans="1:8" ht="16.2">
      <c r="A495" s="168"/>
      <c r="B495" s="195" t="s">
        <v>31</v>
      </c>
      <c r="C495" s="198">
        <v>4912.3999999999996</v>
      </c>
      <c r="D495" s="190">
        <v>3.1869005180237893</v>
      </c>
      <c r="E495" s="198">
        <v>4109.2</v>
      </c>
      <c r="F495" s="190">
        <v>3.1157825776405526</v>
      </c>
      <c r="G495" s="198">
        <v>803.2</v>
      </c>
      <c r="H495" s="192">
        <v>19.546383724325889</v>
      </c>
    </row>
    <row r="496" spans="1:8" ht="16.2">
      <c r="A496" s="168"/>
      <c r="B496" s="195" t="s">
        <v>58</v>
      </c>
      <c r="C496" s="198">
        <v>221.5</v>
      </c>
      <c r="D496" s="190">
        <v>0.1436972691031409</v>
      </c>
      <c r="E496" s="198">
        <v>224.4</v>
      </c>
      <c r="F496" s="190">
        <v>0.17015029943116419</v>
      </c>
      <c r="G496" s="198">
        <v>-2.9000000000000057</v>
      </c>
      <c r="H496" s="192">
        <v>-1.2923351158645291</v>
      </c>
    </row>
    <row r="497" spans="1:8" ht="16.8" thickBot="1">
      <c r="A497" s="172"/>
      <c r="B497" s="194" t="s">
        <v>33</v>
      </c>
      <c r="C497" s="200">
        <v>1377.7</v>
      </c>
      <c r="D497" s="201">
        <v>0.89377755143745929</v>
      </c>
      <c r="E497" s="200">
        <v>1168.0999999999999</v>
      </c>
      <c r="F497" s="201">
        <v>0.88570661660224093</v>
      </c>
      <c r="G497" s="200">
        <v>209.6</v>
      </c>
      <c r="H497" s="202">
        <v>17.943669206403577</v>
      </c>
    </row>
    <row r="498" spans="1:8" ht="16.2" thickTop="1"/>
    <row r="499" spans="1:8" ht="21.6" thickBot="1">
      <c r="A499" s="1"/>
      <c r="C499" s="58"/>
      <c r="D499" s="59"/>
      <c r="E499" s="60"/>
      <c r="F499" s="60"/>
      <c r="G499" s="60"/>
      <c r="H499" s="36" t="s">
        <v>16</v>
      </c>
    </row>
    <row r="500" spans="1:8" ht="22.8" thickTop="1">
      <c r="A500" s="162"/>
      <c r="B500" s="233"/>
      <c r="C500" s="234" t="s">
        <v>35</v>
      </c>
      <c r="D500" s="235"/>
      <c r="E500" s="235"/>
      <c r="F500" s="235"/>
      <c r="G500" s="236"/>
      <c r="H500" s="237"/>
    </row>
    <row r="501" spans="1:8" ht="16.2">
      <c r="A501" s="168"/>
      <c r="B501" s="238"/>
      <c r="C501" s="239" t="s">
        <v>207</v>
      </c>
      <c r="D501" s="240"/>
      <c r="E501" s="239" t="s">
        <v>208</v>
      </c>
      <c r="F501" s="240"/>
      <c r="G501" s="239" t="s">
        <v>29</v>
      </c>
      <c r="H501" s="241"/>
    </row>
    <row r="502" spans="1:8" ht="16.2">
      <c r="A502" s="168"/>
      <c r="B502" s="242"/>
      <c r="C502" s="243" t="s">
        <v>12</v>
      </c>
      <c r="D502" s="244" t="s">
        <v>13</v>
      </c>
      <c r="E502" s="243" t="s">
        <v>12</v>
      </c>
      <c r="F502" s="244" t="s">
        <v>13</v>
      </c>
      <c r="G502" s="245" t="s">
        <v>12</v>
      </c>
      <c r="H502" s="246" t="s">
        <v>13</v>
      </c>
    </row>
    <row r="503" spans="1:8" ht="18">
      <c r="A503" s="171" t="s">
        <v>206</v>
      </c>
      <c r="B503" s="193" t="s">
        <v>79</v>
      </c>
      <c r="C503" s="196">
        <v>7594.5</v>
      </c>
      <c r="D503" s="197">
        <v>4.1669638693039976</v>
      </c>
      <c r="E503" s="196">
        <v>6445.5</v>
      </c>
      <c r="F503" s="197">
        <v>4.1374834625835533</v>
      </c>
      <c r="G503" s="196">
        <v>1149</v>
      </c>
      <c r="H503" s="199">
        <v>17.826390505003499</v>
      </c>
    </row>
    <row r="504" spans="1:8" ht="16.2">
      <c r="A504" s="168"/>
      <c r="B504" s="195" t="s">
        <v>31</v>
      </c>
      <c r="C504" s="198">
        <v>5725.3</v>
      </c>
      <c r="D504" s="190">
        <v>3.1413678637074427</v>
      </c>
      <c r="E504" s="198">
        <v>4818.3999999999996</v>
      </c>
      <c r="F504" s="190">
        <v>3.0930184339636324</v>
      </c>
      <c r="G504" s="198">
        <v>906.90000000000055</v>
      </c>
      <c r="H504" s="192">
        <v>18.82160053129671</v>
      </c>
    </row>
    <row r="505" spans="1:8" ht="16.2">
      <c r="A505" s="168"/>
      <c r="B505" s="195" t="s">
        <v>58</v>
      </c>
      <c r="C505" s="198">
        <v>264.7</v>
      </c>
      <c r="D505" s="190">
        <v>0.14523607034100572</v>
      </c>
      <c r="E505" s="198">
        <v>272.39999999999998</v>
      </c>
      <c r="F505" s="190">
        <v>0.17485850519087112</v>
      </c>
      <c r="G505" s="198">
        <v>-7.6999999999999886</v>
      </c>
      <c r="H505" s="192">
        <v>-2.826725403817909</v>
      </c>
    </row>
    <row r="506" spans="1:8" ht="16.8" thickBot="1">
      <c r="A506" s="172"/>
      <c r="B506" s="194" t="s">
        <v>33</v>
      </c>
      <c r="C506" s="200">
        <v>1604.5</v>
      </c>
      <c r="D506" s="201">
        <v>0.88035993525554856</v>
      </c>
      <c r="E506" s="200">
        <v>1354.7</v>
      </c>
      <c r="F506" s="201">
        <v>0.86960652342904976</v>
      </c>
      <c r="G506" s="200">
        <v>249.8</v>
      </c>
      <c r="H506" s="202">
        <v>18.439506901897083</v>
      </c>
    </row>
    <row r="507" spans="1:8" ht="22.2" thickTop="1" thickBot="1">
      <c r="A507" s="1"/>
      <c r="C507" s="58"/>
      <c r="D507" s="59"/>
      <c r="E507" s="60"/>
      <c r="F507" s="60"/>
      <c r="G507" s="60"/>
      <c r="H507" s="36" t="s">
        <v>16</v>
      </c>
    </row>
    <row r="508" spans="1:8" ht="22.8" thickTop="1">
      <c r="A508" s="162"/>
      <c r="B508" s="233"/>
      <c r="C508" s="234" t="s">
        <v>35</v>
      </c>
      <c r="D508" s="235"/>
      <c r="E508" s="235"/>
      <c r="F508" s="235"/>
      <c r="G508" s="236"/>
      <c r="H508" s="237"/>
    </row>
    <row r="509" spans="1:8" ht="16.2">
      <c r="A509" s="168"/>
      <c r="B509" s="238"/>
      <c r="C509" s="239" t="s">
        <v>213</v>
      </c>
      <c r="D509" s="240"/>
      <c r="E509" s="239" t="s">
        <v>214</v>
      </c>
      <c r="F509" s="240"/>
      <c r="G509" s="239" t="s">
        <v>29</v>
      </c>
      <c r="H509" s="241"/>
    </row>
    <row r="510" spans="1:8" ht="16.2">
      <c r="A510" s="168"/>
      <c r="B510" s="242"/>
      <c r="C510" s="243" t="s">
        <v>12</v>
      </c>
      <c r="D510" s="244" t="s">
        <v>13</v>
      </c>
      <c r="E510" s="243" t="s">
        <v>12</v>
      </c>
      <c r="F510" s="244" t="s">
        <v>13</v>
      </c>
      <c r="G510" s="245" t="s">
        <v>12</v>
      </c>
      <c r="H510" s="246" t="s">
        <v>13</v>
      </c>
    </row>
    <row r="511" spans="1:8" ht="18">
      <c r="A511" s="171" t="s">
        <v>212</v>
      </c>
      <c r="B511" s="193" t="s">
        <v>79</v>
      </c>
      <c r="C511" s="196">
        <v>8632.1</v>
      </c>
      <c r="D511" s="197">
        <v>4.1493279291430669</v>
      </c>
      <c r="E511" s="196">
        <v>7381.2</v>
      </c>
      <c r="F511" s="197">
        <v>4.1045157903634069</v>
      </c>
      <c r="G511" s="196">
        <v>1250.9000000000001</v>
      </c>
      <c r="H511" s="199">
        <v>16.947108871186266</v>
      </c>
    </row>
    <row r="512" spans="1:8" ht="16.2">
      <c r="A512" s="168"/>
      <c r="B512" s="195" t="s">
        <v>31</v>
      </c>
      <c r="C512" s="198">
        <v>6513.7</v>
      </c>
      <c r="D512" s="190">
        <v>3.1310431218427954</v>
      </c>
      <c r="E512" s="198">
        <v>5530.4</v>
      </c>
      <c r="F512" s="190">
        <v>3.0753284190952397</v>
      </c>
      <c r="G512" s="198">
        <v>983.3</v>
      </c>
      <c r="H512" s="192">
        <v>17.779907420801401</v>
      </c>
    </row>
    <row r="513" spans="1:8" ht="16.2">
      <c r="A513" s="168"/>
      <c r="B513" s="195" t="s">
        <v>58</v>
      </c>
      <c r="C513" s="198">
        <v>302.8</v>
      </c>
      <c r="D513" s="190">
        <v>0.14555166146644741</v>
      </c>
      <c r="E513" s="198">
        <v>314.89999999999998</v>
      </c>
      <c r="F513" s="190">
        <v>0.1751086574520995</v>
      </c>
      <c r="G513" s="198">
        <v>-12.1</v>
      </c>
      <c r="H513" s="192">
        <v>-3.8424896792632501</v>
      </c>
    </row>
    <row r="514" spans="1:8" ht="16.8" thickBot="1">
      <c r="A514" s="172"/>
      <c r="B514" s="194" t="s">
        <v>33</v>
      </c>
      <c r="C514" s="200">
        <v>1815.6</v>
      </c>
      <c r="D514" s="201">
        <v>0.872733145833824</v>
      </c>
      <c r="E514" s="200">
        <v>1535.9</v>
      </c>
      <c r="F514" s="201">
        <v>0.85407871381606748</v>
      </c>
      <c r="G514" s="200">
        <v>279.7</v>
      </c>
      <c r="H514" s="202">
        <v>18.210821016993272</v>
      </c>
    </row>
    <row r="515" spans="1:8" ht="16.2" thickTop="1"/>
    <row r="516" spans="1:8" ht="21.6" thickBot="1">
      <c r="A516" s="1"/>
      <c r="C516" s="58"/>
      <c r="D516" s="59"/>
      <c r="E516" s="60"/>
      <c r="F516" s="60"/>
      <c r="G516" s="60"/>
      <c r="H516" s="36" t="s">
        <v>16</v>
      </c>
    </row>
    <row r="517" spans="1:8" ht="22.8" thickTop="1">
      <c r="A517" s="162"/>
      <c r="B517" s="233"/>
      <c r="C517" s="234" t="s">
        <v>35</v>
      </c>
      <c r="D517" s="235"/>
      <c r="E517" s="235"/>
      <c r="F517" s="235"/>
      <c r="G517" s="236"/>
      <c r="H517" s="237"/>
    </row>
    <row r="518" spans="1:8" ht="16.2">
      <c r="A518" s="168"/>
      <c r="B518" s="238"/>
      <c r="C518" s="239" t="s">
        <v>221</v>
      </c>
      <c r="D518" s="240"/>
      <c r="E518" s="239" t="s">
        <v>222</v>
      </c>
      <c r="F518" s="240"/>
      <c r="G518" s="239" t="s">
        <v>29</v>
      </c>
      <c r="H518" s="241"/>
    </row>
    <row r="519" spans="1:8" ht="16.2">
      <c r="A519" s="168"/>
      <c r="B519" s="242"/>
      <c r="C519" s="243" t="s">
        <v>12</v>
      </c>
      <c r="D519" s="244" t="s">
        <v>13</v>
      </c>
      <c r="E519" s="243" t="s">
        <v>12</v>
      </c>
      <c r="F519" s="244" t="s">
        <v>13</v>
      </c>
      <c r="G519" s="245" t="s">
        <v>12</v>
      </c>
      <c r="H519" s="246" t="s">
        <v>13</v>
      </c>
    </row>
    <row r="520" spans="1:8" ht="18">
      <c r="A520" s="171" t="s">
        <v>219</v>
      </c>
      <c r="B520" s="193" t="s">
        <v>79</v>
      </c>
      <c r="C520" s="196">
        <v>9662.4</v>
      </c>
      <c r="D520" s="197">
        <v>4.1530647463584822</v>
      </c>
      <c r="E520" s="196">
        <v>8287.4</v>
      </c>
      <c r="F520" s="197">
        <v>4.0980680126788211</v>
      </c>
      <c r="G520" s="196">
        <v>1375</v>
      </c>
      <c r="H520" s="199">
        <v>16.591452083886395</v>
      </c>
    </row>
    <row r="521" spans="1:8" ht="16.2">
      <c r="A521" s="168"/>
      <c r="B521" s="195" t="s">
        <v>31</v>
      </c>
      <c r="C521" s="198">
        <v>7301.4</v>
      </c>
      <c r="D521" s="190">
        <v>3.1382665734250104</v>
      </c>
      <c r="E521" s="198">
        <v>6218.7</v>
      </c>
      <c r="F521" s="190">
        <v>3.0751086650150574</v>
      </c>
      <c r="G521" s="198">
        <v>1082.7</v>
      </c>
      <c r="H521" s="192">
        <v>17.41039123932655</v>
      </c>
    </row>
    <row r="522" spans="1:8" ht="16.2">
      <c r="A522" s="168"/>
      <c r="B522" s="195" t="s">
        <v>58</v>
      </c>
      <c r="C522" s="198">
        <v>337.4</v>
      </c>
      <c r="D522" s="190">
        <v>0.14502028951620216</v>
      </c>
      <c r="E522" s="198">
        <v>352.7</v>
      </c>
      <c r="F522" s="190">
        <v>0.17440796728428945</v>
      </c>
      <c r="G522" s="198">
        <v>-15.3</v>
      </c>
      <c r="H522" s="192">
        <v>-4.3379642755883241</v>
      </c>
    </row>
    <row r="523" spans="1:8" ht="16.8" thickBot="1">
      <c r="A523" s="172"/>
      <c r="B523" s="194" t="s">
        <v>33</v>
      </c>
      <c r="C523" s="200">
        <v>2023.6</v>
      </c>
      <c r="D523" s="201">
        <v>0.86977788341726947</v>
      </c>
      <c r="E523" s="200">
        <v>1716</v>
      </c>
      <c r="F523" s="201">
        <v>0.84855138037947464</v>
      </c>
      <c r="G523" s="200">
        <v>307.60000000000002</v>
      </c>
      <c r="H523" s="202">
        <v>17.92540792540791</v>
      </c>
    </row>
    <row r="524" spans="1:8" ht="16.2" thickTop="1"/>
    <row r="525" spans="1:8" ht="21.6" thickBot="1">
      <c r="A525" s="1"/>
      <c r="C525" s="58"/>
      <c r="D525" s="59"/>
      <c r="E525" s="60"/>
      <c r="F525" s="60"/>
      <c r="G525" s="60"/>
      <c r="H525" s="36" t="s">
        <v>16</v>
      </c>
    </row>
    <row r="526" spans="1:8" ht="22.8" thickTop="1">
      <c r="A526" s="162"/>
      <c r="B526" s="233"/>
      <c r="C526" s="234" t="s">
        <v>35</v>
      </c>
      <c r="D526" s="235"/>
      <c r="E526" s="235"/>
      <c r="F526" s="235"/>
      <c r="G526" s="236"/>
      <c r="H526" s="237"/>
    </row>
    <row r="527" spans="1:8" ht="16.2">
      <c r="A527" s="168"/>
      <c r="B527" s="238"/>
      <c r="C527" s="239" t="s">
        <v>223</v>
      </c>
      <c r="D527" s="240"/>
      <c r="E527" s="239" t="s">
        <v>224</v>
      </c>
      <c r="F527" s="240"/>
      <c r="G527" s="239" t="s">
        <v>29</v>
      </c>
      <c r="H527" s="241"/>
    </row>
    <row r="528" spans="1:8" ht="16.2">
      <c r="A528" s="168"/>
      <c r="B528" s="242"/>
      <c r="C528" s="243" t="s">
        <v>12</v>
      </c>
      <c r="D528" s="244" t="s">
        <v>13</v>
      </c>
      <c r="E528" s="243" t="s">
        <v>12</v>
      </c>
      <c r="F528" s="244" t="s">
        <v>13</v>
      </c>
      <c r="G528" s="245" t="s">
        <v>12</v>
      </c>
      <c r="H528" s="246" t="s">
        <v>13</v>
      </c>
    </row>
    <row r="529" spans="1:8" ht="18">
      <c r="A529" s="171" t="s">
        <v>220</v>
      </c>
      <c r="B529" s="193" t="s">
        <v>79</v>
      </c>
      <c r="C529" s="196">
        <v>10787.4</v>
      </c>
      <c r="D529" s="197">
        <v>4.1541079550508835</v>
      </c>
      <c r="E529" s="196">
        <v>9302.9</v>
      </c>
      <c r="F529" s="197">
        <v>4.1087462513857167</v>
      </c>
      <c r="G529" s="196">
        <v>1484.5</v>
      </c>
      <c r="H529" s="199">
        <v>15.957389631190267</v>
      </c>
    </row>
    <row r="530" spans="1:8" ht="16.2">
      <c r="A530" s="168"/>
      <c r="B530" s="195" t="s">
        <v>31</v>
      </c>
      <c r="C530" s="198">
        <v>8173.2</v>
      </c>
      <c r="D530" s="190">
        <v>3.1474085635298481</v>
      </c>
      <c r="E530" s="198">
        <v>6998.6</v>
      </c>
      <c r="F530" s="190">
        <v>3.09102231722883</v>
      </c>
      <c r="G530" s="198">
        <v>1174.5999999999999</v>
      </c>
      <c r="H530" s="192">
        <v>16.783356671334261</v>
      </c>
    </row>
    <row r="531" spans="1:8" ht="16.2">
      <c r="A531" s="168"/>
      <c r="B531" s="195" t="s">
        <v>58</v>
      </c>
      <c r="C531" s="198">
        <v>368.2</v>
      </c>
      <c r="D531" s="190">
        <v>0.14178973145055671</v>
      </c>
      <c r="E531" s="198">
        <v>388.2</v>
      </c>
      <c r="F531" s="190">
        <v>0.17145355693256248</v>
      </c>
      <c r="G531" s="198">
        <v>-20</v>
      </c>
      <c r="H531" s="192">
        <v>-5.1519835136527581</v>
      </c>
    </row>
    <row r="532" spans="1:8" ht="16.8" thickBot="1">
      <c r="A532" s="172"/>
      <c r="B532" s="194" t="s">
        <v>33</v>
      </c>
      <c r="C532" s="200">
        <v>2246</v>
      </c>
      <c r="D532" s="201">
        <v>0.86490966007047898</v>
      </c>
      <c r="E532" s="200">
        <v>1916.1</v>
      </c>
      <c r="F532" s="201">
        <v>0.84627037722432508</v>
      </c>
      <c r="G532" s="200">
        <v>329.9</v>
      </c>
      <c r="H532" s="202">
        <v>17.217264234643292</v>
      </c>
    </row>
    <row r="533" spans="1:8" ht="16.2" thickTop="1"/>
    <row r="534" spans="1:8" ht="21.6" thickBot="1">
      <c r="A534" s="1"/>
      <c r="C534" s="58"/>
      <c r="D534" s="59"/>
      <c r="E534" s="60"/>
      <c r="F534" s="60"/>
      <c r="G534" s="60"/>
      <c r="H534" s="36" t="s">
        <v>16</v>
      </c>
    </row>
    <row r="535" spans="1:8" ht="22.8" thickTop="1">
      <c r="A535" s="162"/>
      <c r="B535" s="233"/>
      <c r="C535" s="234" t="s">
        <v>35</v>
      </c>
      <c r="D535" s="235"/>
      <c r="E535" s="235"/>
      <c r="F535" s="235"/>
      <c r="G535" s="236"/>
      <c r="H535" s="237"/>
    </row>
    <row r="536" spans="1:8" ht="16.2">
      <c r="A536" s="168"/>
      <c r="B536" s="238"/>
      <c r="C536" s="239" t="s">
        <v>231</v>
      </c>
      <c r="D536" s="240"/>
      <c r="E536" s="239" t="s">
        <v>174</v>
      </c>
      <c r="F536" s="240"/>
      <c r="G536" s="239" t="s">
        <v>29</v>
      </c>
      <c r="H536" s="241"/>
    </row>
    <row r="537" spans="1:8" ht="16.2">
      <c r="A537" s="168"/>
      <c r="B537" s="242"/>
      <c r="C537" s="243" t="s">
        <v>12</v>
      </c>
      <c r="D537" s="244" t="s">
        <v>13</v>
      </c>
      <c r="E537" s="243" t="s">
        <v>12</v>
      </c>
      <c r="F537" s="244" t="s">
        <v>13</v>
      </c>
      <c r="G537" s="245" t="s">
        <v>12</v>
      </c>
      <c r="H537" s="246" t="s">
        <v>13</v>
      </c>
    </row>
    <row r="538" spans="1:8" ht="18">
      <c r="A538" s="171" t="s">
        <v>230</v>
      </c>
      <c r="B538" s="193" t="s">
        <v>79</v>
      </c>
      <c r="C538" s="196">
        <v>11767.3</v>
      </c>
      <c r="D538" s="197">
        <v>4.1382878046533182</v>
      </c>
      <c r="E538" s="196">
        <v>10329.9</v>
      </c>
      <c r="F538" s="197">
        <v>4.1189736997195237</v>
      </c>
      <c r="G538" s="196">
        <v>1437.4</v>
      </c>
      <c r="H538" s="199">
        <v>13.914945933648927</v>
      </c>
    </row>
    <row r="539" spans="1:8" ht="16.2">
      <c r="A539" s="168"/>
      <c r="B539" s="195" t="s">
        <v>31</v>
      </c>
      <c r="C539" s="198">
        <v>8929.1</v>
      </c>
      <c r="D539" s="190">
        <v>3.1401583741835379</v>
      </c>
      <c r="E539" s="198">
        <v>7772.6</v>
      </c>
      <c r="F539" s="190">
        <v>3.0992686258763369</v>
      </c>
      <c r="G539" s="198">
        <v>1156.5</v>
      </c>
      <c r="H539" s="192">
        <v>14.879191004297155</v>
      </c>
    </row>
    <row r="540" spans="1:8" ht="16.2">
      <c r="A540" s="168"/>
      <c r="B540" s="195" t="s">
        <v>58</v>
      </c>
      <c r="C540" s="198">
        <v>401.3</v>
      </c>
      <c r="D540" s="190">
        <v>0.14112794744821469</v>
      </c>
      <c r="E540" s="198">
        <v>423</v>
      </c>
      <c r="F540" s="190">
        <v>0.16866822282707081</v>
      </c>
      <c r="G540" s="198">
        <v>-21.7</v>
      </c>
      <c r="H540" s="192">
        <v>-5.1300236406619408</v>
      </c>
    </row>
    <row r="541" spans="1:8" ht="16.8" thickBot="1">
      <c r="A541" s="172"/>
      <c r="B541" s="194" t="s">
        <v>33</v>
      </c>
      <c r="C541" s="200">
        <v>2436.9</v>
      </c>
      <c r="D541" s="201">
        <v>0.85700148302156587</v>
      </c>
      <c r="E541" s="200">
        <v>2134.3000000000002</v>
      </c>
      <c r="F541" s="201">
        <v>0.85103685101611637</v>
      </c>
      <c r="G541" s="200">
        <v>302.60000000000002</v>
      </c>
      <c r="H541" s="202">
        <v>14.177950616127056</v>
      </c>
    </row>
    <row r="542" spans="1:8" ht="16.2" thickTop="1"/>
    <row r="543" spans="1:8" ht="21.6" thickBot="1">
      <c r="A543" s="1"/>
      <c r="C543" s="58"/>
      <c r="D543" s="59"/>
      <c r="E543" s="60"/>
      <c r="F543" s="60"/>
      <c r="G543" s="60"/>
      <c r="H543" s="36" t="s">
        <v>16</v>
      </c>
    </row>
    <row r="544" spans="1:8" ht="22.8" thickTop="1">
      <c r="A544" s="162"/>
      <c r="B544" s="233"/>
      <c r="C544" s="234" t="s">
        <v>35</v>
      </c>
      <c r="D544" s="235"/>
      <c r="E544" s="235"/>
      <c r="F544" s="235"/>
      <c r="G544" s="236"/>
      <c r="H544" s="237"/>
    </row>
    <row r="545" spans="1:8" ht="16.2">
      <c r="A545" s="168"/>
      <c r="B545" s="238"/>
      <c r="C545" s="239" t="s">
        <v>233</v>
      </c>
      <c r="D545" s="240"/>
      <c r="E545" s="239" t="s">
        <v>234</v>
      </c>
      <c r="F545" s="240"/>
      <c r="G545" s="239" t="s">
        <v>29</v>
      </c>
      <c r="H545" s="241"/>
    </row>
    <row r="546" spans="1:8" ht="16.2">
      <c r="A546" s="168"/>
      <c r="B546" s="242"/>
      <c r="C546" s="243" t="s">
        <v>12</v>
      </c>
      <c r="D546" s="244" t="s">
        <v>13</v>
      </c>
      <c r="E546" s="243" t="s">
        <v>12</v>
      </c>
      <c r="F546" s="244" t="s">
        <v>13</v>
      </c>
      <c r="G546" s="245" t="s">
        <v>12</v>
      </c>
      <c r="H546" s="246" t="s">
        <v>13</v>
      </c>
    </row>
    <row r="547" spans="1:8" ht="18">
      <c r="A547" s="171" t="s">
        <v>232</v>
      </c>
      <c r="B547" s="193" t="s">
        <v>79</v>
      </c>
      <c r="C547" s="196">
        <v>12717.4</v>
      </c>
      <c r="D547" s="197">
        <v>4.1250174749018242</v>
      </c>
      <c r="E547" s="196">
        <v>11301.3</v>
      </c>
      <c r="F547" s="197">
        <v>4.115536402102105</v>
      </c>
      <c r="G547" s="196">
        <v>1416.1</v>
      </c>
      <c r="H547" s="199">
        <v>12.530416854698135</v>
      </c>
    </row>
    <row r="548" spans="1:8" ht="16.2">
      <c r="A548" s="168"/>
      <c r="B548" s="195" t="s">
        <v>31</v>
      </c>
      <c r="C548" s="198">
        <v>9655.5</v>
      </c>
      <c r="D548" s="190">
        <v>3.1318592030536561</v>
      </c>
      <c r="E548" s="198">
        <v>8493.7999999999993</v>
      </c>
      <c r="F548" s="190">
        <v>3.0931435403161456</v>
      </c>
      <c r="G548" s="198">
        <v>1161.7</v>
      </c>
      <c r="H548" s="192">
        <v>13.677035013774752</v>
      </c>
    </row>
    <row r="549" spans="1:8" ht="16.2">
      <c r="A549" s="168"/>
      <c r="B549" s="195" t="s">
        <v>58</v>
      </c>
      <c r="C549" s="198">
        <v>438.4</v>
      </c>
      <c r="D549" s="190">
        <v>0.14219947953174075</v>
      </c>
      <c r="E549" s="198">
        <v>463.2</v>
      </c>
      <c r="F549" s="190">
        <v>0.16868116601220168</v>
      </c>
      <c r="G549" s="198">
        <v>-24.8</v>
      </c>
      <c r="H549" s="192">
        <v>-5.3540587219343738</v>
      </c>
    </row>
    <row r="550" spans="1:8" ht="16.8" thickBot="1">
      <c r="A550" s="172"/>
      <c r="B550" s="194" t="s">
        <v>33</v>
      </c>
      <c r="C550" s="200">
        <v>2623.5</v>
      </c>
      <c r="D550" s="201">
        <v>0.85095879231642768</v>
      </c>
      <c r="E550" s="200">
        <v>2344.3000000000002</v>
      </c>
      <c r="F550" s="201">
        <v>0.85371169577375738</v>
      </c>
      <c r="G550" s="200">
        <v>279.2</v>
      </c>
      <c r="H550" s="202">
        <v>11.909738514695212</v>
      </c>
    </row>
    <row r="551" spans="1:8" ht="16.2" thickTop="1"/>
    <row r="552" spans="1:8" ht="21.6" thickBot="1">
      <c r="A552" s="1"/>
      <c r="C552" s="58"/>
      <c r="D552" s="59"/>
      <c r="E552" s="60"/>
      <c r="F552" s="60"/>
      <c r="G552" s="60"/>
      <c r="H552" s="36" t="s">
        <v>16</v>
      </c>
    </row>
    <row r="553" spans="1:8" ht="22.8" thickTop="1">
      <c r="A553" s="162"/>
      <c r="B553" s="253"/>
      <c r="C553" s="254" t="s">
        <v>35</v>
      </c>
      <c r="D553" s="255"/>
      <c r="E553" s="255"/>
      <c r="F553" s="255"/>
      <c r="G553" s="256"/>
      <c r="H553" s="257"/>
    </row>
    <row r="554" spans="1:8" ht="16.2">
      <c r="A554" s="168"/>
      <c r="B554" s="258"/>
      <c r="C554" s="259" t="s">
        <v>239</v>
      </c>
      <c r="D554" s="260"/>
      <c r="E554" s="259" t="s">
        <v>240</v>
      </c>
      <c r="F554" s="260"/>
      <c r="G554" s="259" t="s">
        <v>29</v>
      </c>
      <c r="H554" s="261"/>
    </row>
    <row r="555" spans="1:8" ht="16.2">
      <c r="A555" s="168"/>
      <c r="B555" s="262"/>
      <c r="C555" s="263" t="s">
        <v>12</v>
      </c>
      <c r="D555" s="264" t="s">
        <v>13</v>
      </c>
      <c r="E555" s="263" t="s">
        <v>12</v>
      </c>
      <c r="F555" s="264" t="s">
        <v>13</v>
      </c>
      <c r="G555" s="265" t="s">
        <v>12</v>
      </c>
      <c r="H555" s="266" t="s">
        <v>13</v>
      </c>
    </row>
    <row r="556" spans="1:8" ht="18">
      <c r="A556" s="171" t="s">
        <v>238</v>
      </c>
      <c r="B556" s="193" t="s">
        <v>79</v>
      </c>
      <c r="C556" s="196">
        <v>878.5</v>
      </c>
      <c r="D556" s="197">
        <v>4.1674770753181942</v>
      </c>
      <c r="E556" s="196">
        <v>1027</v>
      </c>
      <c r="F556" s="197">
        <v>4.0540167134437821</v>
      </c>
      <c r="G556" s="196">
        <v>-148.5</v>
      </c>
      <c r="H556" s="199">
        <v>-14.459591041869524</v>
      </c>
    </row>
    <row r="557" spans="1:8" ht="16.2">
      <c r="A557" s="168"/>
      <c r="B557" s="195" t="s">
        <v>31</v>
      </c>
      <c r="C557" s="198">
        <v>650.5</v>
      </c>
      <c r="D557" s="190">
        <v>3.0858780164991293</v>
      </c>
      <c r="E557" s="198">
        <v>756.4</v>
      </c>
      <c r="F557" s="190">
        <v>2.9858405472725189</v>
      </c>
      <c r="G557" s="198">
        <v>-105.9</v>
      </c>
      <c r="H557" s="192">
        <v>-14.000528820729773</v>
      </c>
    </row>
    <row r="558" spans="1:8" ht="16.2">
      <c r="A558" s="168"/>
      <c r="B558" s="195" t="s">
        <v>58</v>
      </c>
      <c r="C558" s="198">
        <v>41.8</v>
      </c>
      <c r="D558" s="190">
        <v>0.19829316078349515</v>
      </c>
      <c r="E558" s="198">
        <v>43.6</v>
      </c>
      <c r="F558" s="190">
        <v>0.17210820711406905</v>
      </c>
      <c r="G558" s="198">
        <v>-1.8</v>
      </c>
      <c r="H558" s="192">
        <v>-4.1284403669724856</v>
      </c>
    </row>
    <row r="559" spans="1:8" ht="16.8" thickBot="1">
      <c r="A559" s="172"/>
      <c r="B559" s="194" t="s">
        <v>33</v>
      </c>
      <c r="C559" s="200">
        <v>186.2</v>
      </c>
      <c r="D559" s="201">
        <v>0.88330589803556936</v>
      </c>
      <c r="E559" s="200">
        <v>227</v>
      </c>
      <c r="F559" s="201">
        <v>0.89606795905719427</v>
      </c>
      <c r="G559" s="200">
        <v>-40.799999999999997</v>
      </c>
      <c r="H559" s="202">
        <v>-17.973568281938334</v>
      </c>
    </row>
    <row r="560" spans="1:8" ht="16.2" thickTop="1"/>
    <row r="561" spans="1:8" ht="21.6" thickBot="1">
      <c r="A561" s="1"/>
      <c r="C561" s="58"/>
      <c r="D561" s="59"/>
      <c r="E561" s="60"/>
      <c r="F561" s="60"/>
      <c r="G561" s="60"/>
      <c r="H561" s="36" t="s">
        <v>16</v>
      </c>
    </row>
    <row r="562" spans="1:8" ht="22.8" thickTop="1">
      <c r="A562" s="162"/>
      <c r="B562" s="253"/>
      <c r="C562" s="254" t="s">
        <v>35</v>
      </c>
      <c r="D562" s="255"/>
      <c r="E562" s="255"/>
      <c r="F562" s="255"/>
      <c r="G562" s="256"/>
      <c r="H562" s="257"/>
    </row>
    <row r="563" spans="1:8" ht="16.2">
      <c r="A563" s="168"/>
      <c r="B563" s="258"/>
      <c r="C563" s="259" t="s">
        <v>245</v>
      </c>
      <c r="D563" s="260"/>
      <c r="E563" s="259" t="s">
        <v>246</v>
      </c>
      <c r="F563" s="260"/>
      <c r="G563" s="259" t="s">
        <v>29</v>
      </c>
      <c r="H563" s="261"/>
    </row>
    <row r="564" spans="1:8" ht="16.2">
      <c r="A564" s="168"/>
      <c r="B564" s="262"/>
      <c r="C564" s="263" t="s">
        <v>12</v>
      </c>
      <c r="D564" s="264" t="s">
        <v>13</v>
      </c>
      <c r="E564" s="263" t="s">
        <v>12</v>
      </c>
      <c r="F564" s="264" t="s">
        <v>13</v>
      </c>
      <c r="G564" s="265" t="s">
        <v>12</v>
      </c>
      <c r="H564" s="266" t="s">
        <v>13</v>
      </c>
    </row>
    <row r="565" spans="1:8" ht="18">
      <c r="A565" s="171" t="s">
        <v>244</v>
      </c>
      <c r="B565" s="193" t="s">
        <v>79</v>
      </c>
      <c r="C565" s="196">
        <v>1837.8</v>
      </c>
      <c r="D565" s="197">
        <v>4.1312802068112848</v>
      </c>
      <c r="E565" s="196">
        <v>1895.7</v>
      </c>
      <c r="F565" s="197">
        <v>4.0717479928002849</v>
      </c>
      <c r="G565" s="196">
        <v>-57.900000000000091</v>
      </c>
      <c r="H565" s="199">
        <v>-3.0542807406235162</v>
      </c>
    </row>
    <row r="566" spans="1:8" ht="16.2">
      <c r="A566" s="168"/>
      <c r="B566" s="195" t="s">
        <v>31</v>
      </c>
      <c r="C566" s="198">
        <v>1371.3</v>
      </c>
      <c r="D566" s="190">
        <v>3.082612116443745</v>
      </c>
      <c r="E566" s="198">
        <v>1405.1</v>
      </c>
      <c r="F566" s="190">
        <v>3.0179949911292292</v>
      </c>
      <c r="G566" s="198">
        <v>-33.799999999999997</v>
      </c>
      <c r="H566" s="192">
        <v>-2.4055227385951117</v>
      </c>
    </row>
    <row r="567" spans="1:8" ht="16.2">
      <c r="A567" s="168"/>
      <c r="B567" s="195" t="s">
        <v>58</v>
      </c>
      <c r="C567" s="198">
        <v>72.599999999999994</v>
      </c>
      <c r="D567" s="190">
        <v>0.16320107901539843</v>
      </c>
      <c r="E567" s="198">
        <v>73</v>
      </c>
      <c r="F567" s="190">
        <v>0.15679569735423368</v>
      </c>
      <c r="G567" s="198">
        <v>-0.40000000000000568</v>
      </c>
      <c r="H567" s="192">
        <v>-0.54794520547946091</v>
      </c>
    </row>
    <row r="568" spans="1:8" ht="16.8" thickBot="1">
      <c r="A568" s="172"/>
      <c r="B568" s="194" t="s">
        <v>33</v>
      </c>
      <c r="C568" s="200">
        <v>393.9</v>
      </c>
      <c r="D568" s="201">
        <v>0.88546701135214112</v>
      </c>
      <c r="E568" s="200">
        <v>417.6</v>
      </c>
      <c r="F568" s="201">
        <v>0.89695730431682186</v>
      </c>
      <c r="G568" s="200">
        <v>-23.7</v>
      </c>
      <c r="H568" s="202">
        <v>-5.6752873563218458</v>
      </c>
    </row>
    <row r="569" spans="1:8" ht="16.2" thickTop="1"/>
    <row r="570" spans="1:8" ht="21.75" customHeight="1" thickBot="1">
      <c r="A570" s="1"/>
      <c r="C570" s="58"/>
      <c r="D570" s="59"/>
      <c r="E570" s="60"/>
      <c r="F570" s="60"/>
      <c r="G570" s="60"/>
      <c r="H570" s="36" t="s">
        <v>16</v>
      </c>
    </row>
    <row r="571" spans="1:8" ht="22.8" thickTop="1">
      <c r="A571" s="162"/>
      <c r="B571" s="253"/>
      <c r="C571" s="254" t="s">
        <v>35</v>
      </c>
      <c r="D571" s="255"/>
      <c r="E571" s="255"/>
      <c r="F571" s="255"/>
      <c r="G571" s="256"/>
      <c r="H571" s="257"/>
    </row>
    <row r="572" spans="1:8" ht="16.2">
      <c r="A572" s="168"/>
      <c r="B572" s="258"/>
      <c r="C572" s="259" t="s">
        <v>249</v>
      </c>
      <c r="D572" s="260"/>
      <c r="E572" s="259" t="s">
        <v>188</v>
      </c>
      <c r="F572" s="260"/>
      <c r="G572" s="259" t="s">
        <v>29</v>
      </c>
      <c r="H572" s="261"/>
    </row>
    <row r="573" spans="1:8" ht="16.2">
      <c r="A573" s="168"/>
      <c r="B573" s="262"/>
      <c r="C573" s="263" t="s">
        <v>12</v>
      </c>
      <c r="D573" s="264" t="s">
        <v>13</v>
      </c>
      <c r="E573" s="263" t="s">
        <v>12</v>
      </c>
      <c r="F573" s="264" t="s">
        <v>13</v>
      </c>
      <c r="G573" s="265" t="s">
        <v>12</v>
      </c>
      <c r="H573" s="266" t="s">
        <v>13</v>
      </c>
    </row>
    <row r="574" spans="1:8" ht="18">
      <c r="A574" s="171" t="s">
        <v>248</v>
      </c>
      <c r="B574" s="193" t="s">
        <v>79</v>
      </c>
      <c r="C574" s="196">
        <v>2966</v>
      </c>
      <c r="D574" s="197">
        <v>4.1875916829854729</v>
      </c>
      <c r="E574" s="196">
        <v>3134.5</v>
      </c>
      <c r="F574" s="197">
        <v>4.2486198254467187</v>
      </c>
      <c r="G574" s="196">
        <v>-168.5</v>
      </c>
      <c r="H574" s="199">
        <v>-5.3756579996809712</v>
      </c>
    </row>
    <row r="575" spans="1:8" ht="16.2">
      <c r="A575" s="168"/>
      <c r="B575" s="195" t="s">
        <v>31</v>
      </c>
      <c r="C575" s="198">
        <v>2237.8000000000002</v>
      </c>
      <c r="D575" s="190">
        <v>3.1594715671560665</v>
      </c>
      <c r="E575" s="198">
        <v>2333.9</v>
      </c>
      <c r="F575" s="190">
        <v>3.1634563122061246</v>
      </c>
      <c r="G575" s="198">
        <v>-96.099999999999909</v>
      </c>
      <c r="H575" s="192">
        <v>-4.1175714469343099</v>
      </c>
    </row>
    <row r="576" spans="1:8" ht="16.2">
      <c r="A576" s="168"/>
      <c r="B576" s="195" t="s">
        <v>58</v>
      </c>
      <c r="C576" s="198">
        <v>105.1</v>
      </c>
      <c r="D576" s="190">
        <v>0.14838701479493366</v>
      </c>
      <c r="E576" s="198">
        <v>112</v>
      </c>
      <c r="F576" s="190">
        <v>0.15180903507737517</v>
      </c>
      <c r="G576" s="198">
        <v>-6.9000000000000057</v>
      </c>
      <c r="H576" s="192">
        <v>-6.1607142857142865</v>
      </c>
    </row>
    <row r="577" spans="1:8" ht="16.8" thickBot="1">
      <c r="A577" s="172"/>
      <c r="B577" s="194" t="s">
        <v>33</v>
      </c>
      <c r="C577" s="200">
        <v>623.1</v>
      </c>
      <c r="D577" s="201">
        <v>0.87973310103447355</v>
      </c>
      <c r="E577" s="200">
        <v>688.6</v>
      </c>
      <c r="F577" s="201">
        <v>0.93335447816321926</v>
      </c>
      <c r="G577" s="200">
        <v>-65.5</v>
      </c>
      <c r="H577" s="202">
        <v>-9.5120534417659002</v>
      </c>
    </row>
    <row r="578" spans="1:8" ht="16.2" thickTop="1"/>
    <row r="579" spans="1:8" ht="21.75" customHeight="1" thickBot="1">
      <c r="A579" s="1"/>
      <c r="C579" s="58"/>
      <c r="D579" s="59"/>
      <c r="E579" s="60"/>
      <c r="F579" s="60"/>
      <c r="G579" s="60"/>
      <c r="H579" s="36" t="s">
        <v>16</v>
      </c>
    </row>
    <row r="580" spans="1:8" ht="22.8" thickTop="1">
      <c r="A580" s="162"/>
      <c r="B580" s="253"/>
      <c r="C580" s="254" t="s">
        <v>35</v>
      </c>
      <c r="D580" s="255"/>
      <c r="E580" s="255"/>
      <c r="F580" s="255"/>
      <c r="G580" s="256"/>
      <c r="H580" s="257"/>
    </row>
    <row r="581" spans="1:8" ht="16.2">
      <c r="A581" s="168"/>
      <c r="B581" s="258"/>
      <c r="C581" s="259" t="s">
        <v>251</v>
      </c>
      <c r="D581" s="260"/>
      <c r="E581" s="259" t="s">
        <v>193</v>
      </c>
      <c r="F581" s="260"/>
      <c r="G581" s="259" t="s">
        <v>29</v>
      </c>
      <c r="H581" s="261"/>
    </row>
    <row r="582" spans="1:8" ht="16.2">
      <c r="A582" s="168"/>
      <c r="B582" s="262"/>
      <c r="C582" s="263" t="s">
        <v>12</v>
      </c>
      <c r="D582" s="264" t="s">
        <v>13</v>
      </c>
      <c r="E582" s="263" t="s">
        <v>12</v>
      </c>
      <c r="F582" s="264" t="s">
        <v>13</v>
      </c>
      <c r="G582" s="265" t="s">
        <v>12</v>
      </c>
      <c r="H582" s="266" t="s">
        <v>13</v>
      </c>
    </row>
    <row r="583" spans="1:8" ht="18">
      <c r="A583" s="171" t="s">
        <v>250</v>
      </c>
      <c r="B583" s="193" t="s">
        <v>79</v>
      </c>
      <c r="C583" s="196">
        <v>4053.1</v>
      </c>
      <c r="D583" s="197">
        <v>4.2057388812159715</v>
      </c>
      <c r="E583" s="196">
        <v>4331.8</v>
      </c>
      <c r="F583" s="197">
        <v>4.2854528276687631</v>
      </c>
      <c r="G583" s="196">
        <v>-278.7</v>
      </c>
      <c r="H583" s="199">
        <v>-6.4338150422457279</v>
      </c>
    </row>
    <row r="584" spans="1:8" ht="16.2">
      <c r="A584" s="168"/>
      <c r="B584" s="195" t="s">
        <v>31</v>
      </c>
      <c r="C584" s="198">
        <v>3081.4</v>
      </c>
      <c r="D584" s="190">
        <v>3.1974448665413866</v>
      </c>
      <c r="E584" s="198">
        <v>3250.4</v>
      </c>
      <c r="F584" s="190">
        <v>3.2156230368563978</v>
      </c>
      <c r="G584" s="198">
        <v>-169</v>
      </c>
      <c r="H584" s="192">
        <v>-5.1993600787595406</v>
      </c>
    </row>
    <row r="585" spans="1:8" ht="16.2">
      <c r="A585" s="168"/>
      <c r="B585" s="195" t="s">
        <v>58</v>
      </c>
      <c r="C585" s="198">
        <v>137.1</v>
      </c>
      <c r="D585" s="190">
        <v>0.1422631567478497</v>
      </c>
      <c r="E585" s="198">
        <v>148.80000000000001</v>
      </c>
      <c r="F585" s="190">
        <v>0.14720794606332516</v>
      </c>
      <c r="G585" s="198">
        <v>-11.7</v>
      </c>
      <c r="H585" s="192">
        <v>-7.8629032258064608</v>
      </c>
    </row>
    <row r="586" spans="1:8" ht="16.8" thickBot="1">
      <c r="A586" s="172"/>
      <c r="B586" s="194" t="s">
        <v>33</v>
      </c>
      <c r="C586" s="200">
        <v>834.6</v>
      </c>
      <c r="D586" s="201">
        <v>0.86603085792673495</v>
      </c>
      <c r="E586" s="200">
        <v>932.6</v>
      </c>
      <c r="F586" s="201">
        <v>0.92262184474903919</v>
      </c>
      <c r="G586" s="200">
        <v>-98</v>
      </c>
      <c r="H586" s="202">
        <v>-10.508256487239976</v>
      </c>
    </row>
    <row r="587" spans="1:8" ht="16.2" thickTop="1"/>
    <row r="588" spans="1:8" ht="21" customHeight="1" thickBot="1">
      <c r="A588" s="1"/>
      <c r="C588" s="58"/>
      <c r="D588" s="59"/>
      <c r="E588" s="60"/>
      <c r="F588" s="60"/>
      <c r="G588" s="60"/>
      <c r="H588" s="36" t="s">
        <v>16</v>
      </c>
    </row>
    <row r="589" spans="1:8" ht="22.8" thickTop="1">
      <c r="A589" s="162"/>
      <c r="B589" s="253"/>
      <c r="C589" s="254" t="s">
        <v>35</v>
      </c>
      <c r="D589" s="255"/>
      <c r="E589" s="255"/>
      <c r="F589" s="255"/>
      <c r="G589" s="256"/>
      <c r="H589" s="257"/>
    </row>
    <row r="590" spans="1:8" ht="16.2">
      <c r="A590" s="168"/>
      <c r="B590" s="258"/>
      <c r="C590" s="259" t="s">
        <v>253</v>
      </c>
      <c r="D590" s="260"/>
      <c r="E590" s="259" t="s">
        <v>197</v>
      </c>
      <c r="F590" s="260"/>
      <c r="G590" s="259" t="s">
        <v>29</v>
      </c>
      <c r="H590" s="261"/>
    </row>
    <row r="591" spans="1:8" ht="16.2">
      <c r="A591" s="168"/>
      <c r="B591" s="262"/>
      <c r="C591" s="263" t="s">
        <v>12</v>
      </c>
      <c r="D591" s="264" t="s">
        <v>13</v>
      </c>
      <c r="E591" s="263" t="s">
        <v>12</v>
      </c>
      <c r="F591" s="264" t="s">
        <v>13</v>
      </c>
      <c r="G591" s="265" t="s">
        <v>12</v>
      </c>
      <c r="H591" s="266" t="s">
        <v>13</v>
      </c>
    </row>
    <row r="592" spans="1:8" ht="18">
      <c r="A592" s="171" t="s">
        <v>252</v>
      </c>
      <c r="B592" s="193" t="s">
        <v>79</v>
      </c>
      <c r="C592" s="196">
        <v>5091.8999999999996</v>
      </c>
      <c r="D592" s="197">
        <v>4.1578138549701213</v>
      </c>
      <c r="E592" s="196">
        <v>5490.6</v>
      </c>
      <c r="F592" s="197">
        <v>4.2583422200678633</v>
      </c>
      <c r="G592" s="196">
        <v>-398.70000000000073</v>
      </c>
      <c r="H592" s="199">
        <v>-7.2615014752486218</v>
      </c>
    </row>
    <row r="593" spans="1:8" ht="16.2">
      <c r="A593" s="168"/>
      <c r="B593" s="195" t="s">
        <v>31</v>
      </c>
      <c r="C593" s="198">
        <v>3875.1</v>
      </c>
      <c r="D593" s="190">
        <v>3.1642303402255973</v>
      </c>
      <c r="E593" s="198">
        <v>4144.2</v>
      </c>
      <c r="F593" s="190">
        <v>3.2141153659718853</v>
      </c>
      <c r="G593" s="198">
        <v>-269.10000000000002</v>
      </c>
      <c r="H593" s="192">
        <v>-6.4934124800926529</v>
      </c>
    </row>
    <row r="594" spans="1:8" ht="16.2">
      <c r="A594" s="168"/>
      <c r="B594" s="195" t="s">
        <v>58</v>
      </c>
      <c r="C594" s="198">
        <v>169.9</v>
      </c>
      <c r="D594" s="190">
        <v>0.13873260943055124</v>
      </c>
      <c r="E594" s="198">
        <v>183.2</v>
      </c>
      <c r="F594" s="190">
        <v>0.14208434318952978</v>
      </c>
      <c r="G594" s="198">
        <v>-13.3</v>
      </c>
      <c r="H594" s="192">
        <v>-7.2598253275109048</v>
      </c>
    </row>
    <row r="595" spans="1:8" ht="16.8" thickBot="1">
      <c r="A595" s="172"/>
      <c r="B595" s="194" t="s">
        <v>33</v>
      </c>
      <c r="C595" s="200">
        <v>1046.9000000000001</v>
      </c>
      <c r="D595" s="201">
        <v>0.85485090531397345</v>
      </c>
      <c r="E595" s="200">
        <v>1163.2</v>
      </c>
      <c r="F595" s="201">
        <v>0.90214251090644693</v>
      </c>
      <c r="G595" s="200">
        <v>-116.3</v>
      </c>
      <c r="H595" s="202">
        <v>-9.9982806052269613</v>
      </c>
    </row>
    <row r="596" spans="1:8" ht="16.2" thickTop="1"/>
    <row r="597" spans="1:8" ht="21.75" customHeight="1" thickBot="1">
      <c r="A597" s="1"/>
      <c r="C597" s="58"/>
      <c r="D597" s="59"/>
      <c r="E597" s="60"/>
      <c r="F597" s="60"/>
      <c r="G597" s="60"/>
      <c r="H597" s="36" t="s">
        <v>16</v>
      </c>
    </row>
    <row r="598" spans="1:8" ht="22.8" thickTop="1">
      <c r="A598" s="162"/>
      <c r="B598" s="253"/>
      <c r="C598" s="254" t="s">
        <v>35</v>
      </c>
      <c r="D598" s="255"/>
      <c r="E598" s="255"/>
      <c r="F598" s="255"/>
      <c r="G598" s="256"/>
      <c r="H598" s="257"/>
    </row>
    <row r="599" spans="1:8" ht="16.2">
      <c r="A599" s="168"/>
      <c r="B599" s="258"/>
      <c r="C599" s="259" t="s">
        <v>256</v>
      </c>
      <c r="D599" s="260"/>
      <c r="E599" s="259" t="s">
        <v>257</v>
      </c>
      <c r="F599" s="260"/>
      <c r="G599" s="259" t="s">
        <v>29</v>
      </c>
      <c r="H599" s="261"/>
    </row>
    <row r="600" spans="1:8" ht="16.2">
      <c r="A600" s="168"/>
      <c r="B600" s="262"/>
      <c r="C600" s="263" t="s">
        <v>12</v>
      </c>
      <c r="D600" s="264" t="s">
        <v>13</v>
      </c>
      <c r="E600" s="263" t="s">
        <v>12</v>
      </c>
      <c r="F600" s="264" t="s">
        <v>13</v>
      </c>
      <c r="G600" s="265" t="s">
        <v>12</v>
      </c>
      <c r="H600" s="266" t="s">
        <v>13</v>
      </c>
    </row>
    <row r="601" spans="1:8" ht="18">
      <c r="A601" s="171" t="s">
        <v>255</v>
      </c>
      <c r="B601" s="193" t="s">
        <v>79</v>
      </c>
      <c r="C601" s="196">
        <v>6032.7</v>
      </c>
      <c r="D601" s="197">
        <v>4.1093594924930468</v>
      </c>
      <c r="E601" s="196">
        <v>6508.7</v>
      </c>
      <c r="F601" s="197">
        <v>4.2237462183107093</v>
      </c>
      <c r="G601" s="196">
        <v>-476</v>
      </c>
      <c r="H601" s="199">
        <v>-7.3132883678768472</v>
      </c>
    </row>
    <row r="602" spans="1:8" ht="16.2">
      <c r="A602" s="168"/>
      <c r="B602" s="195" t="s">
        <v>31</v>
      </c>
      <c r="C602" s="198">
        <v>4592.1000000000004</v>
      </c>
      <c r="D602" s="190">
        <v>3.1280504128296327</v>
      </c>
      <c r="E602" s="198">
        <v>4909.3</v>
      </c>
      <c r="F602" s="190">
        <v>3.1858339314383461</v>
      </c>
      <c r="G602" s="198">
        <v>-317.2</v>
      </c>
      <c r="H602" s="192">
        <v>-6.4612062819546567</v>
      </c>
    </row>
    <row r="603" spans="1:8" ht="16.2">
      <c r="A603" s="168"/>
      <c r="B603" s="195" t="s">
        <v>58</v>
      </c>
      <c r="C603" s="198">
        <v>205.5</v>
      </c>
      <c r="D603" s="190">
        <v>0.13998265713649299</v>
      </c>
      <c r="E603" s="198">
        <v>221.5</v>
      </c>
      <c r="F603" s="190">
        <v>0.14373988467064425</v>
      </c>
      <c r="G603" s="198">
        <v>-16</v>
      </c>
      <c r="H603" s="192">
        <v>-7.2234762979684008</v>
      </c>
    </row>
    <row r="604" spans="1:8" ht="16.8" thickBot="1">
      <c r="A604" s="172"/>
      <c r="B604" s="194" t="s">
        <v>33</v>
      </c>
      <c r="C604" s="200">
        <v>1235.0999999999999</v>
      </c>
      <c r="D604" s="201">
        <v>0.84132642252692202</v>
      </c>
      <c r="E604" s="200">
        <v>1377.9</v>
      </c>
      <c r="F604" s="201">
        <v>0.89417240220171879</v>
      </c>
      <c r="G604" s="200">
        <v>-142.80000000000001</v>
      </c>
      <c r="H604" s="202">
        <v>-10.363596777705219</v>
      </c>
    </row>
    <row r="605" spans="1:8" ht="16.2" thickTop="1"/>
    <row r="606" spans="1:8" ht="21.75" customHeight="1" thickBot="1">
      <c r="A606" s="1"/>
      <c r="C606" s="58"/>
      <c r="D606" s="59"/>
      <c r="E606" s="60"/>
      <c r="F606" s="60"/>
      <c r="G606" s="60"/>
      <c r="H606" s="36" t="s">
        <v>16</v>
      </c>
    </row>
    <row r="607" spans="1:8" ht="22.8" thickTop="1">
      <c r="A607" s="162"/>
      <c r="B607" s="253"/>
      <c r="C607" s="254" t="s">
        <v>35</v>
      </c>
      <c r="D607" s="255"/>
      <c r="E607" s="255"/>
      <c r="F607" s="255"/>
      <c r="G607" s="256"/>
      <c r="H607" s="257"/>
    </row>
    <row r="608" spans="1:8" ht="16.2">
      <c r="A608" s="168"/>
      <c r="B608" s="258"/>
      <c r="C608" s="259" t="s">
        <v>260</v>
      </c>
      <c r="D608" s="260"/>
      <c r="E608" s="259" t="s">
        <v>207</v>
      </c>
      <c r="F608" s="260"/>
      <c r="G608" s="259" t="s">
        <v>29</v>
      </c>
      <c r="H608" s="261"/>
    </row>
    <row r="609" spans="1:8" ht="16.2">
      <c r="A609" s="168"/>
      <c r="B609" s="262"/>
      <c r="C609" s="263" t="s">
        <v>12</v>
      </c>
      <c r="D609" s="264" t="s">
        <v>13</v>
      </c>
      <c r="E609" s="263" t="s">
        <v>12</v>
      </c>
      <c r="F609" s="264" t="s">
        <v>13</v>
      </c>
      <c r="G609" s="265" t="s">
        <v>12</v>
      </c>
      <c r="H609" s="266" t="s">
        <v>13</v>
      </c>
    </row>
    <row r="610" spans="1:8" ht="18">
      <c r="A610" s="171" t="s">
        <v>259</v>
      </c>
      <c r="B610" s="193" t="s">
        <v>79</v>
      </c>
      <c r="C610" s="196">
        <v>6978.8</v>
      </c>
      <c r="D610" s="197">
        <v>4.0657127493662983</v>
      </c>
      <c r="E610" s="196">
        <v>7593</v>
      </c>
      <c r="F610" s="197">
        <v>4.1669227662264685</v>
      </c>
      <c r="G610" s="196">
        <v>-614.20000000000005</v>
      </c>
      <c r="H610" s="199">
        <v>-8.0890293691557975</v>
      </c>
    </row>
    <row r="611" spans="1:8" ht="16.2">
      <c r="A611" s="168"/>
      <c r="B611" s="195" t="s">
        <v>31</v>
      </c>
      <c r="C611" s="198">
        <v>5298.9</v>
      </c>
      <c r="D611" s="190">
        <v>3.0870357780158586</v>
      </c>
      <c r="E611" s="198">
        <v>5723.5</v>
      </c>
      <c r="F611" s="190">
        <v>3.1409696368361906</v>
      </c>
      <c r="G611" s="198">
        <v>-424.6</v>
      </c>
      <c r="H611" s="192">
        <v>-7.4185376081069343</v>
      </c>
    </row>
    <row r="612" spans="1:8" ht="16.2">
      <c r="A612" s="168"/>
      <c r="B612" s="195" t="s">
        <v>58</v>
      </c>
      <c r="C612" s="198">
        <v>241.8</v>
      </c>
      <c r="D612" s="190">
        <v>0.14086796337432952</v>
      </c>
      <c r="E612" s="198">
        <v>264.7</v>
      </c>
      <c r="F612" s="190">
        <v>0.14526332888451812</v>
      </c>
      <c r="G612" s="198">
        <v>-22.9</v>
      </c>
      <c r="H612" s="192">
        <v>-8.651303362296936</v>
      </c>
    </row>
    <row r="613" spans="1:8" ht="16.8" thickBot="1">
      <c r="A613" s="172"/>
      <c r="B613" s="194" t="s">
        <v>33</v>
      </c>
      <c r="C613" s="200">
        <v>1438.1</v>
      </c>
      <c r="D613" s="201">
        <v>0.83780900797610947</v>
      </c>
      <c r="E613" s="200">
        <v>1604.8</v>
      </c>
      <c r="F613" s="201">
        <v>0.88068980050576007</v>
      </c>
      <c r="G613" s="200">
        <v>-166.7</v>
      </c>
      <c r="H613" s="202">
        <v>-10.387587238285146</v>
      </c>
    </row>
    <row r="614" spans="1:8" ht="16.2" thickTop="1"/>
    <row r="615" spans="1:8" ht="21.75" customHeight="1" thickBot="1">
      <c r="A615" s="1"/>
      <c r="C615" s="58"/>
      <c r="D615" s="59"/>
      <c r="E615" s="60"/>
      <c r="F615" s="60"/>
      <c r="G615" s="60"/>
      <c r="H615" s="36" t="s">
        <v>16</v>
      </c>
    </row>
    <row r="616" spans="1:8" ht="22.8" thickTop="1">
      <c r="A616" s="162"/>
      <c r="B616" s="253"/>
      <c r="C616" s="254" t="s">
        <v>35</v>
      </c>
      <c r="D616" s="255"/>
      <c r="E616" s="255"/>
      <c r="F616" s="255"/>
      <c r="G616" s="256"/>
      <c r="H616" s="257"/>
    </row>
    <row r="617" spans="1:8" ht="16.2">
      <c r="A617" s="168"/>
      <c r="B617" s="258"/>
      <c r="C617" s="259" t="s">
        <v>263</v>
      </c>
      <c r="D617" s="260"/>
      <c r="E617" s="259" t="s">
        <v>216</v>
      </c>
      <c r="F617" s="260"/>
      <c r="G617" s="259" t="s">
        <v>29</v>
      </c>
      <c r="H617" s="261"/>
    </row>
    <row r="618" spans="1:8" ht="16.2">
      <c r="A618" s="168"/>
      <c r="B618" s="262"/>
      <c r="C618" s="263" t="s">
        <v>12</v>
      </c>
      <c r="D618" s="264" t="s">
        <v>13</v>
      </c>
      <c r="E618" s="263" t="s">
        <v>12</v>
      </c>
      <c r="F618" s="264" t="s">
        <v>13</v>
      </c>
      <c r="G618" s="265" t="s">
        <v>12</v>
      </c>
      <c r="H618" s="266" t="s">
        <v>13</v>
      </c>
    </row>
    <row r="619" spans="1:8" ht="18">
      <c r="A619" s="171" t="s">
        <v>262</v>
      </c>
      <c r="B619" s="193" t="s">
        <v>79</v>
      </c>
      <c r="C619" s="196">
        <v>7879.6</v>
      </c>
      <c r="D619" s="197">
        <v>4.0133486269372529</v>
      </c>
      <c r="E619" s="196">
        <v>8630.5</v>
      </c>
      <c r="F619" s="197">
        <v>4.1492588977937599</v>
      </c>
      <c r="G619" s="196">
        <v>-750.9</v>
      </c>
      <c r="H619" s="199">
        <v>-8.7005387868605446</v>
      </c>
    </row>
    <row r="620" spans="1:8" ht="16.2">
      <c r="A620" s="168"/>
      <c r="B620" s="195" t="s">
        <v>31</v>
      </c>
      <c r="C620" s="198">
        <v>5967.2</v>
      </c>
      <c r="D620" s="190">
        <v>3.0392981784176825</v>
      </c>
      <c r="E620" s="198">
        <v>6511.9</v>
      </c>
      <c r="F620" s="190">
        <v>3.130706102374508</v>
      </c>
      <c r="G620" s="198">
        <v>-544.70000000000005</v>
      </c>
      <c r="H620" s="192">
        <v>-8.3646861898984959</v>
      </c>
    </row>
    <row r="621" spans="1:8" ht="16.2">
      <c r="A621" s="168"/>
      <c r="B621" s="195" t="s">
        <v>58</v>
      </c>
      <c r="C621" s="198">
        <v>276.2</v>
      </c>
      <c r="D621" s="190">
        <v>0.14067806624194998</v>
      </c>
      <c r="E621" s="198">
        <v>302.8</v>
      </c>
      <c r="F621" s="190">
        <v>0.14557622319123467</v>
      </c>
      <c r="G621" s="198">
        <v>-26.6</v>
      </c>
      <c r="H621" s="192">
        <v>-8.7846763540290631</v>
      </c>
    </row>
    <row r="622" spans="1:8" ht="16.8" thickBot="1">
      <c r="A622" s="172"/>
      <c r="B622" s="194" t="s">
        <v>33</v>
      </c>
      <c r="C622" s="200">
        <v>1636.2</v>
      </c>
      <c r="D622" s="201">
        <v>0.83337238227761978</v>
      </c>
      <c r="E622" s="200">
        <v>1815.8</v>
      </c>
      <c r="F622" s="201">
        <v>0.87297657222801806</v>
      </c>
      <c r="G622" s="200">
        <v>-179.6</v>
      </c>
      <c r="H622" s="202">
        <v>-9.8909571538715717</v>
      </c>
    </row>
    <row r="623" spans="1:8" ht="16.2" thickTop="1"/>
    <row r="624" spans="1:8" ht="21.75" customHeight="1" thickBot="1">
      <c r="A624" s="1"/>
      <c r="C624" s="58"/>
      <c r="D624" s="59"/>
      <c r="E624" s="60"/>
      <c r="F624" s="60"/>
      <c r="G624" s="60"/>
      <c r="H624" s="36" t="s">
        <v>16</v>
      </c>
    </row>
    <row r="625" spans="1:8" ht="22.8" thickTop="1">
      <c r="A625" s="162"/>
      <c r="B625" s="253"/>
      <c r="C625" s="254" t="s">
        <v>35</v>
      </c>
      <c r="D625" s="255"/>
      <c r="E625" s="255"/>
      <c r="F625" s="255"/>
      <c r="G625" s="256"/>
      <c r="H625" s="257"/>
    </row>
    <row r="626" spans="1:8" ht="16.2">
      <c r="A626" s="168"/>
      <c r="B626" s="258"/>
      <c r="C626" s="259" t="s">
        <v>266</v>
      </c>
      <c r="D626" s="260"/>
      <c r="E626" s="259" t="s">
        <v>221</v>
      </c>
      <c r="F626" s="260"/>
      <c r="G626" s="259" t="s">
        <v>29</v>
      </c>
      <c r="H626" s="261"/>
    </row>
    <row r="627" spans="1:8" ht="16.2">
      <c r="A627" s="168"/>
      <c r="B627" s="262"/>
      <c r="C627" s="263" t="s">
        <v>12</v>
      </c>
      <c r="D627" s="264" t="s">
        <v>13</v>
      </c>
      <c r="E627" s="263" t="s">
        <v>12</v>
      </c>
      <c r="F627" s="264" t="s">
        <v>13</v>
      </c>
      <c r="G627" s="265" t="s">
        <v>12</v>
      </c>
      <c r="H627" s="266" t="s">
        <v>13</v>
      </c>
    </row>
    <row r="628" spans="1:8" ht="18">
      <c r="A628" s="171" t="s">
        <v>265</v>
      </c>
      <c r="B628" s="193" t="s">
        <v>79</v>
      </c>
      <c r="C628" s="196">
        <v>8896.5</v>
      </c>
      <c r="D628" s="197">
        <v>3.9795451424410113</v>
      </c>
      <c r="E628" s="196">
        <v>9661</v>
      </c>
      <c r="F628" s="197">
        <v>4.1532752450866592</v>
      </c>
      <c r="G628" s="196">
        <v>-764.5</v>
      </c>
      <c r="H628" s="199">
        <v>-7.9132594969464893</v>
      </c>
    </row>
    <row r="629" spans="1:8" ht="16.2">
      <c r="A629" s="168"/>
      <c r="B629" s="195" t="s">
        <v>31</v>
      </c>
      <c r="C629" s="198">
        <v>6737.9</v>
      </c>
      <c r="D629" s="190">
        <v>3.0139692255666031</v>
      </c>
      <c r="E629" s="198">
        <v>7299.8</v>
      </c>
      <c r="F629" s="190">
        <v>3.138192592286885</v>
      </c>
      <c r="G629" s="198">
        <v>-561.90000000000055</v>
      </c>
      <c r="H629" s="192">
        <v>-7.6974711635935282</v>
      </c>
    </row>
    <row r="630" spans="1:8" ht="16.2">
      <c r="A630" s="168"/>
      <c r="B630" s="195" t="s">
        <v>58</v>
      </c>
      <c r="C630" s="198">
        <v>308.2</v>
      </c>
      <c r="D630" s="190">
        <v>0.13786273398531104</v>
      </c>
      <c r="E630" s="198">
        <v>337.3</v>
      </c>
      <c r="F630" s="190">
        <v>0.1450056660974775</v>
      </c>
      <c r="G630" s="198">
        <v>-29.1</v>
      </c>
      <c r="H630" s="192">
        <v>-8.627334716869262</v>
      </c>
    </row>
    <row r="631" spans="1:8" ht="16.8" thickBot="1">
      <c r="A631" s="172"/>
      <c r="B631" s="194" t="s">
        <v>33</v>
      </c>
      <c r="C631" s="200">
        <v>1850.4</v>
      </c>
      <c r="D631" s="201">
        <v>0.82771318288909645</v>
      </c>
      <c r="E631" s="200">
        <v>2023.9</v>
      </c>
      <c r="F631" s="201">
        <v>0.87007698670229694</v>
      </c>
      <c r="G631" s="200">
        <v>-173.5</v>
      </c>
      <c r="H631" s="202">
        <v>-8.5725579327041839</v>
      </c>
    </row>
    <row r="632" spans="1:8" ht="16.2" thickTop="1"/>
    <row r="633" spans="1:8" ht="21.75" customHeight="1" thickBot="1">
      <c r="A633" s="1"/>
      <c r="C633" s="58"/>
      <c r="D633" s="59"/>
      <c r="E633" s="60"/>
      <c r="F633" s="60"/>
      <c r="G633" s="60"/>
      <c r="H633" s="36" t="s">
        <v>16</v>
      </c>
    </row>
    <row r="634" spans="1:8" ht="22.8" thickTop="1">
      <c r="A634" s="162"/>
      <c r="B634" s="253"/>
      <c r="C634" s="254" t="s">
        <v>35</v>
      </c>
      <c r="D634" s="255"/>
      <c r="E634" s="255"/>
      <c r="F634" s="255"/>
      <c r="G634" s="256"/>
      <c r="H634" s="257"/>
    </row>
    <row r="635" spans="1:8" ht="16.2">
      <c r="A635" s="168"/>
      <c r="B635" s="258"/>
      <c r="C635" s="259" t="s">
        <v>268</v>
      </c>
      <c r="D635" s="260"/>
      <c r="E635" s="259" t="s">
        <v>269</v>
      </c>
      <c r="F635" s="260"/>
      <c r="G635" s="259" t="s">
        <v>29</v>
      </c>
      <c r="H635" s="261"/>
    </row>
    <row r="636" spans="1:8" ht="16.2">
      <c r="A636" s="168"/>
      <c r="B636" s="262"/>
      <c r="C636" s="263" t="s">
        <v>12</v>
      </c>
      <c r="D636" s="264" t="s">
        <v>13</v>
      </c>
      <c r="E636" s="263" t="s">
        <v>12</v>
      </c>
      <c r="F636" s="264" t="s">
        <v>13</v>
      </c>
      <c r="G636" s="265" t="s">
        <v>12</v>
      </c>
      <c r="H636" s="266" t="s">
        <v>13</v>
      </c>
    </row>
    <row r="637" spans="1:8" ht="18">
      <c r="A637" s="171" t="s">
        <v>267</v>
      </c>
      <c r="B637" s="193" t="s">
        <v>79</v>
      </c>
      <c r="C637" s="196">
        <v>9959.7999999999993</v>
      </c>
      <c r="D637" s="197">
        <v>3.9817953140204385</v>
      </c>
      <c r="E637" s="196">
        <v>10786</v>
      </c>
      <c r="F637" s="197">
        <v>4.1542663267558089</v>
      </c>
      <c r="G637" s="196">
        <v>-826.20000000000073</v>
      </c>
      <c r="H637" s="199">
        <v>-7.6599295382903883</v>
      </c>
    </row>
    <row r="638" spans="1:8" ht="16.2">
      <c r="A638" s="168"/>
      <c r="B638" s="195" t="s">
        <v>31</v>
      </c>
      <c r="C638" s="198">
        <v>7546.7</v>
      </c>
      <c r="D638" s="190">
        <v>3.0170700913992294</v>
      </c>
      <c r="E638" s="198">
        <v>8171.6</v>
      </c>
      <c r="F638" s="190">
        <v>3.1473208525605201</v>
      </c>
      <c r="G638" s="198">
        <v>-624.90000000000055</v>
      </c>
      <c r="H638" s="192">
        <v>-7.647217191247746</v>
      </c>
    </row>
    <row r="639" spans="1:8" ht="16.2">
      <c r="A639" s="168"/>
      <c r="B639" s="195" t="s">
        <v>58</v>
      </c>
      <c r="C639" s="198">
        <v>335.3</v>
      </c>
      <c r="D639" s="190">
        <v>0.13404847173548196</v>
      </c>
      <c r="E639" s="198">
        <v>368.1</v>
      </c>
      <c r="F639" s="190">
        <v>0.14177502641190556</v>
      </c>
      <c r="G639" s="198">
        <v>-32.799999999999997</v>
      </c>
      <c r="H639" s="192">
        <v>-8.9106221135560997</v>
      </c>
    </row>
    <row r="640" spans="1:8" ht="16.8" thickBot="1">
      <c r="A640" s="172"/>
      <c r="B640" s="194" t="s">
        <v>33</v>
      </c>
      <c r="C640" s="200">
        <v>2077.8000000000002</v>
      </c>
      <c r="D640" s="201">
        <v>0.83067675088572757</v>
      </c>
      <c r="E640" s="200">
        <v>2246.3000000000002</v>
      </c>
      <c r="F640" s="201">
        <v>0.86517044778338348</v>
      </c>
      <c r="G640" s="200">
        <v>-168.5</v>
      </c>
      <c r="H640" s="202">
        <v>-7.5012242354093424</v>
      </c>
    </row>
    <row r="641" spans="1:8" ht="16.2" thickTop="1"/>
    <row r="642" spans="1:8" ht="21.75" customHeight="1" thickBot="1">
      <c r="A642" s="1"/>
      <c r="C642" s="58"/>
      <c r="D642" s="59"/>
      <c r="E642" s="60"/>
      <c r="F642" s="60"/>
      <c r="G642" s="60"/>
      <c r="H642" s="36" t="s">
        <v>16</v>
      </c>
    </row>
    <row r="643" spans="1:8" ht="22.8" thickTop="1">
      <c r="A643" s="162"/>
      <c r="B643" s="253"/>
      <c r="C643" s="254" t="s">
        <v>35</v>
      </c>
      <c r="D643" s="255"/>
      <c r="E643" s="255"/>
      <c r="F643" s="255"/>
      <c r="G643" s="256"/>
      <c r="H643" s="257"/>
    </row>
    <row r="644" spans="1:8" ht="16.2">
      <c r="A644" s="168"/>
      <c r="B644" s="258"/>
      <c r="C644" s="259" t="s">
        <v>272</v>
      </c>
      <c r="D644" s="260"/>
      <c r="E644" s="259" t="s">
        <v>231</v>
      </c>
      <c r="F644" s="260"/>
      <c r="G644" s="259" t="s">
        <v>29</v>
      </c>
      <c r="H644" s="261"/>
    </row>
    <row r="645" spans="1:8" ht="16.2">
      <c r="A645" s="168"/>
      <c r="B645" s="262"/>
      <c r="C645" s="263" t="s">
        <v>12</v>
      </c>
      <c r="D645" s="264" t="s">
        <v>13</v>
      </c>
      <c r="E645" s="263" t="s">
        <v>12</v>
      </c>
      <c r="F645" s="264" t="s">
        <v>13</v>
      </c>
      <c r="G645" s="265" t="s">
        <v>12</v>
      </c>
      <c r="H645" s="266" t="s">
        <v>13</v>
      </c>
    </row>
    <row r="646" spans="1:8" ht="18">
      <c r="A646" s="171" t="s">
        <v>271</v>
      </c>
      <c r="B646" s="193" t="s">
        <v>79</v>
      </c>
      <c r="C646" s="196">
        <v>10861.4</v>
      </c>
      <c r="D646" s="197">
        <v>3.949394631479163</v>
      </c>
      <c r="E646" s="196">
        <v>11765.4</v>
      </c>
      <c r="F646" s="197">
        <v>4.1382133866739643</v>
      </c>
      <c r="G646" s="196">
        <v>-904</v>
      </c>
      <c r="H646" s="199">
        <v>-7.6835466707464217</v>
      </c>
    </row>
    <row r="647" spans="1:8" ht="16.2">
      <c r="A647" s="168"/>
      <c r="B647" s="195" t="s">
        <v>31</v>
      </c>
      <c r="C647" s="198">
        <v>8234.4</v>
      </c>
      <c r="D647" s="190">
        <v>2.9941715758053307</v>
      </c>
      <c r="E647" s="198">
        <v>8927.4</v>
      </c>
      <c r="F647" s="190">
        <v>3.140011065343562</v>
      </c>
      <c r="G647" s="198">
        <v>-693</v>
      </c>
      <c r="H647" s="192">
        <v>-7.7626184555413698</v>
      </c>
    </row>
    <row r="648" spans="1:8" ht="16.2">
      <c r="A648" s="168"/>
      <c r="B648" s="195" t="s">
        <v>58</v>
      </c>
      <c r="C648" s="198">
        <v>362.3</v>
      </c>
      <c r="D648" s="190">
        <v>0.13173860413803937</v>
      </c>
      <c r="E648" s="198">
        <v>401.2</v>
      </c>
      <c r="F648" s="190">
        <v>0.14111302724374813</v>
      </c>
      <c r="G648" s="198">
        <v>-38.9</v>
      </c>
      <c r="H648" s="192">
        <v>-9.69591226321036</v>
      </c>
    </row>
    <row r="649" spans="1:8" ht="16.8" thickBot="1">
      <c r="A649" s="172"/>
      <c r="B649" s="194" t="s">
        <v>33</v>
      </c>
      <c r="C649" s="200">
        <v>2264.6999999999998</v>
      </c>
      <c r="D649" s="201">
        <v>0.82348445153579286</v>
      </c>
      <c r="E649" s="200">
        <v>2436.8000000000002</v>
      </c>
      <c r="F649" s="201">
        <v>0.8570892940866538</v>
      </c>
      <c r="G649" s="200">
        <v>-172.1</v>
      </c>
      <c r="H649" s="202">
        <v>-7.0625410374261506</v>
      </c>
    </row>
    <row r="650" spans="1:8" ht="16.2" thickTop="1"/>
    <row r="651" spans="1:8" ht="21.75" customHeight="1" thickBot="1">
      <c r="A651" s="1"/>
      <c r="C651" s="58"/>
      <c r="D651" s="59"/>
      <c r="E651" s="60"/>
      <c r="F651" s="60"/>
      <c r="G651" s="60"/>
      <c r="H651" s="36" t="s">
        <v>16</v>
      </c>
    </row>
    <row r="652" spans="1:8" ht="22.8" thickTop="1">
      <c r="A652" s="162"/>
      <c r="B652" s="253"/>
      <c r="C652" s="254" t="s">
        <v>35</v>
      </c>
      <c r="D652" s="255"/>
      <c r="E652" s="255"/>
      <c r="F652" s="255"/>
      <c r="G652" s="256"/>
      <c r="H652" s="257"/>
    </row>
    <row r="653" spans="1:8" ht="16.2">
      <c r="A653" s="168"/>
      <c r="B653" s="258"/>
      <c r="C653" s="259" t="s">
        <v>274</v>
      </c>
      <c r="D653" s="260"/>
      <c r="E653" s="259" t="s">
        <v>233</v>
      </c>
      <c r="F653" s="260"/>
      <c r="G653" s="259" t="s">
        <v>29</v>
      </c>
      <c r="H653" s="261"/>
    </row>
    <row r="654" spans="1:8" ht="16.2">
      <c r="A654" s="168"/>
      <c r="B654" s="262"/>
      <c r="C654" s="263" t="s">
        <v>12</v>
      </c>
      <c r="D654" s="264" t="s">
        <v>13</v>
      </c>
      <c r="E654" s="263" t="s">
        <v>12</v>
      </c>
      <c r="F654" s="264" t="s">
        <v>13</v>
      </c>
      <c r="G654" s="265" t="s">
        <v>12</v>
      </c>
      <c r="H654" s="266" t="s">
        <v>13</v>
      </c>
    </row>
    <row r="655" spans="1:8" ht="18">
      <c r="A655" s="171" t="s">
        <v>273</v>
      </c>
      <c r="B655" s="193" t="s">
        <v>79</v>
      </c>
      <c r="C655" s="196">
        <v>11821.5</v>
      </c>
      <c r="D655" s="197">
        <v>3.9259621621136929</v>
      </c>
      <c r="E655" s="196">
        <v>12715.6</v>
      </c>
      <c r="F655" s="197">
        <v>4.1249955799911309</v>
      </c>
      <c r="G655" s="196">
        <v>-894.1</v>
      </c>
      <c r="H655" s="199">
        <v>-7.0315203372235739</v>
      </c>
    </row>
    <row r="656" spans="1:8" ht="16.2">
      <c r="A656" s="168"/>
      <c r="B656" s="195" t="s">
        <v>31</v>
      </c>
      <c r="C656" s="198">
        <v>8954.1</v>
      </c>
      <c r="D656" s="190">
        <v>2.9736884317372767</v>
      </c>
      <c r="E656" s="198">
        <v>9653.9</v>
      </c>
      <c r="F656" s="190">
        <v>3.1317668713766067</v>
      </c>
      <c r="G656" s="198">
        <v>-699.79999999999927</v>
      </c>
      <c r="H656" s="192">
        <v>-7.2488838707672425</v>
      </c>
    </row>
    <row r="657" spans="1:8" ht="16.2">
      <c r="A657" s="168"/>
      <c r="B657" s="195" t="s">
        <v>58</v>
      </c>
      <c r="C657" s="198">
        <v>398.7</v>
      </c>
      <c r="D657" s="190">
        <v>0.1324096869293008</v>
      </c>
      <c r="E657" s="198">
        <v>438.3</v>
      </c>
      <c r="F657" s="190">
        <v>0.14218641375240748</v>
      </c>
      <c r="G657" s="198">
        <v>-39.6</v>
      </c>
      <c r="H657" s="192">
        <v>-9.0349075975359341</v>
      </c>
    </row>
    <row r="658" spans="1:8" ht="16.8" thickBot="1">
      <c r="A658" s="172"/>
      <c r="B658" s="194" t="s">
        <v>33</v>
      </c>
      <c r="C658" s="200">
        <v>2468.6999999999998</v>
      </c>
      <c r="D658" s="201">
        <v>0.81986404344711517</v>
      </c>
      <c r="E658" s="200">
        <v>2623.4</v>
      </c>
      <c r="F658" s="201">
        <v>0.8510422948621168</v>
      </c>
      <c r="G658" s="200">
        <v>-154.69999999999999</v>
      </c>
      <c r="H658" s="202">
        <v>-5.8969276511397499</v>
      </c>
    </row>
    <row r="659" spans="1:8" ht="16.2" thickTop="1"/>
    <row r="660" spans="1:8" ht="21.75" customHeight="1" thickBot="1">
      <c r="A660" s="1"/>
      <c r="C660" s="58"/>
      <c r="D660" s="59"/>
      <c r="E660" s="60"/>
      <c r="F660" s="60"/>
      <c r="G660" s="60"/>
      <c r="H660" s="36" t="s">
        <v>16</v>
      </c>
    </row>
    <row r="661" spans="1:8" ht="22.8" thickTop="1">
      <c r="A661" s="162"/>
      <c r="B661" s="282"/>
      <c r="C661" s="283" t="s">
        <v>35</v>
      </c>
      <c r="D661" s="284"/>
      <c r="E661" s="284"/>
      <c r="F661" s="284"/>
      <c r="G661" s="285"/>
      <c r="H661" s="286"/>
    </row>
    <row r="662" spans="1:8" ht="16.2">
      <c r="A662" s="168"/>
      <c r="B662" s="287"/>
      <c r="C662" s="288" t="s">
        <v>277</v>
      </c>
      <c r="D662" s="289"/>
      <c r="E662" s="288" t="s">
        <v>283</v>
      </c>
      <c r="F662" s="289"/>
      <c r="G662" s="288" t="s">
        <v>29</v>
      </c>
      <c r="H662" s="290"/>
    </row>
    <row r="663" spans="1:8" ht="16.2">
      <c r="A663" s="168"/>
      <c r="B663" s="291"/>
      <c r="C663" s="292" t="s">
        <v>12</v>
      </c>
      <c r="D663" s="293" t="s">
        <v>13</v>
      </c>
      <c r="E663" s="292" t="s">
        <v>12</v>
      </c>
      <c r="F663" s="293" t="s">
        <v>13</v>
      </c>
      <c r="G663" s="294" t="s">
        <v>12</v>
      </c>
      <c r="H663" s="295" t="s">
        <v>13</v>
      </c>
    </row>
    <row r="664" spans="1:8" ht="18">
      <c r="A664" s="171" t="s">
        <v>276</v>
      </c>
      <c r="B664" s="193" t="s">
        <v>79</v>
      </c>
      <c r="C664" s="196">
        <v>922.9</v>
      </c>
      <c r="D664" s="197">
        <v>3.594813248107942</v>
      </c>
      <c r="E664" s="196">
        <v>878.4</v>
      </c>
      <c r="F664" s="197">
        <v>4.167101530404091</v>
      </c>
      <c r="G664" s="196">
        <v>44.5</v>
      </c>
      <c r="H664" s="199">
        <v>5.0660291438979987</v>
      </c>
    </row>
    <row r="665" spans="1:8" ht="16.2">
      <c r="A665" s="168"/>
      <c r="B665" s="195" t="s">
        <v>31</v>
      </c>
      <c r="C665" s="198">
        <v>679.8</v>
      </c>
      <c r="D665" s="190">
        <v>2.6479077322177687</v>
      </c>
      <c r="E665" s="198">
        <v>650.4</v>
      </c>
      <c r="F665" s="190">
        <v>3.0854768162281654</v>
      </c>
      <c r="G665" s="198">
        <v>29.4</v>
      </c>
      <c r="H665" s="192">
        <v>4.5202952029520294</v>
      </c>
    </row>
    <row r="666" spans="1:8" ht="16.2">
      <c r="A666" s="168"/>
      <c r="B666" s="195" t="s">
        <v>58</v>
      </c>
      <c r="C666" s="198">
        <v>38.799999999999997</v>
      </c>
      <c r="D666" s="190">
        <v>0.15113095029427687</v>
      </c>
      <c r="E666" s="198">
        <v>41.8</v>
      </c>
      <c r="F666" s="190">
        <v>0.19829786426558629</v>
      </c>
      <c r="G666" s="198">
        <v>-3</v>
      </c>
      <c r="H666" s="192">
        <v>-7.1770334928229707</v>
      </c>
    </row>
    <row r="667" spans="1:8" ht="16.8" thickBot="1">
      <c r="A667" s="172"/>
      <c r="B667" s="194" t="s">
        <v>33</v>
      </c>
      <c r="C667" s="200">
        <v>204.3</v>
      </c>
      <c r="D667" s="201">
        <v>0.7957745655958961</v>
      </c>
      <c r="E667" s="200">
        <v>186.2</v>
      </c>
      <c r="F667" s="201">
        <v>0.88332684991033883</v>
      </c>
      <c r="G667" s="200">
        <v>18.100000000000001</v>
      </c>
      <c r="H667" s="202">
        <v>9.7207303974221393</v>
      </c>
    </row>
    <row r="668" spans="1:8" ht="16.2" thickTop="1"/>
    <row r="669" spans="1:8" ht="21.75" customHeight="1" thickBot="1">
      <c r="A669" s="1"/>
      <c r="C669" s="58"/>
      <c r="D669" s="59"/>
      <c r="E669" s="60"/>
      <c r="F669" s="60"/>
      <c r="G669" s="60"/>
      <c r="H669" s="36" t="s">
        <v>16</v>
      </c>
    </row>
    <row r="670" spans="1:8" ht="22.8" thickTop="1">
      <c r="A670" s="162"/>
      <c r="B670" s="282"/>
      <c r="C670" s="283" t="s">
        <v>35</v>
      </c>
      <c r="D670" s="284"/>
      <c r="E670" s="284"/>
      <c r="F670" s="284"/>
      <c r="G670" s="285"/>
      <c r="H670" s="286"/>
    </row>
    <row r="671" spans="1:8" ht="16.2">
      <c r="A671" s="168"/>
      <c r="B671" s="287"/>
      <c r="C671" s="288" t="s">
        <v>282</v>
      </c>
      <c r="D671" s="289"/>
      <c r="E671" s="288" t="s">
        <v>281</v>
      </c>
      <c r="F671" s="289"/>
      <c r="G671" s="288" t="s">
        <v>29</v>
      </c>
      <c r="H671" s="290"/>
    </row>
    <row r="672" spans="1:8" ht="16.2">
      <c r="A672" s="168"/>
      <c r="B672" s="291"/>
      <c r="C672" s="292" t="s">
        <v>12</v>
      </c>
      <c r="D672" s="293" t="s">
        <v>13</v>
      </c>
      <c r="E672" s="292" t="s">
        <v>12</v>
      </c>
      <c r="F672" s="293" t="s">
        <v>13</v>
      </c>
      <c r="G672" s="294" t="s">
        <v>12</v>
      </c>
      <c r="H672" s="295" t="s">
        <v>13</v>
      </c>
    </row>
    <row r="673" spans="1:8" ht="18">
      <c r="A673" s="171" t="s">
        <v>280</v>
      </c>
      <c r="B673" s="193" t="s">
        <v>79</v>
      </c>
      <c r="C673" s="196">
        <v>1609</v>
      </c>
      <c r="D673" s="197">
        <v>3.5434440778897014</v>
      </c>
      <c r="E673" s="196">
        <v>1837.7</v>
      </c>
      <c r="F673" s="197">
        <v>4.1261765339847685</v>
      </c>
      <c r="G673" s="196">
        <v>-228.7</v>
      </c>
      <c r="H673" s="199">
        <v>-12.444903956031993</v>
      </c>
    </row>
    <row r="674" spans="1:8" ht="16.2">
      <c r="A674" s="168"/>
      <c r="B674" s="195" t="s">
        <v>31</v>
      </c>
      <c r="C674" s="198">
        <v>1191.8</v>
      </c>
      <c r="D674" s="190">
        <v>2.6246591995207869</v>
      </c>
      <c r="E674" s="198">
        <v>1371.2</v>
      </c>
      <c r="F674" s="190">
        <v>3.078746946400345</v>
      </c>
      <c r="G674" s="198">
        <v>-179.4</v>
      </c>
      <c r="H674" s="192">
        <v>-13.083430571761967</v>
      </c>
    </row>
    <row r="675" spans="1:8" ht="16.2">
      <c r="A675" s="168"/>
      <c r="B675" s="195" t="s">
        <v>58</v>
      </c>
      <c r="C675" s="198">
        <v>64.599999999999994</v>
      </c>
      <c r="D675" s="190">
        <v>0.14226630666977919</v>
      </c>
      <c r="E675" s="198">
        <v>72.599999999999994</v>
      </c>
      <c r="F675" s="190">
        <v>0.16300833453082339</v>
      </c>
      <c r="G675" s="198">
        <v>-8</v>
      </c>
      <c r="H675" s="192">
        <v>-11.019283746556475</v>
      </c>
    </row>
    <row r="676" spans="1:8" ht="16.8" thickBot="1">
      <c r="A676" s="172"/>
      <c r="B676" s="194" t="s">
        <v>33</v>
      </c>
      <c r="C676" s="200">
        <v>352.6</v>
      </c>
      <c r="D676" s="201">
        <v>0.77651857169913541</v>
      </c>
      <c r="E676" s="200">
        <v>393.9</v>
      </c>
      <c r="F676" s="201">
        <v>0.88442125305359964</v>
      </c>
      <c r="G676" s="200">
        <v>-41.3</v>
      </c>
      <c r="H676" s="202">
        <v>-10.484894643310472</v>
      </c>
    </row>
    <row r="677" spans="1:8" ht="16.2" thickTop="1"/>
    <row r="678" spans="1:8" ht="21.75" customHeight="1" thickBot="1">
      <c r="A678" s="1"/>
      <c r="C678" s="58"/>
      <c r="D678" s="59"/>
      <c r="E678" s="60"/>
      <c r="F678" s="60"/>
      <c r="G678" s="60"/>
      <c r="H678" s="36" t="s">
        <v>16</v>
      </c>
    </row>
    <row r="679" spans="1:8" ht="22.8" thickTop="1">
      <c r="A679" s="162"/>
      <c r="B679" s="282"/>
      <c r="C679" s="283" t="s">
        <v>35</v>
      </c>
      <c r="D679" s="284"/>
      <c r="E679" s="284"/>
      <c r="F679" s="284"/>
      <c r="G679" s="285"/>
      <c r="H679" s="286"/>
    </row>
    <row r="680" spans="1:8" ht="16.2">
      <c r="A680" s="168"/>
      <c r="B680" s="287"/>
      <c r="C680" s="288" t="s">
        <v>286</v>
      </c>
      <c r="D680" s="289"/>
      <c r="E680" s="288" t="s">
        <v>249</v>
      </c>
      <c r="F680" s="289"/>
      <c r="G680" s="288" t="s">
        <v>29</v>
      </c>
      <c r="H680" s="290"/>
    </row>
    <row r="681" spans="1:8" ht="16.2">
      <c r="A681" s="168"/>
      <c r="B681" s="291"/>
      <c r="C681" s="292" t="s">
        <v>12</v>
      </c>
      <c r="D681" s="293" t="s">
        <v>13</v>
      </c>
      <c r="E681" s="292" t="s">
        <v>12</v>
      </c>
      <c r="F681" s="293" t="s">
        <v>13</v>
      </c>
      <c r="G681" s="294" t="s">
        <v>12</v>
      </c>
      <c r="H681" s="295" t="s">
        <v>13</v>
      </c>
    </row>
    <row r="682" spans="1:8" ht="18">
      <c r="A682" s="171" t="s">
        <v>285</v>
      </c>
      <c r="B682" s="193" t="s">
        <v>79</v>
      </c>
      <c r="C682" s="196">
        <v>2740.5</v>
      </c>
      <c r="D682" s="197">
        <v>3.772906934962271</v>
      </c>
      <c r="E682" s="196">
        <v>2965.7</v>
      </c>
      <c r="F682" s="197">
        <v>4.1828924114994637</v>
      </c>
      <c r="G682" s="196">
        <v>-225.2</v>
      </c>
      <c r="H682" s="199">
        <v>-7.5934855177529741</v>
      </c>
    </row>
    <row r="683" spans="1:8" ht="16.2">
      <c r="A683" s="168"/>
      <c r="B683" s="195" t="s">
        <v>31</v>
      </c>
      <c r="C683" s="198">
        <v>2070.1</v>
      </c>
      <c r="D683" s="190">
        <v>2.8499524342511937</v>
      </c>
      <c r="E683" s="198">
        <v>2237.5</v>
      </c>
      <c r="F683" s="190">
        <v>3.1558221569039513</v>
      </c>
      <c r="G683" s="198">
        <v>-167.4</v>
      </c>
      <c r="H683" s="192">
        <v>-7.4815642458100573</v>
      </c>
    </row>
    <row r="684" spans="1:8" ht="16.2">
      <c r="A684" s="168"/>
      <c r="B684" s="195" t="s">
        <v>58</v>
      </c>
      <c r="C684" s="198">
        <v>95.6</v>
      </c>
      <c r="D684" s="190">
        <v>0.13161463345462254</v>
      </c>
      <c r="E684" s="198">
        <v>105.1</v>
      </c>
      <c r="F684" s="190">
        <v>0.14823548991758898</v>
      </c>
      <c r="G684" s="198">
        <v>-9.5</v>
      </c>
      <c r="H684" s="192">
        <v>-9.039010466222642</v>
      </c>
    </row>
    <row r="685" spans="1:8" ht="16.8" thickBot="1">
      <c r="A685" s="172"/>
      <c r="B685" s="194" t="s">
        <v>33</v>
      </c>
      <c r="C685" s="200">
        <v>574.79999999999995</v>
      </c>
      <c r="D685" s="201">
        <v>0.79133986725645422</v>
      </c>
      <c r="E685" s="200">
        <v>623.1</v>
      </c>
      <c r="F685" s="201">
        <v>0.87883476467792288</v>
      </c>
      <c r="G685" s="200">
        <v>-48.300000000000068</v>
      </c>
      <c r="H685" s="202">
        <v>-7.7515647568608621</v>
      </c>
    </row>
    <row r="686" spans="1:8" ht="16.2" thickTop="1"/>
    <row r="687" spans="1:8" ht="21.75" customHeight="1" thickBot="1">
      <c r="A687" s="1"/>
      <c r="C687" s="58"/>
      <c r="D687" s="59"/>
      <c r="E687" s="60"/>
      <c r="F687" s="60"/>
      <c r="G687" s="60"/>
      <c r="H687" s="36" t="s">
        <v>16</v>
      </c>
    </row>
    <row r="688" spans="1:8" ht="22.8" thickTop="1">
      <c r="A688" s="162"/>
      <c r="B688" s="282"/>
      <c r="C688" s="283" t="s">
        <v>35</v>
      </c>
      <c r="D688" s="284"/>
      <c r="E688" s="284"/>
      <c r="F688" s="284"/>
      <c r="G688" s="285"/>
      <c r="H688" s="286"/>
    </row>
    <row r="689" spans="1:8" ht="16.2">
      <c r="A689" s="168"/>
      <c r="B689" s="287"/>
      <c r="C689" s="288" t="s">
        <v>288</v>
      </c>
      <c r="D689" s="289"/>
      <c r="E689" s="288" t="s">
        <v>251</v>
      </c>
      <c r="F689" s="289"/>
      <c r="G689" s="288" t="s">
        <v>29</v>
      </c>
      <c r="H689" s="290"/>
    </row>
    <row r="690" spans="1:8" ht="16.2">
      <c r="A690" s="168"/>
      <c r="B690" s="291"/>
      <c r="C690" s="292" t="s">
        <v>12</v>
      </c>
      <c r="D690" s="293" t="s">
        <v>13</v>
      </c>
      <c r="E690" s="292" t="s">
        <v>12</v>
      </c>
      <c r="F690" s="293" t="s">
        <v>13</v>
      </c>
      <c r="G690" s="294" t="s">
        <v>12</v>
      </c>
      <c r="H690" s="295" t="s">
        <v>13</v>
      </c>
    </row>
    <row r="691" spans="1:8" ht="18">
      <c r="A691" s="171" t="s">
        <v>287</v>
      </c>
      <c r="B691" s="193" t="s">
        <v>79</v>
      </c>
      <c r="C691" s="196">
        <v>3781.2</v>
      </c>
      <c r="D691" s="197">
        <v>3.8710866315854133</v>
      </c>
      <c r="E691" s="196">
        <v>4052.9</v>
      </c>
      <c r="F691" s="197">
        <v>4.2031761571464576</v>
      </c>
      <c r="G691" s="196">
        <v>-271.7</v>
      </c>
      <c r="H691" s="199">
        <v>-6.7038416936021195</v>
      </c>
    </row>
    <row r="692" spans="1:8" ht="16.2">
      <c r="A692" s="168"/>
      <c r="B692" s="195" t="s">
        <v>31</v>
      </c>
      <c r="C692" s="198">
        <v>2879.1</v>
      </c>
      <c r="D692" s="190">
        <v>2.9475419234628064</v>
      </c>
      <c r="E692" s="198">
        <v>3081.3</v>
      </c>
      <c r="F692" s="190">
        <v>3.1955505176578205</v>
      </c>
      <c r="G692" s="198">
        <v>-202.2</v>
      </c>
      <c r="H692" s="192">
        <v>-6.5621653198325465</v>
      </c>
    </row>
    <row r="693" spans="1:8" ht="16.2">
      <c r="A693" s="168"/>
      <c r="B693" s="195" t="s">
        <v>58</v>
      </c>
      <c r="C693" s="198">
        <v>124.8</v>
      </c>
      <c r="D693" s="190">
        <v>0.12776674379082292</v>
      </c>
      <c r="E693" s="198">
        <v>137.1</v>
      </c>
      <c r="F693" s="190">
        <v>0.14218348618144522</v>
      </c>
      <c r="G693" s="198">
        <v>-12.3</v>
      </c>
      <c r="H693" s="192">
        <v>-8.97155361050328</v>
      </c>
    </row>
    <row r="694" spans="1:8" ht="16.8" thickBot="1">
      <c r="A694" s="172"/>
      <c r="B694" s="194" t="s">
        <v>33</v>
      </c>
      <c r="C694" s="200">
        <v>777.3</v>
      </c>
      <c r="D694" s="201">
        <v>0.79577796433178394</v>
      </c>
      <c r="E694" s="200">
        <v>834.5</v>
      </c>
      <c r="F694" s="201">
        <v>0.8654421533071921</v>
      </c>
      <c r="G694" s="200">
        <v>-57.2</v>
      </c>
      <c r="H694" s="202">
        <v>-6.8544038346315173</v>
      </c>
    </row>
    <row r="695" spans="1:8" ht="16.2" thickTop="1"/>
    <row r="696" spans="1:8" ht="21.75" customHeight="1" thickBot="1">
      <c r="A696" s="1"/>
      <c r="C696" s="58"/>
      <c r="D696" s="59"/>
      <c r="E696" s="60"/>
      <c r="F696" s="60"/>
      <c r="G696" s="60"/>
      <c r="H696" s="36" t="s">
        <v>16</v>
      </c>
    </row>
    <row r="697" spans="1:8" ht="22.8" thickTop="1">
      <c r="A697" s="162"/>
      <c r="B697" s="282"/>
      <c r="C697" s="283" t="s">
        <v>35</v>
      </c>
      <c r="D697" s="284"/>
      <c r="E697" s="284"/>
      <c r="F697" s="284"/>
      <c r="G697" s="285"/>
      <c r="H697" s="286"/>
    </row>
    <row r="698" spans="1:8" ht="16.2">
      <c r="A698" s="168"/>
      <c r="B698" s="287"/>
      <c r="C698" s="288" t="s">
        <v>290</v>
      </c>
      <c r="D698" s="289"/>
      <c r="E698" s="288" t="s">
        <v>253</v>
      </c>
      <c r="F698" s="289"/>
      <c r="G698" s="288" t="s">
        <v>29</v>
      </c>
      <c r="H698" s="290"/>
    </row>
    <row r="699" spans="1:8" ht="16.2">
      <c r="A699" s="168"/>
      <c r="B699" s="291"/>
      <c r="C699" s="292" t="s">
        <v>12</v>
      </c>
      <c r="D699" s="293" t="s">
        <v>13</v>
      </c>
      <c r="E699" s="292" t="s">
        <v>12</v>
      </c>
      <c r="F699" s="293" t="s">
        <v>13</v>
      </c>
      <c r="G699" s="294" t="s">
        <v>12</v>
      </c>
      <c r="H699" s="295" t="s">
        <v>13</v>
      </c>
    </row>
    <row r="700" spans="1:8" ht="18">
      <c r="A700" s="171" t="s">
        <v>289</v>
      </c>
      <c r="B700" s="193" t="s">
        <v>79</v>
      </c>
      <c r="C700" s="196">
        <v>4828.3999999999996</v>
      </c>
      <c r="D700" s="197">
        <v>3.8936825637469155</v>
      </c>
      <c r="E700" s="196">
        <v>5091.8</v>
      </c>
      <c r="F700" s="197">
        <v>4.1550281324079625</v>
      </c>
      <c r="G700" s="196">
        <v>-263.40000000000055</v>
      </c>
      <c r="H700" s="199">
        <v>-5.1730232923524184</v>
      </c>
    </row>
    <row r="701" spans="1:8" ht="16.2">
      <c r="A701" s="168"/>
      <c r="B701" s="195" t="s">
        <v>31</v>
      </c>
      <c r="C701" s="198">
        <v>3692.3</v>
      </c>
      <c r="D701" s="190">
        <v>2.9775172169088595</v>
      </c>
      <c r="E701" s="198">
        <v>3875.1</v>
      </c>
      <c r="F701" s="190">
        <v>3.1621724175918331</v>
      </c>
      <c r="G701" s="198">
        <v>-182.8</v>
      </c>
      <c r="H701" s="192">
        <v>-4.7172976181259818</v>
      </c>
    </row>
    <row r="702" spans="1:8" ht="16.2">
      <c r="A702" s="168"/>
      <c r="B702" s="195" t="s">
        <v>58</v>
      </c>
      <c r="C702" s="198">
        <v>154.19999999999999</v>
      </c>
      <c r="D702" s="190">
        <v>0.12434882183120172</v>
      </c>
      <c r="E702" s="198">
        <v>169.9</v>
      </c>
      <c r="F702" s="190">
        <v>0.13864238180920557</v>
      </c>
      <c r="G702" s="198">
        <v>-15.7</v>
      </c>
      <c r="H702" s="192">
        <v>-9.2407298410829952</v>
      </c>
    </row>
    <row r="703" spans="1:8" ht="16.8" thickBot="1">
      <c r="A703" s="172"/>
      <c r="B703" s="194" t="s">
        <v>33</v>
      </c>
      <c r="C703" s="200">
        <v>981.9</v>
      </c>
      <c r="D703" s="201">
        <v>0.79181652500685451</v>
      </c>
      <c r="E703" s="200">
        <v>1046.8</v>
      </c>
      <c r="F703" s="201">
        <v>0.85421333300692392</v>
      </c>
      <c r="G703" s="200">
        <v>-64.900000000000006</v>
      </c>
      <c r="H703" s="202">
        <v>-6.1998471532288875</v>
      </c>
    </row>
    <row r="704" spans="1:8" ht="16.2" thickTop="1"/>
    <row r="705" spans="1:8" ht="21.75" customHeight="1" thickBot="1">
      <c r="A705" s="1"/>
      <c r="C705" s="58"/>
      <c r="D705" s="59"/>
      <c r="E705" s="60"/>
      <c r="F705" s="60"/>
      <c r="G705" s="60"/>
      <c r="H705" s="36" t="s">
        <v>16</v>
      </c>
    </row>
    <row r="706" spans="1:8" ht="22.8" thickTop="1">
      <c r="A706" s="162"/>
      <c r="B706" s="282"/>
      <c r="C706" s="283" t="s">
        <v>35</v>
      </c>
      <c r="D706" s="284"/>
      <c r="E706" s="284"/>
      <c r="F706" s="284"/>
      <c r="G706" s="285"/>
      <c r="H706" s="286"/>
    </row>
    <row r="707" spans="1:8" ht="16.2">
      <c r="A707" s="168"/>
      <c r="B707" s="287"/>
      <c r="C707" s="288" t="s">
        <v>292</v>
      </c>
      <c r="D707" s="289"/>
      <c r="E707" s="288" t="s">
        <v>256</v>
      </c>
      <c r="F707" s="289"/>
      <c r="G707" s="288" t="s">
        <v>29</v>
      </c>
      <c r="H707" s="290"/>
    </row>
    <row r="708" spans="1:8" ht="16.2">
      <c r="A708" s="168"/>
      <c r="B708" s="291"/>
      <c r="C708" s="292" t="s">
        <v>12</v>
      </c>
      <c r="D708" s="293" t="s">
        <v>13</v>
      </c>
      <c r="E708" s="292" t="s">
        <v>12</v>
      </c>
      <c r="F708" s="293" t="s">
        <v>13</v>
      </c>
      <c r="G708" s="294" t="s">
        <v>12</v>
      </c>
      <c r="H708" s="295" t="s">
        <v>13</v>
      </c>
    </row>
    <row r="709" spans="1:8" ht="18">
      <c r="A709" s="171" t="s">
        <v>291</v>
      </c>
      <c r="B709" s="193" t="s">
        <v>79</v>
      </c>
      <c r="C709" s="310">
        <v>5824.8</v>
      </c>
      <c r="D709" s="311">
        <v>3.8707388015515392</v>
      </c>
      <c r="E709" s="310">
        <v>6030.4</v>
      </c>
      <c r="F709" s="311">
        <v>4.1046472687868745</v>
      </c>
      <c r="G709" s="310">
        <v>-205.59999999999945</v>
      </c>
      <c r="H709" s="312">
        <v>-3.4093924117802987</v>
      </c>
    </row>
    <row r="710" spans="1:8" ht="16.2">
      <c r="A710" s="168"/>
      <c r="B710" s="195" t="s">
        <v>31</v>
      </c>
      <c r="C710" s="313">
        <v>4451.8</v>
      </c>
      <c r="D710" s="314">
        <v>2.9583427751591711</v>
      </c>
      <c r="E710" s="313">
        <v>4589.8999999999996</v>
      </c>
      <c r="F710" s="314">
        <v>3.1241576842340266</v>
      </c>
      <c r="G710" s="313">
        <v>-138.09999999999945</v>
      </c>
      <c r="H710" s="315">
        <v>-3.0087801477156284</v>
      </c>
    </row>
    <row r="711" spans="1:8" ht="16.2">
      <c r="A711" s="168"/>
      <c r="B711" s="195" t="s">
        <v>58</v>
      </c>
      <c r="C711" s="313">
        <v>184</v>
      </c>
      <c r="D711" s="314">
        <v>0.12227302902854742</v>
      </c>
      <c r="E711" s="313">
        <v>205.4</v>
      </c>
      <c r="F711" s="314">
        <v>0.13980740067140227</v>
      </c>
      <c r="G711" s="313">
        <v>-21.4</v>
      </c>
      <c r="H711" s="315">
        <v>-10.418695228821818</v>
      </c>
    </row>
    <row r="712" spans="1:8" ht="16.8" thickBot="1">
      <c r="A712" s="172"/>
      <c r="B712" s="194" t="s">
        <v>33</v>
      </c>
      <c r="C712" s="316">
        <v>1189</v>
      </c>
      <c r="D712" s="317">
        <v>0.79012299736382008</v>
      </c>
      <c r="E712" s="316">
        <v>1235.0999999999999</v>
      </c>
      <c r="F712" s="317">
        <v>0.84068218388144555</v>
      </c>
      <c r="G712" s="316">
        <v>-46.099999999999909</v>
      </c>
      <c r="H712" s="318">
        <v>-3.7324912962513057</v>
      </c>
    </row>
    <row r="713" spans="1:8" ht="16.2" thickTop="1"/>
    <row r="714" spans="1:8" ht="21.75" customHeight="1" thickBot="1">
      <c r="A714" s="1"/>
      <c r="C714" s="58"/>
      <c r="D714" s="59"/>
      <c r="E714" s="60"/>
      <c r="F714" s="60"/>
      <c r="G714" s="60"/>
      <c r="H714" s="36" t="s">
        <v>16</v>
      </c>
    </row>
    <row r="715" spans="1:8" ht="22.8" thickTop="1">
      <c r="A715" s="162"/>
      <c r="B715" s="282"/>
      <c r="C715" s="283" t="s">
        <v>35</v>
      </c>
      <c r="D715" s="284"/>
      <c r="E715" s="284"/>
      <c r="F715" s="284"/>
      <c r="G715" s="285"/>
      <c r="H715" s="286"/>
    </row>
    <row r="716" spans="1:8" ht="16.2">
      <c r="A716" s="168"/>
      <c r="B716" s="287"/>
      <c r="C716" s="288" t="s">
        <v>294</v>
      </c>
      <c r="D716" s="289"/>
      <c r="E716" s="288" t="s">
        <v>260</v>
      </c>
      <c r="F716" s="289"/>
      <c r="G716" s="288" t="s">
        <v>29</v>
      </c>
      <c r="H716" s="290"/>
    </row>
    <row r="717" spans="1:8" ht="16.2">
      <c r="A717" s="168"/>
      <c r="B717" s="291"/>
      <c r="C717" s="292" t="s">
        <v>12</v>
      </c>
      <c r="D717" s="293" t="s">
        <v>13</v>
      </c>
      <c r="E717" s="292" t="s">
        <v>12</v>
      </c>
      <c r="F717" s="293" t="s">
        <v>13</v>
      </c>
      <c r="G717" s="294" t="s">
        <v>12</v>
      </c>
      <c r="H717" s="295" t="s">
        <v>13</v>
      </c>
    </row>
    <row r="718" spans="1:8" ht="18">
      <c r="A718" s="171" t="s">
        <v>293</v>
      </c>
      <c r="B718" s="193" t="s">
        <v>79</v>
      </c>
      <c r="C718" s="310">
        <v>6771.5</v>
      </c>
      <c r="D718" s="311">
        <v>3.8531550463158171</v>
      </c>
      <c r="E718" s="310">
        <v>6976.3</v>
      </c>
      <c r="F718" s="311">
        <v>4.0604028798752134</v>
      </c>
      <c r="G718" s="310">
        <v>-204.8</v>
      </c>
      <c r="H718" s="312">
        <v>-2.9356535699439523</v>
      </c>
    </row>
    <row r="719" spans="1:8" ht="16.2">
      <c r="A719" s="168"/>
      <c r="B719" s="195" t="s">
        <v>31</v>
      </c>
      <c r="C719" s="313">
        <v>5155.3</v>
      </c>
      <c r="D719" s="314">
        <v>2.9334963021888698</v>
      </c>
      <c r="E719" s="313">
        <v>5296.7</v>
      </c>
      <c r="F719" s="314">
        <v>3.0828284239260122</v>
      </c>
      <c r="G719" s="313">
        <v>-141.4</v>
      </c>
      <c r="H719" s="315">
        <v>-2.6695867238091586</v>
      </c>
    </row>
    <row r="720" spans="1:8" ht="16.2">
      <c r="A720" s="168"/>
      <c r="B720" s="195" t="s">
        <v>58</v>
      </c>
      <c r="C720" s="313">
        <v>218.6</v>
      </c>
      <c r="D720" s="314">
        <v>0.12438893791990513</v>
      </c>
      <c r="E720" s="313">
        <v>241.7</v>
      </c>
      <c r="F720" s="314">
        <v>0.1406762002875219</v>
      </c>
      <c r="G720" s="313">
        <v>-23.1</v>
      </c>
      <c r="H720" s="315">
        <v>-9.5573024410426139</v>
      </c>
    </row>
    <row r="721" spans="1:8" ht="16.8" thickBot="1">
      <c r="A721" s="172"/>
      <c r="B721" s="194" t="s">
        <v>33</v>
      </c>
      <c r="C721" s="316">
        <v>1397.6</v>
      </c>
      <c r="D721" s="317">
        <v>0.79526980620704213</v>
      </c>
      <c r="E721" s="316">
        <v>1437.9</v>
      </c>
      <c r="F721" s="317">
        <v>0.83689825566167875</v>
      </c>
      <c r="G721" s="316">
        <v>-40.300000000000182</v>
      </c>
      <c r="H721" s="318">
        <v>-2.8026983795813476</v>
      </c>
    </row>
    <row r="722" spans="1:8" ht="16.2" thickTop="1"/>
    <row r="723" spans="1:8" ht="21.75" customHeight="1" thickBot="1">
      <c r="A723" s="1"/>
      <c r="C723" s="58"/>
      <c r="D723" s="59"/>
      <c r="E723" s="60"/>
      <c r="F723" s="60"/>
      <c r="G723" s="60"/>
      <c r="H723" s="36" t="s">
        <v>16</v>
      </c>
    </row>
    <row r="724" spans="1:8" ht="22.8" thickTop="1">
      <c r="A724" s="162"/>
      <c r="B724" s="282"/>
      <c r="C724" s="283" t="s">
        <v>35</v>
      </c>
      <c r="D724" s="284"/>
      <c r="E724" s="284"/>
      <c r="F724" s="284"/>
      <c r="G724" s="285"/>
      <c r="H724" s="286"/>
    </row>
    <row r="725" spans="1:8" ht="16.2">
      <c r="A725" s="168"/>
      <c r="B725" s="287"/>
      <c r="C725" s="288" t="s">
        <v>296</v>
      </c>
      <c r="D725" s="289"/>
      <c r="E725" s="288" t="s">
        <v>263</v>
      </c>
      <c r="F725" s="289"/>
      <c r="G725" s="288" t="s">
        <v>29</v>
      </c>
      <c r="H725" s="290"/>
    </row>
    <row r="726" spans="1:8" ht="16.2">
      <c r="A726" s="168"/>
      <c r="B726" s="291"/>
      <c r="C726" s="292" t="s">
        <v>12</v>
      </c>
      <c r="D726" s="293" t="s">
        <v>13</v>
      </c>
      <c r="E726" s="292" t="s">
        <v>12</v>
      </c>
      <c r="F726" s="293" t="s">
        <v>13</v>
      </c>
      <c r="G726" s="294" t="s">
        <v>12</v>
      </c>
      <c r="H726" s="295" t="s">
        <v>13</v>
      </c>
    </row>
    <row r="727" spans="1:8" ht="18">
      <c r="A727" s="171" t="s">
        <v>295</v>
      </c>
      <c r="B727" s="193" t="s">
        <v>79</v>
      </c>
      <c r="C727" s="310">
        <v>7723.7</v>
      </c>
      <c r="D727" s="311">
        <v>3.8351687311374767</v>
      </c>
      <c r="E727" s="310">
        <v>7879.3</v>
      </c>
      <c r="F727" s="311">
        <v>4.0086611052575618</v>
      </c>
      <c r="G727" s="310">
        <v>-155.6</v>
      </c>
      <c r="H727" s="312">
        <v>-1.9747947152665923</v>
      </c>
    </row>
    <row r="728" spans="1:8" ht="16.2">
      <c r="A728" s="168"/>
      <c r="B728" s="195" t="s">
        <v>31</v>
      </c>
      <c r="C728" s="313">
        <v>5874.3</v>
      </c>
      <c r="D728" s="314">
        <v>2.9168574229088233</v>
      </c>
      <c r="E728" s="313">
        <v>5967.2</v>
      </c>
      <c r="F728" s="314">
        <v>3.0358639152326883</v>
      </c>
      <c r="G728" s="313">
        <v>-92.899999999999636</v>
      </c>
      <c r="H728" s="315">
        <v>-1.5568440809759942</v>
      </c>
    </row>
    <row r="729" spans="1:8" ht="16.2">
      <c r="A729" s="168"/>
      <c r="B729" s="195" t="s">
        <v>58</v>
      </c>
      <c r="C729" s="313">
        <v>248.2</v>
      </c>
      <c r="D729" s="314">
        <v>0.12324260122328957</v>
      </c>
      <c r="E729" s="313">
        <v>276.10000000000002</v>
      </c>
      <c r="F729" s="314">
        <v>0.14046823082781629</v>
      </c>
      <c r="G729" s="313">
        <v>-27.9</v>
      </c>
      <c r="H729" s="315">
        <v>-10.105034407823265</v>
      </c>
    </row>
    <row r="730" spans="1:8" ht="16.8" thickBot="1">
      <c r="A730" s="172"/>
      <c r="B730" s="194" t="s">
        <v>33</v>
      </c>
      <c r="C730" s="316">
        <v>1601.2</v>
      </c>
      <c r="D730" s="317">
        <v>0.79506870700536381</v>
      </c>
      <c r="E730" s="316">
        <v>1636</v>
      </c>
      <c r="F730" s="317">
        <v>0.83232895919705696</v>
      </c>
      <c r="G730" s="316">
        <v>-34.799999999999997</v>
      </c>
      <c r="H730" s="318">
        <v>-2.1271393643031766</v>
      </c>
    </row>
    <row r="731" spans="1:8" ht="16.2" thickTop="1"/>
    <row r="732" spans="1:8" ht="21.75" customHeight="1" thickBot="1">
      <c r="A732" s="1"/>
      <c r="C732" s="58"/>
      <c r="D732" s="59"/>
      <c r="E732" s="60"/>
      <c r="F732" s="60"/>
      <c r="G732" s="60"/>
      <c r="H732" s="36" t="s">
        <v>16</v>
      </c>
    </row>
    <row r="733" spans="1:8" ht="22.8" thickTop="1">
      <c r="A733" s="162"/>
      <c r="B733" s="282"/>
      <c r="C733" s="283" t="s">
        <v>35</v>
      </c>
      <c r="D733" s="284"/>
      <c r="E733" s="284"/>
      <c r="F733" s="284"/>
      <c r="G733" s="285"/>
      <c r="H733" s="286"/>
    </row>
    <row r="734" spans="1:8" ht="16.2">
      <c r="A734" s="168"/>
      <c r="B734" s="287"/>
      <c r="C734" s="288" t="s">
        <v>298</v>
      </c>
      <c r="D734" s="289"/>
      <c r="E734" s="288" t="s">
        <v>266</v>
      </c>
      <c r="F734" s="289"/>
      <c r="G734" s="288" t="s">
        <v>29</v>
      </c>
      <c r="H734" s="290"/>
    </row>
    <row r="735" spans="1:8" ht="16.2">
      <c r="A735" s="168"/>
      <c r="B735" s="291"/>
      <c r="C735" s="292" t="s">
        <v>12</v>
      </c>
      <c r="D735" s="293" t="s">
        <v>13</v>
      </c>
      <c r="E735" s="292" t="s">
        <v>12</v>
      </c>
      <c r="F735" s="293" t="s">
        <v>13</v>
      </c>
      <c r="G735" s="294" t="s">
        <v>12</v>
      </c>
      <c r="H735" s="295" t="s">
        <v>13</v>
      </c>
    </row>
    <row r="736" spans="1:8" ht="18">
      <c r="A736" s="171" t="s">
        <v>297</v>
      </c>
      <c r="B736" s="193" t="s">
        <v>79</v>
      </c>
      <c r="C736" s="310">
        <v>8697.2000000000007</v>
      </c>
      <c r="D736" s="311">
        <v>3.8374836358052775</v>
      </c>
      <c r="E736" s="310">
        <v>8893.2000000000007</v>
      </c>
      <c r="F736" s="311">
        <v>3.9752647807417887</v>
      </c>
      <c r="G736" s="310">
        <v>-196</v>
      </c>
      <c r="H736" s="312">
        <v>-2.2039310934196865</v>
      </c>
    </row>
    <row r="737" spans="1:8" ht="16.2">
      <c r="A737" s="168"/>
      <c r="B737" s="195" t="s">
        <v>31</v>
      </c>
      <c r="C737" s="313">
        <v>6604.8</v>
      </c>
      <c r="D737" s="314">
        <v>2.9142496341082986</v>
      </c>
      <c r="E737" s="313">
        <v>6734.7</v>
      </c>
      <c r="F737" s="314">
        <v>3.0104142174764674</v>
      </c>
      <c r="G737" s="313">
        <v>-129.9</v>
      </c>
      <c r="H737" s="315">
        <v>-1.9288164283487008</v>
      </c>
    </row>
    <row r="738" spans="1:8" ht="16.2">
      <c r="A738" s="168"/>
      <c r="B738" s="195" t="s">
        <v>58</v>
      </c>
      <c r="C738" s="313">
        <v>277.2</v>
      </c>
      <c r="D738" s="314">
        <v>0.12230953224546093</v>
      </c>
      <c r="E738" s="313">
        <v>308.2</v>
      </c>
      <c r="F738" s="314">
        <v>0.13776555181763808</v>
      </c>
      <c r="G738" s="313">
        <v>-31</v>
      </c>
      <c r="H738" s="315">
        <v>-10.058403634003898</v>
      </c>
    </row>
    <row r="739" spans="1:8" ht="16.8" thickBot="1">
      <c r="A739" s="172"/>
      <c r="B739" s="194" t="s">
        <v>33</v>
      </c>
      <c r="C739" s="316">
        <v>1815.2</v>
      </c>
      <c r="D739" s="317">
        <v>0.80092446945151763</v>
      </c>
      <c r="E739" s="316">
        <v>1850.3</v>
      </c>
      <c r="F739" s="317">
        <v>0.82708501144768254</v>
      </c>
      <c r="G739" s="316">
        <v>-35.099999999999909</v>
      </c>
      <c r="H739" s="318">
        <v>-1.8969896773496142</v>
      </c>
    </row>
    <row r="740" spans="1:8" ht="16.2" thickTop="1"/>
    <row r="741" spans="1:8" ht="21.75" customHeight="1" thickBot="1">
      <c r="A741" s="1"/>
      <c r="C741" s="58"/>
      <c r="D741" s="59"/>
      <c r="E741" s="60"/>
      <c r="F741" s="60"/>
      <c r="G741" s="60"/>
      <c r="H741" s="36" t="s">
        <v>16</v>
      </c>
    </row>
    <row r="742" spans="1:8" ht="22.8" thickTop="1">
      <c r="A742" s="162"/>
      <c r="B742" s="282"/>
      <c r="C742" s="283" t="s">
        <v>35</v>
      </c>
      <c r="D742" s="284"/>
      <c r="E742" s="284"/>
      <c r="F742" s="284"/>
      <c r="G742" s="285"/>
      <c r="H742" s="286"/>
    </row>
    <row r="743" spans="1:8" ht="16.2">
      <c r="A743" s="168"/>
      <c r="B743" s="287"/>
      <c r="C743" s="288" t="s">
        <v>300</v>
      </c>
      <c r="D743" s="289"/>
      <c r="E743" s="288" t="s">
        <v>268</v>
      </c>
      <c r="F743" s="289"/>
      <c r="G743" s="288" t="s">
        <v>29</v>
      </c>
      <c r="H743" s="290"/>
    </row>
    <row r="744" spans="1:8" ht="16.2">
      <c r="A744" s="168"/>
      <c r="B744" s="291"/>
      <c r="C744" s="292" t="s">
        <v>12</v>
      </c>
      <c r="D744" s="293" t="s">
        <v>13</v>
      </c>
      <c r="E744" s="292" t="s">
        <v>12</v>
      </c>
      <c r="F744" s="293" t="s">
        <v>13</v>
      </c>
      <c r="G744" s="294" t="s">
        <v>12</v>
      </c>
      <c r="H744" s="295" t="s">
        <v>13</v>
      </c>
    </row>
    <row r="745" spans="1:8" ht="18">
      <c r="A745" s="171" t="s">
        <v>299</v>
      </c>
      <c r="B745" s="193" t="s">
        <v>79</v>
      </c>
      <c r="C745" s="310">
        <v>9783.2000000000007</v>
      </c>
      <c r="D745" s="311">
        <v>3.8707053378479435</v>
      </c>
      <c r="E745" s="310">
        <v>9956.2999999999993</v>
      </c>
      <c r="F745" s="311">
        <v>3.9789007918397421</v>
      </c>
      <c r="G745" s="310">
        <v>-173.09999999999854</v>
      </c>
      <c r="H745" s="312">
        <v>-1.73859767182587</v>
      </c>
    </row>
    <row r="746" spans="1:8" ht="16.2">
      <c r="A746" s="168"/>
      <c r="B746" s="195" t="s">
        <v>31</v>
      </c>
      <c r="C746" s="313">
        <v>7435.2</v>
      </c>
      <c r="D746" s="314">
        <v>2.9417233960224696</v>
      </c>
      <c r="E746" s="313">
        <v>7543.1</v>
      </c>
      <c r="F746" s="314">
        <v>3.0144980126077319</v>
      </c>
      <c r="G746" s="313">
        <v>-107.90000000000055</v>
      </c>
      <c r="H746" s="315">
        <v>-1.4304463682040636</v>
      </c>
    </row>
    <row r="747" spans="1:8" ht="16.2">
      <c r="A747" s="168"/>
      <c r="B747" s="195" t="s">
        <v>58</v>
      </c>
      <c r="C747" s="313">
        <v>306</v>
      </c>
      <c r="D747" s="314">
        <v>0.12106834505902675</v>
      </c>
      <c r="E747" s="313">
        <v>335.3</v>
      </c>
      <c r="F747" s="314">
        <v>0.13399811531431011</v>
      </c>
      <c r="G747" s="313">
        <v>-29.3</v>
      </c>
      <c r="H747" s="315">
        <v>-8.738443185207279</v>
      </c>
    </row>
    <row r="748" spans="1:8" ht="16.8" thickBot="1">
      <c r="A748" s="172"/>
      <c r="B748" s="194" t="s">
        <v>33</v>
      </c>
      <c r="C748" s="316">
        <v>2042</v>
      </c>
      <c r="D748" s="317">
        <v>0.80791359676644658</v>
      </c>
      <c r="E748" s="316">
        <v>2077.9</v>
      </c>
      <c r="F748" s="317">
        <v>0.83040466391770051</v>
      </c>
      <c r="G748" s="316">
        <v>-35.900000000000091</v>
      </c>
      <c r="H748" s="318">
        <v>-1.7277058568747283</v>
      </c>
    </row>
    <row r="749" spans="1:8" ht="16.2" thickTop="1"/>
    <row r="750" spans="1:8" ht="21.75" customHeight="1" thickBot="1">
      <c r="A750" s="1"/>
      <c r="C750" s="58"/>
      <c r="D750" s="59"/>
      <c r="E750" s="60"/>
      <c r="F750" s="60"/>
      <c r="G750" s="60"/>
      <c r="H750" s="36" t="s">
        <v>16</v>
      </c>
    </row>
    <row r="751" spans="1:8" ht="22.8" thickTop="1">
      <c r="A751" s="162"/>
      <c r="B751" s="282"/>
      <c r="C751" s="283" t="s">
        <v>35</v>
      </c>
      <c r="D751" s="284"/>
      <c r="E751" s="284"/>
      <c r="F751" s="284"/>
      <c r="G751" s="285"/>
      <c r="H751" s="286"/>
    </row>
    <row r="752" spans="1:8" ht="16.2">
      <c r="A752" s="168"/>
      <c r="B752" s="287"/>
      <c r="C752" s="288" t="s">
        <v>302</v>
      </c>
      <c r="D752" s="289"/>
      <c r="E752" s="288" t="s">
        <v>272</v>
      </c>
      <c r="F752" s="289"/>
      <c r="G752" s="288" t="s">
        <v>29</v>
      </c>
      <c r="H752" s="290"/>
    </row>
    <row r="753" spans="1:8" ht="16.2">
      <c r="A753" s="168"/>
      <c r="B753" s="291"/>
      <c r="C753" s="292" t="s">
        <v>12</v>
      </c>
      <c r="D753" s="293" t="s">
        <v>13</v>
      </c>
      <c r="E753" s="292" t="s">
        <v>12</v>
      </c>
      <c r="F753" s="293" t="s">
        <v>13</v>
      </c>
      <c r="G753" s="294" t="s">
        <v>12</v>
      </c>
      <c r="H753" s="295" t="s">
        <v>13</v>
      </c>
    </row>
    <row r="754" spans="1:8" ht="18">
      <c r="A754" s="171" t="s">
        <v>301</v>
      </c>
      <c r="B754" s="193" t="s">
        <v>79</v>
      </c>
      <c r="C754" s="310">
        <v>10746.7</v>
      </c>
      <c r="D754" s="311">
        <v>3.8708754863042394</v>
      </c>
      <c r="E754" s="310">
        <v>10860.6</v>
      </c>
      <c r="F754" s="311">
        <v>3.9478060534770947</v>
      </c>
      <c r="G754" s="310">
        <v>-113.9</v>
      </c>
      <c r="H754" s="312">
        <v>-1.0487450048800251</v>
      </c>
    </row>
    <row r="755" spans="1:8" ht="16.2">
      <c r="A755" s="168"/>
      <c r="B755" s="195" t="s">
        <v>31</v>
      </c>
      <c r="C755" s="313">
        <v>8174.8</v>
      </c>
      <c r="D755" s="314">
        <v>2.9444976528087592</v>
      </c>
      <c r="E755" s="313">
        <v>8233.9</v>
      </c>
      <c r="F755" s="314">
        <v>2.9930059355583527</v>
      </c>
      <c r="G755" s="313">
        <v>-59.099999999999454</v>
      </c>
      <c r="H755" s="315">
        <v>-0.71776436439596747</v>
      </c>
    </row>
    <row r="756" spans="1:8" ht="16.2">
      <c r="A756" s="168"/>
      <c r="B756" s="195" t="s">
        <v>58</v>
      </c>
      <c r="C756" s="313">
        <v>332.5</v>
      </c>
      <c r="D756" s="314">
        <v>0.11976384370980481</v>
      </c>
      <c r="E756" s="313">
        <v>362.2</v>
      </c>
      <c r="F756" s="314">
        <v>0.13165896475051134</v>
      </c>
      <c r="G756" s="313">
        <v>-29.7</v>
      </c>
      <c r="H756" s="315">
        <v>-8.1998895637769191</v>
      </c>
    </row>
    <row r="757" spans="1:8" ht="16.8" thickBot="1">
      <c r="A757" s="172"/>
      <c r="B757" s="194" t="s">
        <v>33</v>
      </c>
      <c r="C757" s="316">
        <v>2239.4</v>
      </c>
      <c r="D757" s="317">
        <v>0.80661398978567489</v>
      </c>
      <c r="E757" s="316">
        <v>2264.5</v>
      </c>
      <c r="F757" s="317">
        <v>0.82314115316823011</v>
      </c>
      <c r="G757" s="316">
        <v>-25.099999999999909</v>
      </c>
      <c r="H757" s="318">
        <v>-1.1084124530801431</v>
      </c>
    </row>
    <row r="758" spans="1:8" ht="16.2" thickTop="1"/>
    <row r="759" spans="1:8" ht="21.75" customHeight="1" thickBot="1">
      <c r="A759" s="1"/>
      <c r="C759" s="58"/>
      <c r="D759" s="59"/>
      <c r="E759" s="60"/>
      <c r="F759" s="60"/>
      <c r="G759" s="60"/>
      <c r="H759" s="36" t="s">
        <v>16</v>
      </c>
    </row>
    <row r="760" spans="1:8" ht="22.8" thickTop="1">
      <c r="A760" s="162"/>
      <c r="B760" s="282"/>
      <c r="C760" s="283" t="s">
        <v>35</v>
      </c>
      <c r="D760" s="284"/>
      <c r="E760" s="284"/>
      <c r="F760" s="284"/>
      <c r="G760" s="285"/>
      <c r="H760" s="286"/>
    </row>
    <row r="761" spans="1:8" ht="16.2">
      <c r="A761" s="168"/>
      <c r="B761" s="287"/>
      <c r="C761" s="288" t="s">
        <v>304</v>
      </c>
      <c r="D761" s="289"/>
      <c r="E761" s="288" t="s">
        <v>274</v>
      </c>
      <c r="F761" s="289"/>
      <c r="G761" s="288" t="s">
        <v>29</v>
      </c>
      <c r="H761" s="290"/>
    </row>
    <row r="762" spans="1:8" ht="16.2">
      <c r="A762" s="168"/>
      <c r="B762" s="291"/>
      <c r="C762" s="292" t="s">
        <v>12</v>
      </c>
      <c r="D762" s="293" t="s">
        <v>13</v>
      </c>
      <c r="E762" s="292" t="s">
        <v>12</v>
      </c>
      <c r="F762" s="293" t="s">
        <v>13</v>
      </c>
      <c r="G762" s="294" t="s">
        <v>12</v>
      </c>
      <c r="H762" s="295" t="s">
        <v>13</v>
      </c>
    </row>
    <row r="763" spans="1:8" ht="18">
      <c r="A763" s="171" t="s">
        <v>303</v>
      </c>
      <c r="B763" s="193" t="s">
        <v>79</v>
      </c>
      <c r="C763" s="310">
        <v>11702</v>
      </c>
      <c r="D763" s="311">
        <v>3.8593052063353022</v>
      </c>
      <c r="E763" s="310">
        <v>11820.7</v>
      </c>
      <c r="F763" s="311">
        <v>3.9247892874870716</v>
      </c>
      <c r="G763" s="310">
        <v>-118.70000000000073</v>
      </c>
      <c r="H763" s="312">
        <v>-1.0041706497923242</v>
      </c>
    </row>
    <row r="764" spans="1:8" ht="16.2">
      <c r="A764" s="168"/>
      <c r="B764" s="195" t="s">
        <v>31</v>
      </c>
      <c r="C764" s="313">
        <v>8889.6</v>
      </c>
      <c r="D764" s="314">
        <v>2.9317791456364981</v>
      </c>
      <c r="E764" s="313">
        <v>8953.7999999999993</v>
      </c>
      <c r="F764" s="314">
        <v>2.9729016320777739</v>
      </c>
      <c r="G764" s="313">
        <v>-64.199999999998909</v>
      </c>
      <c r="H764" s="315">
        <v>-0.71701400522682368</v>
      </c>
    </row>
    <row r="765" spans="1:8" ht="16.2">
      <c r="A765" s="168"/>
      <c r="B765" s="195" t="s">
        <v>58</v>
      </c>
      <c r="C765" s="313">
        <v>365.4</v>
      </c>
      <c r="D765" s="314">
        <v>0.12050847055160821</v>
      </c>
      <c r="E765" s="313">
        <v>398.5</v>
      </c>
      <c r="F765" s="314">
        <v>0.13231268292601947</v>
      </c>
      <c r="G765" s="313">
        <v>-33.1</v>
      </c>
      <c r="H765" s="315">
        <v>-8.3061480552070304</v>
      </c>
    </row>
    <row r="766" spans="1:8" ht="16.8" thickBot="1">
      <c r="A766" s="172"/>
      <c r="B766" s="194" t="s">
        <v>33</v>
      </c>
      <c r="C766" s="316">
        <v>2447</v>
      </c>
      <c r="D766" s="317">
        <v>0.80701759014719565</v>
      </c>
      <c r="E766" s="316">
        <v>2468.4</v>
      </c>
      <c r="F766" s="317">
        <v>0.81957497248327826</v>
      </c>
      <c r="G766" s="316">
        <v>-21.400000000000091</v>
      </c>
      <c r="H766" s="318">
        <v>-0.86695835358937545</v>
      </c>
    </row>
    <row r="767" spans="1:8" ht="16.2" thickTop="1"/>
    <row r="768" spans="1:8" ht="21.75" customHeight="1" thickBot="1">
      <c r="A768" s="1"/>
      <c r="C768" s="58"/>
      <c r="D768" s="59"/>
      <c r="E768" s="60"/>
      <c r="F768" s="60"/>
      <c r="G768" s="60"/>
      <c r="H768" s="36" t="s">
        <v>16</v>
      </c>
    </row>
    <row r="769" spans="1:8" ht="22.8" thickTop="1">
      <c r="A769" s="162"/>
      <c r="B769" s="326"/>
      <c r="C769" s="327" t="s">
        <v>308</v>
      </c>
      <c r="D769" s="328"/>
      <c r="E769" s="328"/>
      <c r="F769" s="328"/>
      <c r="G769" s="328"/>
      <c r="H769" s="329"/>
    </row>
    <row r="770" spans="1:8" ht="16.2">
      <c r="A770" s="168"/>
      <c r="B770" s="330"/>
      <c r="C770" s="331" t="s">
        <v>310</v>
      </c>
      <c r="D770" s="331"/>
      <c r="E770" s="331" t="s">
        <v>311</v>
      </c>
      <c r="F770" s="331"/>
      <c r="G770" s="331" t="s">
        <v>309</v>
      </c>
      <c r="H770" s="332"/>
    </row>
    <row r="771" spans="1:8" ht="16.2">
      <c r="A771" s="168"/>
      <c r="B771" s="333"/>
      <c r="C771" s="334" t="s">
        <v>12</v>
      </c>
      <c r="D771" s="335" t="s">
        <v>13</v>
      </c>
      <c r="E771" s="334" t="s">
        <v>12</v>
      </c>
      <c r="F771" s="335" t="s">
        <v>13</v>
      </c>
      <c r="G771" s="336" t="s">
        <v>12</v>
      </c>
      <c r="H771" s="337" t="s">
        <v>13</v>
      </c>
    </row>
    <row r="772" spans="1:8" ht="18">
      <c r="A772" s="171" t="s">
        <v>306</v>
      </c>
      <c r="B772" s="193" t="s">
        <v>79</v>
      </c>
      <c r="C772" s="310">
        <v>845.9</v>
      </c>
      <c r="D772" s="338">
        <f>C772/24308.7</f>
        <v>3.4798240958998215E-2</v>
      </c>
      <c r="E772" s="310">
        <v>922.9</v>
      </c>
      <c r="F772" s="311">
        <v>3.594813248107942</v>
      </c>
      <c r="G772" s="341">
        <f>C772-E772</f>
        <v>-77</v>
      </c>
      <c r="H772" s="342">
        <f>G772/G664-1</f>
        <v>-2.7303370786516856</v>
      </c>
    </row>
    <row r="773" spans="1:8" ht="16.2">
      <c r="A773" s="168"/>
      <c r="B773" s="195" t="s">
        <v>31</v>
      </c>
      <c r="C773" s="313">
        <v>628.9</v>
      </c>
      <c r="D773" s="340">
        <f>C773/24308.7</f>
        <v>2.5871395837704196E-2</v>
      </c>
      <c r="E773" s="313">
        <v>679.8</v>
      </c>
      <c r="F773" s="314">
        <v>2.6479077322177687</v>
      </c>
      <c r="G773" s="313">
        <f>C773-E773</f>
        <v>-50.899999999999977</v>
      </c>
      <c r="H773" s="315">
        <f>G773/G665-1</f>
        <v>-2.7312925170068021</v>
      </c>
    </row>
    <row r="774" spans="1:8" ht="16.2">
      <c r="A774" s="168"/>
      <c r="B774" s="195" t="s">
        <v>58</v>
      </c>
      <c r="C774" s="313">
        <v>35.4</v>
      </c>
      <c r="D774" s="340">
        <f>C774/24308.7</f>
        <v>1.4562687432894395E-3</v>
      </c>
      <c r="E774" s="313">
        <v>38.799999999999997</v>
      </c>
      <c r="F774" s="314">
        <v>0.15113095029427687</v>
      </c>
      <c r="G774" s="313">
        <f>C774-E774</f>
        <v>-3.3999999999999986</v>
      </c>
      <c r="H774" s="315">
        <f>G774/G666-1</f>
        <v>0.13333333333333286</v>
      </c>
    </row>
    <row r="775" spans="1:8" ht="16.8" thickBot="1">
      <c r="A775" s="172"/>
      <c r="B775" s="194" t="s">
        <v>33</v>
      </c>
      <c r="C775" s="316">
        <v>181.6</v>
      </c>
      <c r="D775" s="339">
        <f>C775/24308.7</f>
        <v>7.4705763780045821E-3</v>
      </c>
      <c r="E775" s="316">
        <v>204.3</v>
      </c>
      <c r="F775" s="317">
        <v>0.7957745655958961</v>
      </c>
      <c r="G775" s="343">
        <f>C775-E775</f>
        <v>-22.700000000000017</v>
      </c>
      <c r="H775" s="344">
        <f>G775/G667-1</f>
        <v>-2.2541436464088407</v>
      </c>
    </row>
    <row r="776" spans="1:8" ht="16.2" thickTop="1"/>
    <row r="777" spans="1:8" ht="21.75" customHeight="1" thickBot="1">
      <c r="A777" s="1"/>
      <c r="C777" s="58"/>
      <c r="D777" s="59"/>
      <c r="E777" s="60"/>
      <c r="F777" s="60"/>
      <c r="G777" s="60"/>
      <c r="H777" s="36" t="s">
        <v>16</v>
      </c>
    </row>
    <row r="778" spans="1:8" ht="22.8" thickTop="1">
      <c r="A778" s="162"/>
      <c r="B778" s="326"/>
      <c r="C778" s="327" t="s">
        <v>308</v>
      </c>
      <c r="D778" s="328"/>
      <c r="E778" s="328"/>
      <c r="F778" s="328"/>
      <c r="G778" s="328"/>
      <c r="H778" s="329"/>
    </row>
    <row r="779" spans="1:8" ht="16.2">
      <c r="A779" s="168"/>
      <c r="B779" s="330"/>
      <c r="C779" s="331" t="s">
        <v>313</v>
      </c>
      <c r="D779" s="331"/>
      <c r="E779" s="331" t="s">
        <v>282</v>
      </c>
      <c r="F779" s="331"/>
      <c r="G779" s="331" t="s">
        <v>309</v>
      </c>
      <c r="H779" s="332"/>
    </row>
    <row r="780" spans="1:8" ht="16.2">
      <c r="A780" s="168"/>
      <c r="B780" s="333"/>
      <c r="C780" s="334" t="s">
        <v>12</v>
      </c>
      <c r="D780" s="335" t="s">
        <v>13</v>
      </c>
      <c r="E780" s="334" t="s">
        <v>12</v>
      </c>
      <c r="F780" s="335" t="s">
        <v>13</v>
      </c>
      <c r="G780" s="336" t="s">
        <v>12</v>
      </c>
      <c r="H780" s="337" t="s">
        <v>13</v>
      </c>
    </row>
    <row r="781" spans="1:8" ht="18">
      <c r="A781" s="171" t="s">
        <v>312</v>
      </c>
      <c r="B781" s="193" t="s">
        <v>79</v>
      </c>
      <c r="C781" s="310">
        <v>1634.05</v>
      </c>
      <c r="D781" s="311">
        <v>3.6</v>
      </c>
      <c r="E781" s="310">
        <v>1608.84</v>
      </c>
      <c r="F781" s="311">
        <v>3.5</v>
      </c>
      <c r="G781" s="310">
        <v>25.21</v>
      </c>
      <c r="H781" s="312">
        <v>1.5668721001967965</v>
      </c>
    </row>
    <row r="782" spans="1:8" ht="16.2">
      <c r="A782" s="168"/>
      <c r="B782" s="195" t="s">
        <v>31</v>
      </c>
      <c r="C782" s="313">
        <v>1230.1099999999999</v>
      </c>
      <c r="D782" s="314">
        <v>2.7</v>
      </c>
      <c r="E782" s="313">
        <v>1191.6400000000001</v>
      </c>
      <c r="F782" s="314">
        <v>2.6</v>
      </c>
      <c r="G782" s="313">
        <v>38.47</v>
      </c>
      <c r="H782" s="315">
        <v>3.2282581917689326</v>
      </c>
    </row>
    <row r="783" spans="1:8" ht="16.2">
      <c r="A783" s="168"/>
      <c r="B783" s="195" t="s">
        <v>58</v>
      </c>
      <c r="C783" s="313">
        <v>60.7</v>
      </c>
      <c r="D783" s="314">
        <v>0.1</v>
      </c>
      <c r="E783" s="313">
        <v>64.56</v>
      </c>
      <c r="F783" s="314">
        <v>0.1</v>
      </c>
      <c r="G783" s="313">
        <v>-3.86</v>
      </c>
      <c r="H783" s="315">
        <v>-5.9772883867471229</v>
      </c>
    </row>
    <row r="784" spans="1:8" ht="16.8" thickBot="1">
      <c r="A784" s="172"/>
      <c r="B784" s="194" t="s">
        <v>33</v>
      </c>
      <c r="C784" s="316">
        <v>343.23</v>
      </c>
      <c r="D784" s="317">
        <v>0.8</v>
      </c>
      <c r="E784" s="316">
        <v>352.64</v>
      </c>
      <c r="F784" s="317">
        <v>0.8</v>
      </c>
      <c r="G784" s="316">
        <v>-9.4</v>
      </c>
      <c r="H784" s="318">
        <v>-2.666130403472716</v>
      </c>
    </row>
    <row r="785" spans="1:8" ht="16.2" thickTop="1"/>
    <row r="786" spans="1:8" ht="21.75" customHeight="1" thickBot="1">
      <c r="A786" s="1"/>
      <c r="C786" s="58"/>
      <c r="D786" s="59"/>
      <c r="E786" s="60"/>
      <c r="F786" s="60"/>
      <c r="G786" s="60"/>
      <c r="H786" s="36" t="s">
        <v>16</v>
      </c>
    </row>
    <row r="787" spans="1:8" ht="22.8" thickTop="1">
      <c r="A787" s="162"/>
      <c r="B787" s="326"/>
      <c r="C787" s="327" t="s">
        <v>308</v>
      </c>
      <c r="D787" s="328"/>
      <c r="E787" s="328"/>
      <c r="F787" s="328"/>
      <c r="G787" s="328"/>
      <c r="H787" s="329"/>
    </row>
    <row r="788" spans="1:8" ht="16.2">
      <c r="A788" s="168"/>
      <c r="B788" s="330"/>
      <c r="C788" s="331" t="s">
        <v>315</v>
      </c>
      <c r="D788" s="331"/>
      <c r="E788" s="331" t="s">
        <v>286</v>
      </c>
      <c r="F788" s="331"/>
      <c r="G788" s="331" t="s">
        <v>309</v>
      </c>
      <c r="H788" s="332"/>
    </row>
    <row r="789" spans="1:8" ht="16.2">
      <c r="A789" s="168"/>
      <c r="B789" s="333"/>
      <c r="C789" s="334" t="s">
        <v>12</v>
      </c>
      <c r="D789" s="335" t="s">
        <v>13</v>
      </c>
      <c r="E789" s="334" t="s">
        <v>12</v>
      </c>
      <c r="F789" s="335" t="s">
        <v>13</v>
      </c>
      <c r="G789" s="336" t="s">
        <v>12</v>
      </c>
      <c r="H789" s="337" t="s">
        <v>13</v>
      </c>
    </row>
    <row r="790" spans="1:8" ht="18">
      <c r="A790" s="171" t="s">
        <v>314</v>
      </c>
      <c r="B790" s="193" t="s">
        <v>79</v>
      </c>
      <c r="C790" s="310">
        <v>2745.63</v>
      </c>
      <c r="D790" s="311">
        <v>3.7</v>
      </c>
      <c r="E790" s="310">
        <v>2739.55</v>
      </c>
      <c r="F790" s="311">
        <v>3.8</v>
      </c>
      <c r="G790" s="310">
        <v>6.08</v>
      </c>
      <c r="H790" s="348">
        <v>0.22206630164230723</v>
      </c>
    </row>
    <row r="791" spans="1:8" ht="16.2">
      <c r="A791" s="168"/>
      <c r="B791" s="195" t="s">
        <v>31</v>
      </c>
      <c r="C791" s="313">
        <v>2090.5300000000002</v>
      </c>
      <c r="D791" s="314">
        <v>2.9</v>
      </c>
      <c r="E791" s="313">
        <v>2069.73</v>
      </c>
      <c r="F791" s="314">
        <v>2.9</v>
      </c>
      <c r="G791" s="313">
        <v>20.79</v>
      </c>
      <c r="H791" s="349">
        <v>1.0046375083248358</v>
      </c>
    </row>
    <row r="792" spans="1:8" ht="16.2">
      <c r="A792" s="168"/>
      <c r="B792" s="195" t="s">
        <v>58</v>
      </c>
      <c r="C792" s="313">
        <v>90.69</v>
      </c>
      <c r="D792" s="314">
        <v>0.1</v>
      </c>
      <c r="E792" s="313">
        <v>95.62</v>
      </c>
      <c r="F792" s="314">
        <v>0.1</v>
      </c>
      <c r="G792" s="313">
        <v>-4.93</v>
      </c>
      <c r="H792" s="349">
        <v>-5.1603684318523744</v>
      </c>
    </row>
    <row r="793" spans="1:8" ht="16.8" thickBot="1">
      <c r="A793" s="172"/>
      <c r="B793" s="194" t="s">
        <v>33</v>
      </c>
      <c r="C793" s="316">
        <v>564.41999999999996</v>
      </c>
      <c r="D793" s="317">
        <v>0.8</v>
      </c>
      <c r="E793" s="316">
        <v>574.19000000000005</v>
      </c>
      <c r="F793" s="317">
        <v>0.8</v>
      </c>
      <c r="G793" s="316">
        <v>-9.7799999999999994</v>
      </c>
      <c r="H793" s="350">
        <v>-1.7024474993876868</v>
      </c>
    </row>
    <row r="794" spans="1:8" ht="16.2" thickTop="1"/>
    <row r="795" spans="1:8" ht="21.75" customHeight="1" thickBot="1">
      <c r="A795" s="1"/>
      <c r="C795" s="58"/>
      <c r="D795" s="59"/>
      <c r="E795" s="60"/>
      <c r="F795" s="60"/>
      <c r="G795" s="60"/>
      <c r="H795" s="36" t="s">
        <v>16</v>
      </c>
    </row>
    <row r="796" spans="1:8" ht="22.8" thickTop="1">
      <c r="A796" s="162"/>
      <c r="B796" s="326"/>
      <c r="C796" s="327" t="s">
        <v>308</v>
      </c>
      <c r="D796" s="328"/>
      <c r="E796" s="328"/>
      <c r="F796" s="328"/>
      <c r="G796" s="328"/>
      <c r="H796" s="329"/>
    </row>
    <row r="797" spans="1:8" ht="16.2">
      <c r="A797" s="168"/>
      <c r="B797" s="330"/>
      <c r="C797" s="331" t="s">
        <v>317</v>
      </c>
      <c r="D797" s="331"/>
      <c r="E797" s="331" t="s">
        <v>288</v>
      </c>
      <c r="F797" s="331"/>
      <c r="G797" s="331" t="s">
        <v>309</v>
      </c>
      <c r="H797" s="332"/>
    </row>
    <row r="798" spans="1:8" ht="16.2">
      <c r="A798" s="168"/>
      <c r="B798" s="333"/>
      <c r="C798" s="334" t="s">
        <v>12</v>
      </c>
      <c r="D798" s="335" t="s">
        <v>13</v>
      </c>
      <c r="E798" s="334" t="s">
        <v>12</v>
      </c>
      <c r="F798" s="335" t="s">
        <v>13</v>
      </c>
      <c r="G798" s="336" t="s">
        <v>12</v>
      </c>
      <c r="H798" s="337" t="s">
        <v>13</v>
      </c>
    </row>
    <row r="799" spans="1:8" ht="18">
      <c r="A799" s="171" t="s">
        <v>316</v>
      </c>
      <c r="B799" s="193" t="s">
        <v>79</v>
      </c>
      <c r="C799" s="310">
        <v>3791.62</v>
      </c>
      <c r="D799" s="311">
        <v>3.8</v>
      </c>
      <c r="E799" s="310">
        <v>3780.09</v>
      </c>
      <c r="F799" s="311">
        <v>3.9</v>
      </c>
      <c r="G799" s="310">
        <v>11.53</v>
      </c>
      <c r="H799" s="348">
        <v>0.30502396689225852</v>
      </c>
    </row>
    <row r="800" spans="1:8" ht="16.2">
      <c r="A800" s="168"/>
      <c r="B800" s="195" t="s">
        <v>31</v>
      </c>
      <c r="C800" s="313">
        <v>2901.06</v>
      </c>
      <c r="D800" s="314">
        <v>2.9</v>
      </c>
      <c r="E800" s="313">
        <v>2878.62</v>
      </c>
      <c r="F800" s="314">
        <v>2.9</v>
      </c>
      <c r="G800" s="313">
        <v>22.45</v>
      </c>
      <c r="H800" s="349">
        <v>0.77975418514752559</v>
      </c>
    </row>
    <row r="801" spans="1:8" ht="16.2">
      <c r="A801" s="168"/>
      <c r="B801" s="195" t="s">
        <v>58</v>
      </c>
      <c r="C801" s="313">
        <v>118.17</v>
      </c>
      <c r="D801" s="314">
        <v>0.1</v>
      </c>
      <c r="E801" s="313">
        <v>124.85</v>
      </c>
      <c r="F801" s="314">
        <v>0.1</v>
      </c>
      <c r="G801" s="313">
        <v>-6.68</v>
      </c>
      <c r="H801" s="349">
        <v>-5.3493566151556866</v>
      </c>
    </row>
    <row r="802" spans="1:8" ht="16.8" thickBot="1">
      <c r="A802" s="172"/>
      <c r="B802" s="194" t="s">
        <v>33</v>
      </c>
      <c r="C802" s="316">
        <v>772.39</v>
      </c>
      <c r="D802" s="317">
        <v>0.8</v>
      </c>
      <c r="E802" s="316">
        <v>776.63</v>
      </c>
      <c r="F802" s="317">
        <v>0.8</v>
      </c>
      <c r="G802" s="316">
        <v>-4.24</v>
      </c>
      <c r="H802" s="350">
        <v>-0.54562260742445512</v>
      </c>
    </row>
    <row r="803" spans="1:8" ht="16.2" thickTop="1"/>
    <row r="804" spans="1:8" ht="21.75" customHeight="1" thickBot="1">
      <c r="A804" s="1"/>
      <c r="C804" s="58"/>
      <c r="D804" s="59"/>
      <c r="E804" s="60"/>
      <c r="F804" s="60"/>
      <c r="G804" s="60"/>
      <c r="H804" s="36" t="s">
        <v>16</v>
      </c>
    </row>
    <row r="805" spans="1:8" ht="22.8" thickTop="1">
      <c r="A805" s="162"/>
      <c r="B805" s="326"/>
      <c r="C805" s="327" t="s">
        <v>308</v>
      </c>
      <c r="D805" s="328"/>
      <c r="E805" s="328"/>
      <c r="F805" s="328"/>
      <c r="G805" s="328"/>
      <c r="H805" s="329"/>
    </row>
    <row r="806" spans="1:8" ht="16.2">
      <c r="A806" s="168"/>
      <c r="B806" s="330"/>
      <c r="C806" s="331" t="s">
        <v>320</v>
      </c>
      <c r="D806" s="331"/>
      <c r="E806" s="331" t="s">
        <v>290</v>
      </c>
      <c r="F806" s="331"/>
      <c r="G806" s="331" t="s">
        <v>309</v>
      </c>
      <c r="H806" s="332"/>
    </row>
    <row r="807" spans="1:8" ht="16.2">
      <c r="A807" s="168"/>
      <c r="B807" s="333"/>
      <c r="C807" s="334" t="s">
        <v>12</v>
      </c>
      <c r="D807" s="335" t="s">
        <v>13</v>
      </c>
      <c r="E807" s="334" t="s">
        <v>12</v>
      </c>
      <c r="F807" s="335" t="s">
        <v>13</v>
      </c>
      <c r="G807" s="336" t="s">
        <v>12</v>
      </c>
      <c r="H807" s="337" t="s">
        <v>13</v>
      </c>
    </row>
    <row r="808" spans="1:8" ht="18">
      <c r="A808" s="171" t="s">
        <v>319</v>
      </c>
      <c r="B808" s="193" t="s">
        <v>79</v>
      </c>
      <c r="C808" s="310">
        <v>4825.57</v>
      </c>
      <c r="D808" s="311">
        <v>3.8</v>
      </c>
      <c r="E808" s="310">
        <v>4827.91</v>
      </c>
      <c r="F808" s="311">
        <v>3.9</v>
      </c>
      <c r="G808" s="310">
        <v>-2.34</v>
      </c>
      <c r="H808" s="348">
        <v>-4.8483877891464973E-2</v>
      </c>
    </row>
    <row r="809" spans="1:8" ht="16.2">
      <c r="A809" s="168"/>
      <c r="B809" s="195" t="s">
        <v>31</v>
      </c>
      <c r="C809" s="313">
        <v>3703.92</v>
      </c>
      <c r="D809" s="314">
        <v>2.9</v>
      </c>
      <c r="E809" s="313">
        <v>3692.12</v>
      </c>
      <c r="F809" s="314">
        <v>3</v>
      </c>
      <c r="G809" s="313">
        <v>11.8</v>
      </c>
      <c r="H809" s="349">
        <v>0.31960689062255754</v>
      </c>
    </row>
    <row r="810" spans="1:8" ht="16.2">
      <c r="A810" s="168"/>
      <c r="B810" s="195" t="s">
        <v>58</v>
      </c>
      <c r="C810" s="313">
        <v>145.97999999999999</v>
      </c>
      <c r="D810" s="314">
        <v>0.1</v>
      </c>
      <c r="E810" s="313">
        <v>154.24</v>
      </c>
      <c r="F810" s="314">
        <v>0.1</v>
      </c>
      <c r="G810" s="313">
        <v>-8.26</v>
      </c>
      <c r="H810" s="349">
        <v>-5.3548449113341228</v>
      </c>
    </row>
    <row r="811" spans="1:8" ht="16.8" thickBot="1">
      <c r="A811" s="172"/>
      <c r="B811" s="194" t="s">
        <v>33</v>
      </c>
      <c r="C811" s="316">
        <v>975.67</v>
      </c>
      <c r="D811" s="317">
        <v>0.8</v>
      </c>
      <c r="E811" s="316">
        <v>981.56</v>
      </c>
      <c r="F811" s="317">
        <v>0.8</v>
      </c>
      <c r="G811" s="316">
        <v>-5.88</v>
      </c>
      <c r="H811" s="350">
        <v>-0.59924723785574341</v>
      </c>
    </row>
    <row r="812" spans="1:8" ht="16.2" thickTop="1"/>
    <row r="813" spans="1:8" ht="21.75" customHeight="1" thickBot="1">
      <c r="A813" s="1"/>
      <c r="C813" s="58"/>
      <c r="D813" s="59"/>
      <c r="E813" s="60"/>
      <c r="F813" s="60"/>
      <c r="G813" s="60"/>
      <c r="H813" s="36" t="s">
        <v>16</v>
      </c>
    </row>
    <row r="814" spans="1:8" ht="22.8" thickTop="1">
      <c r="A814" s="162"/>
      <c r="B814" s="326"/>
      <c r="C814" s="327" t="s">
        <v>308</v>
      </c>
      <c r="D814" s="328"/>
      <c r="E814" s="328"/>
      <c r="F814" s="328"/>
      <c r="G814" s="328"/>
      <c r="H814" s="329"/>
    </row>
    <row r="815" spans="1:8" ht="16.2">
      <c r="A815" s="168"/>
      <c r="B815" s="330"/>
      <c r="C815" s="331" t="s">
        <v>323</v>
      </c>
      <c r="D815" s="331"/>
      <c r="E815" s="331" t="s">
        <v>292</v>
      </c>
      <c r="F815" s="331"/>
      <c r="G815" s="331" t="s">
        <v>309</v>
      </c>
      <c r="H815" s="332"/>
    </row>
    <row r="816" spans="1:8" ht="16.2">
      <c r="A816" s="168"/>
      <c r="B816" s="333"/>
      <c r="C816" s="334" t="s">
        <v>12</v>
      </c>
      <c r="D816" s="335" t="s">
        <v>13</v>
      </c>
      <c r="E816" s="334" t="s">
        <v>12</v>
      </c>
      <c r="F816" s="335" t="s">
        <v>13</v>
      </c>
      <c r="G816" s="336" t="s">
        <v>12</v>
      </c>
      <c r="H816" s="337" t="s">
        <v>13</v>
      </c>
    </row>
    <row r="817" spans="1:8" ht="18">
      <c r="A817" s="171" t="s">
        <v>322</v>
      </c>
      <c r="B817" s="193" t="s">
        <v>79</v>
      </c>
      <c r="C817" s="310">
        <v>5807.5</v>
      </c>
      <c r="D817" s="311">
        <v>3.8</v>
      </c>
      <c r="E817" s="310">
        <v>5823.96</v>
      </c>
      <c r="F817" s="311">
        <v>3.9</v>
      </c>
      <c r="G817" s="310">
        <v>-16.46</v>
      </c>
      <c r="H817" s="348">
        <v>-0.28269378380837124</v>
      </c>
    </row>
    <row r="818" spans="1:8" ht="16.2">
      <c r="A818" s="168"/>
      <c r="B818" s="195" t="s">
        <v>31</v>
      </c>
      <c r="C818" s="313">
        <v>4444.1099999999997</v>
      </c>
      <c r="D818" s="314">
        <v>2.9</v>
      </c>
      <c r="E818" s="313">
        <v>4451.26</v>
      </c>
      <c r="F818" s="314">
        <v>3</v>
      </c>
      <c r="G818" s="313">
        <v>-7.15</v>
      </c>
      <c r="H818" s="349">
        <v>-0.16062889425060828</v>
      </c>
    </row>
    <row r="819" spans="1:8" ht="16.2">
      <c r="A819" s="168"/>
      <c r="B819" s="195" t="s">
        <v>58</v>
      </c>
      <c r="C819" s="313">
        <v>175.93</v>
      </c>
      <c r="D819" s="314">
        <v>0.1</v>
      </c>
      <c r="E819" s="313">
        <v>184</v>
      </c>
      <c r="F819" s="314">
        <v>0.1</v>
      </c>
      <c r="G819" s="313">
        <v>-8.06</v>
      </c>
      <c r="H819" s="349">
        <v>-4.38158887186857</v>
      </c>
    </row>
    <row r="820" spans="1:8" ht="16.8" thickBot="1">
      <c r="A820" s="172"/>
      <c r="B820" s="194" t="s">
        <v>33</v>
      </c>
      <c r="C820" s="316">
        <v>1187.46</v>
      </c>
      <c r="D820" s="317">
        <v>0.8</v>
      </c>
      <c r="E820" s="316">
        <v>1188.71</v>
      </c>
      <c r="F820" s="317">
        <v>0.8</v>
      </c>
      <c r="G820" s="316">
        <v>-1.25</v>
      </c>
      <c r="H820" s="350">
        <v>-0.10532788517992155</v>
      </c>
    </row>
    <row r="821" spans="1:8" ht="16.2" thickTop="1"/>
    <row r="822" spans="1:8" ht="21.75" customHeight="1" thickBot="1">
      <c r="A822" s="1"/>
      <c r="C822" s="58"/>
      <c r="D822" s="59"/>
      <c r="E822" s="60"/>
      <c r="F822" s="60"/>
      <c r="G822" s="60"/>
      <c r="H822" s="36" t="s">
        <v>16</v>
      </c>
    </row>
    <row r="823" spans="1:8" ht="22.8" thickTop="1">
      <c r="A823" s="162"/>
      <c r="B823" s="326"/>
      <c r="C823" s="327" t="s">
        <v>308</v>
      </c>
      <c r="D823" s="328"/>
      <c r="E823" s="328"/>
      <c r="F823" s="328"/>
      <c r="G823" s="328"/>
      <c r="H823" s="329"/>
    </row>
    <row r="824" spans="1:8" ht="16.2">
      <c r="A824" s="168"/>
      <c r="B824" s="330"/>
      <c r="C824" s="331" t="s">
        <v>325</v>
      </c>
      <c r="D824" s="331"/>
      <c r="E824" s="331" t="s">
        <v>294</v>
      </c>
      <c r="F824" s="331"/>
      <c r="G824" s="331" t="s">
        <v>309</v>
      </c>
      <c r="H824" s="332"/>
    </row>
    <row r="825" spans="1:8" ht="16.2">
      <c r="A825" s="168"/>
      <c r="B825" s="333"/>
      <c r="C825" s="334" t="s">
        <v>12</v>
      </c>
      <c r="D825" s="335" t="s">
        <v>13</v>
      </c>
      <c r="E825" s="334" t="s">
        <v>12</v>
      </c>
      <c r="F825" s="335" t="s">
        <v>13</v>
      </c>
      <c r="G825" s="336" t="s">
        <v>12</v>
      </c>
      <c r="H825" s="337" t="s">
        <v>13</v>
      </c>
    </row>
    <row r="826" spans="1:8" ht="18">
      <c r="A826" s="171" t="s">
        <v>324</v>
      </c>
      <c r="B826" s="193" t="s">
        <v>79</v>
      </c>
      <c r="C826" s="310">
        <v>6734.8</v>
      </c>
      <c r="D826" s="311">
        <v>3.7</v>
      </c>
      <c r="E826" s="310">
        <v>6770.84</v>
      </c>
      <c r="F826" s="311">
        <v>3.9</v>
      </c>
      <c r="G826" s="310">
        <v>-36.04</v>
      </c>
      <c r="H826" s="348">
        <v>-0.53229042778157865</v>
      </c>
    </row>
    <row r="827" spans="1:8" ht="16.2">
      <c r="A827" s="168"/>
      <c r="B827" s="195" t="s">
        <v>31</v>
      </c>
      <c r="C827" s="313">
        <v>5138.34</v>
      </c>
      <c r="D827" s="314">
        <v>2.9</v>
      </c>
      <c r="E827" s="313">
        <v>5154.79</v>
      </c>
      <c r="F827" s="314">
        <v>2.9</v>
      </c>
      <c r="G827" s="313">
        <v>-16.45</v>
      </c>
      <c r="H827" s="349">
        <v>-0.31913664368705841</v>
      </c>
    </row>
    <row r="828" spans="1:8" ht="16.2">
      <c r="A828" s="168"/>
      <c r="B828" s="195" t="s">
        <v>58</v>
      </c>
      <c r="C828" s="313">
        <v>207.91</v>
      </c>
      <c r="D828" s="314">
        <v>0.1</v>
      </c>
      <c r="E828" s="313">
        <v>218.44</v>
      </c>
      <c r="F828" s="314">
        <v>0.1</v>
      </c>
      <c r="G828" s="313">
        <v>-10.53</v>
      </c>
      <c r="H828" s="349">
        <v>-4.8226403243135563</v>
      </c>
    </row>
    <row r="829" spans="1:8" ht="16.8" thickBot="1">
      <c r="A829" s="172"/>
      <c r="B829" s="194" t="s">
        <v>33</v>
      </c>
      <c r="C829" s="316">
        <v>1388.54</v>
      </c>
      <c r="D829" s="317">
        <v>0.8</v>
      </c>
      <c r="E829" s="316">
        <v>1397.6</v>
      </c>
      <c r="F829" s="317">
        <v>0.8</v>
      </c>
      <c r="G829" s="316">
        <v>-9.0500000000000007</v>
      </c>
      <c r="H829" s="350">
        <v>-0.64788913090693834</v>
      </c>
    </row>
    <row r="830" spans="1:8" ht="16.2" thickTop="1"/>
    <row r="831" spans="1:8" ht="21.75" customHeight="1" thickBot="1">
      <c r="A831" s="1"/>
      <c r="C831" s="58"/>
      <c r="D831" s="59"/>
      <c r="E831" s="60"/>
      <c r="F831" s="60"/>
      <c r="G831" s="60"/>
      <c r="H831" s="36" t="s">
        <v>16</v>
      </c>
    </row>
    <row r="832" spans="1:8" ht="22.8" thickTop="1">
      <c r="A832" s="162"/>
      <c r="B832" s="326"/>
      <c r="C832" s="327" t="s">
        <v>308</v>
      </c>
      <c r="D832" s="328"/>
      <c r="E832" s="328"/>
      <c r="F832" s="328"/>
      <c r="G832" s="328"/>
      <c r="H832" s="329"/>
    </row>
    <row r="833" spans="1:8" ht="16.2">
      <c r="A833" s="168"/>
      <c r="B833" s="330"/>
      <c r="C833" s="331" t="s">
        <v>327</v>
      </c>
      <c r="D833" s="331"/>
      <c r="E833" s="331" t="s">
        <v>296</v>
      </c>
      <c r="F833" s="331"/>
      <c r="G833" s="331" t="s">
        <v>309</v>
      </c>
      <c r="H833" s="332"/>
    </row>
    <row r="834" spans="1:8" ht="16.2">
      <c r="A834" s="168"/>
      <c r="B834" s="333"/>
      <c r="C834" s="334" t="s">
        <v>12</v>
      </c>
      <c r="D834" s="335" t="s">
        <v>13</v>
      </c>
      <c r="E834" s="334" t="s">
        <v>12</v>
      </c>
      <c r="F834" s="335" t="s">
        <v>13</v>
      </c>
      <c r="G834" s="336" t="s">
        <v>12</v>
      </c>
      <c r="H834" s="337" t="s">
        <v>13</v>
      </c>
    </row>
    <row r="835" spans="1:8" ht="18">
      <c r="A835" s="171" t="s">
        <v>326</v>
      </c>
      <c r="B835" s="193" t="s">
        <v>79</v>
      </c>
      <c r="C835" s="355">
        <v>7727.28</v>
      </c>
      <c r="D835" s="311">
        <v>3.7</v>
      </c>
      <c r="E835" s="355">
        <v>7723.57</v>
      </c>
      <c r="F835" s="311">
        <v>3.8</v>
      </c>
      <c r="G835" s="355">
        <v>3.71</v>
      </c>
      <c r="H835" s="348">
        <v>4.809746081474877E-2</v>
      </c>
    </row>
    <row r="836" spans="1:8" ht="16.2">
      <c r="A836" s="168"/>
      <c r="B836" s="195" t="s">
        <v>31</v>
      </c>
      <c r="C836" s="356">
        <v>5887.15</v>
      </c>
      <c r="D836" s="314">
        <v>2.8</v>
      </c>
      <c r="E836" s="356">
        <v>5874.24</v>
      </c>
      <c r="F836" s="314">
        <v>2.9</v>
      </c>
      <c r="G836" s="356">
        <v>12.91</v>
      </c>
      <c r="H836" s="349">
        <v>0.21978605928314973</v>
      </c>
    </row>
    <row r="837" spans="1:8" ht="16.2">
      <c r="A837" s="168"/>
      <c r="B837" s="195" t="s">
        <v>58</v>
      </c>
      <c r="C837" s="356">
        <v>240.74</v>
      </c>
      <c r="D837" s="314">
        <v>0.1</v>
      </c>
      <c r="E837" s="356">
        <v>248.04</v>
      </c>
      <c r="F837" s="314">
        <v>0.1</v>
      </c>
      <c r="G837" s="356">
        <v>-7.3</v>
      </c>
      <c r="H837" s="349">
        <v>-2.9415617379195536</v>
      </c>
    </row>
    <row r="838" spans="1:8" ht="16.8" thickBot="1">
      <c r="A838" s="172"/>
      <c r="B838" s="194" t="s">
        <v>33</v>
      </c>
      <c r="C838" s="357">
        <v>1599.39</v>
      </c>
      <c r="D838" s="317">
        <v>0.8</v>
      </c>
      <c r="E838" s="357">
        <v>1601.29</v>
      </c>
      <c r="F838" s="317">
        <v>0.8</v>
      </c>
      <c r="G838" s="357">
        <v>-1.9</v>
      </c>
      <c r="H838" s="350">
        <v>-0.1186337496935308</v>
      </c>
    </row>
    <row r="839" spans="1:8" ht="16.2" thickTop="1"/>
    <row r="840" spans="1:8" ht="21.75" customHeight="1" thickBot="1">
      <c r="A840" s="1"/>
      <c r="C840" s="58"/>
      <c r="D840" s="59"/>
      <c r="E840" s="60"/>
      <c r="F840" s="60"/>
      <c r="G840" s="60"/>
      <c r="H840" s="36" t="s">
        <v>16</v>
      </c>
    </row>
    <row r="841" spans="1:8" ht="22.8" thickTop="1">
      <c r="A841" s="162"/>
      <c r="B841" s="326"/>
      <c r="C841" s="327" t="s">
        <v>308</v>
      </c>
      <c r="D841" s="328"/>
      <c r="E841" s="328"/>
      <c r="F841" s="328"/>
      <c r="G841" s="328"/>
      <c r="H841" s="329"/>
    </row>
    <row r="842" spans="1:8" ht="16.2">
      <c r="A842" s="168"/>
      <c r="B842" s="330"/>
      <c r="C842" s="331" t="s">
        <v>329</v>
      </c>
      <c r="D842" s="331"/>
      <c r="E842" s="331" t="s">
        <v>298</v>
      </c>
      <c r="F842" s="331"/>
      <c r="G842" s="331" t="s">
        <v>309</v>
      </c>
      <c r="H842" s="332"/>
    </row>
    <row r="843" spans="1:8" ht="16.2">
      <c r="A843" s="168"/>
      <c r="B843" s="333"/>
      <c r="C843" s="334" t="s">
        <v>12</v>
      </c>
      <c r="D843" s="335" t="s">
        <v>13</v>
      </c>
      <c r="E843" s="334" t="s">
        <v>12</v>
      </c>
      <c r="F843" s="335" t="s">
        <v>13</v>
      </c>
      <c r="G843" s="336" t="s">
        <v>12</v>
      </c>
      <c r="H843" s="337" t="s">
        <v>13</v>
      </c>
    </row>
    <row r="844" spans="1:8" ht="18">
      <c r="A844" s="171" t="s">
        <v>328</v>
      </c>
      <c r="B844" s="193" t="s">
        <v>79</v>
      </c>
      <c r="C844" s="355">
        <v>8688.06</v>
      </c>
      <c r="D844" s="311">
        <v>3.7</v>
      </c>
      <c r="E844" s="355">
        <v>8696.5300000000007</v>
      </c>
      <c r="F844" s="311">
        <v>3.8</v>
      </c>
      <c r="G844" s="355">
        <v>-8.4700000000000006</v>
      </c>
      <c r="H844" s="348">
        <v>-9.7373208019095436E-2</v>
      </c>
    </row>
    <row r="845" spans="1:8" ht="16.2">
      <c r="A845" s="168"/>
      <c r="B845" s="195" t="s">
        <v>31</v>
      </c>
      <c r="C845" s="356">
        <v>6626.44</v>
      </c>
      <c r="D845" s="314">
        <v>2.8</v>
      </c>
      <c r="E845" s="356">
        <v>6604.73</v>
      </c>
      <c r="F845" s="314">
        <v>2.9</v>
      </c>
      <c r="G845" s="356">
        <v>21.71</v>
      </c>
      <c r="H845" s="349">
        <v>0.32869223750368348</v>
      </c>
    </row>
    <row r="846" spans="1:8" ht="16.2">
      <c r="A846" s="168"/>
      <c r="B846" s="195" t="s">
        <v>58</v>
      </c>
      <c r="C846" s="356">
        <v>271.49</v>
      </c>
      <c r="D846" s="314">
        <v>0.1</v>
      </c>
      <c r="E846" s="356">
        <v>277.16000000000003</v>
      </c>
      <c r="F846" s="314">
        <v>0.1</v>
      </c>
      <c r="G846" s="356">
        <v>-5.67</v>
      </c>
      <c r="H846" s="349">
        <v>-2.0447058675643914</v>
      </c>
    </row>
    <row r="847" spans="1:8" ht="16.8" thickBot="1">
      <c r="A847" s="172"/>
      <c r="B847" s="194" t="s">
        <v>33</v>
      </c>
      <c r="C847" s="357">
        <v>1790.12</v>
      </c>
      <c r="D847" s="317">
        <v>0.8</v>
      </c>
      <c r="E847" s="357">
        <v>1814.63</v>
      </c>
      <c r="F847" s="317">
        <v>0.8</v>
      </c>
      <c r="G847" s="357">
        <v>-24.51</v>
      </c>
      <c r="H847" s="350">
        <v>-1.3506953291802297</v>
      </c>
    </row>
    <row r="848" spans="1:8" ht="16.2" thickTop="1"/>
    <row r="849" spans="1:8" ht="21.75" customHeight="1" thickBot="1">
      <c r="A849" s="1"/>
      <c r="C849" s="58"/>
      <c r="D849" s="59"/>
      <c r="E849" s="60"/>
      <c r="F849" s="60"/>
      <c r="G849" s="60"/>
      <c r="H849" s="36" t="s">
        <v>16</v>
      </c>
    </row>
    <row r="850" spans="1:8" ht="22.8" thickTop="1">
      <c r="A850" s="162"/>
      <c r="B850" s="326"/>
      <c r="C850" s="327" t="s">
        <v>308</v>
      </c>
      <c r="D850" s="328"/>
      <c r="E850" s="328"/>
      <c r="F850" s="328"/>
      <c r="G850" s="328"/>
      <c r="H850" s="329"/>
    </row>
    <row r="851" spans="1:8" ht="16.2">
      <c r="A851" s="168"/>
      <c r="B851" s="330"/>
      <c r="C851" s="331" t="s">
        <v>331</v>
      </c>
      <c r="D851" s="331"/>
      <c r="E851" s="331" t="s">
        <v>300</v>
      </c>
      <c r="F851" s="331"/>
      <c r="G851" s="331" t="s">
        <v>309</v>
      </c>
      <c r="H851" s="332"/>
    </row>
    <row r="852" spans="1:8" ht="16.2">
      <c r="A852" s="168"/>
      <c r="B852" s="333"/>
      <c r="C852" s="334" t="s">
        <v>12</v>
      </c>
      <c r="D852" s="335" t="s">
        <v>13</v>
      </c>
      <c r="E852" s="334" t="s">
        <v>12</v>
      </c>
      <c r="F852" s="335" t="s">
        <v>13</v>
      </c>
      <c r="G852" s="336" t="s">
        <v>12</v>
      </c>
      <c r="H852" s="337" t="s">
        <v>13</v>
      </c>
    </row>
    <row r="853" spans="1:8" ht="18">
      <c r="A853" s="171" t="s">
        <v>330</v>
      </c>
      <c r="B853" s="193" t="s">
        <v>79</v>
      </c>
      <c r="C853" s="355">
        <v>9692.61</v>
      </c>
      <c r="D853" s="311">
        <v>3.7</v>
      </c>
      <c r="E853" s="355">
        <v>9782.4</v>
      </c>
      <c r="F853" s="311">
        <v>3.9</v>
      </c>
      <c r="G853" s="355">
        <v>-89.79</v>
      </c>
      <c r="H853" s="348">
        <v>-0.91789591047826624</v>
      </c>
    </row>
    <row r="854" spans="1:8" ht="16.2">
      <c r="A854" s="168"/>
      <c r="B854" s="195" t="s">
        <v>31</v>
      </c>
      <c r="C854" s="356">
        <v>7400.6</v>
      </c>
      <c r="D854" s="314">
        <v>2.8</v>
      </c>
      <c r="E854" s="356">
        <v>7434.93</v>
      </c>
      <c r="F854" s="314">
        <v>2.9</v>
      </c>
      <c r="G854" s="356">
        <v>-34.33</v>
      </c>
      <c r="H854" s="349">
        <v>-0.46170675771227521</v>
      </c>
    </row>
    <row r="855" spans="1:8" ht="16.2">
      <c r="A855" s="168"/>
      <c r="B855" s="195" t="s">
        <v>58</v>
      </c>
      <c r="C855" s="356">
        <v>296.19</v>
      </c>
      <c r="D855" s="314">
        <v>0.1</v>
      </c>
      <c r="E855" s="356">
        <v>305.95999999999998</v>
      </c>
      <c r="F855" s="314">
        <v>0.1</v>
      </c>
      <c r="G855" s="356">
        <v>-9.77</v>
      </c>
      <c r="H855" s="349">
        <v>-3.1926489147873127</v>
      </c>
    </row>
    <row r="856" spans="1:8" ht="16.8" thickBot="1">
      <c r="A856" s="172"/>
      <c r="B856" s="194" t="s">
        <v>33</v>
      </c>
      <c r="C856" s="357">
        <v>1995.81</v>
      </c>
      <c r="D856" s="317">
        <v>0.8</v>
      </c>
      <c r="E856" s="357">
        <v>2041.51</v>
      </c>
      <c r="F856" s="317">
        <v>0.8</v>
      </c>
      <c r="G856" s="357">
        <v>-45.7</v>
      </c>
      <c r="H856" s="350">
        <v>-2.2383657357270477</v>
      </c>
    </row>
    <row r="857" spans="1:8" ht="16.2" thickTop="1"/>
    <row r="858" spans="1:8" ht="21.75" customHeight="1" thickBot="1">
      <c r="A858" s="1"/>
      <c r="C858" s="58"/>
      <c r="D858" s="59"/>
      <c r="E858" s="60"/>
      <c r="F858" s="60"/>
      <c r="G858" s="60"/>
      <c r="H858" s="36" t="s">
        <v>16</v>
      </c>
    </row>
    <row r="859" spans="1:8" ht="22.8" thickTop="1">
      <c r="A859" s="162"/>
      <c r="B859" s="326"/>
      <c r="C859" s="327" t="s">
        <v>308</v>
      </c>
      <c r="D859" s="328"/>
      <c r="E859" s="328"/>
      <c r="F859" s="328"/>
      <c r="G859" s="328"/>
      <c r="H859" s="329"/>
    </row>
    <row r="860" spans="1:8" ht="16.2">
      <c r="A860" s="168"/>
      <c r="B860" s="330"/>
      <c r="C860" s="331" t="s">
        <v>333</v>
      </c>
      <c r="D860" s="331"/>
      <c r="E860" s="331" t="s">
        <v>302</v>
      </c>
      <c r="F860" s="331"/>
      <c r="G860" s="331" t="s">
        <v>309</v>
      </c>
      <c r="H860" s="332"/>
    </row>
    <row r="861" spans="1:8" ht="16.2">
      <c r="A861" s="168"/>
      <c r="B861" s="333"/>
      <c r="C861" s="334" t="s">
        <v>12</v>
      </c>
      <c r="D861" s="335" t="s">
        <v>13</v>
      </c>
      <c r="E861" s="334" t="s">
        <v>12</v>
      </c>
      <c r="F861" s="335" t="s">
        <v>13</v>
      </c>
      <c r="G861" s="336" t="s">
        <v>12</v>
      </c>
      <c r="H861" s="337" t="s">
        <v>13</v>
      </c>
    </row>
    <row r="862" spans="1:8" ht="18">
      <c r="A862" s="171" t="s">
        <v>332</v>
      </c>
      <c r="B862" s="193" t="s">
        <v>79</v>
      </c>
      <c r="C862" s="355">
        <v>10660.86</v>
      </c>
      <c r="D862" s="311">
        <v>3.7</v>
      </c>
      <c r="E862" s="355">
        <v>10746.48</v>
      </c>
      <c r="F862" s="311">
        <v>3.9</v>
      </c>
      <c r="G862" s="355">
        <v>-85.61</v>
      </c>
      <c r="H862" s="348">
        <v>-0.79665587190675835</v>
      </c>
    </row>
    <row r="863" spans="1:8" ht="16.2">
      <c r="A863" s="168"/>
      <c r="B863" s="195" t="s">
        <v>31</v>
      </c>
      <c r="C863" s="356">
        <v>8140.36</v>
      </c>
      <c r="D863" s="314">
        <v>2.8</v>
      </c>
      <c r="E863" s="356">
        <v>8174.56</v>
      </c>
      <c r="F863" s="314">
        <v>2.9</v>
      </c>
      <c r="G863" s="356">
        <v>-34.19</v>
      </c>
      <c r="H863" s="349">
        <v>-0.4182989840013942</v>
      </c>
    </row>
    <row r="864" spans="1:8" ht="16.2">
      <c r="A864" s="168"/>
      <c r="B864" s="195" t="s">
        <v>58</v>
      </c>
      <c r="C864" s="356">
        <v>323.14999999999998</v>
      </c>
      <c r="D864" s="314">
        <v>0.1</v>
      </c>
      <c r="E864" s="356">
        <v>332.49</v>
      </c>
      <c r="F864" s="314">
        <v>0.1</v>
      </c>
      <c r="G864" s="356">
        <v>-9.34</v>
      </c>
      <c r="H864" s="349">
        <v>-2.8090376679435689</v>
      </c>
    </row>
    <row r="865" spans="1:8" ht="16.8" thickBot="1">
      <c r="A865" s="172"/>
      <c r="B865" s="194" t="s">
        <v>33</v>
      </c>
      <c r="C865" s="357">
        <v>2197.35</v>
      </c>
      <c r="D865" s="317">
        <v>0.8</v>
      </c>
      <c r="E865" s="357">
        <v>2239.4299999999998</v>
      </c>
      <c r="F865" s="317">
        <v>0.8</v>
      </c>
      <c r="G865" s="357">
        <v>-42.08</v>
      </c>
      <c r="H865" s="350">
        <v>-1.8789852426485607</v>
      </c>
    </row>
    <row r="866" spans="1:8" ht="16.2" thickTop="1"/>
    <row r="867" spans="1:8" ht="21.75" customHeight="1" thickBot="1">
      <c r="A867" s="1"/>
      <c r="C867" s="58"/>
      <c r="D867" s="59"/>
      <c r="E867" s="60"/>
      <c r="F867" s="60"/>
      <c r="G867" s="60"/>
      <c r="H867" s="36" t="s">
        <v>16</v>
      </c>
    </row>
    <row r="868" spans="1:8" ht="22.8" thickTop="1">
      <c r="A868" s="162"/>
      <c r="B868" s="326"/>
      <c r="C868" s="327" t="s">
        <v>308</v>
      </c>
      <c r="D868" s="328"/>
      <c r="E868" s="328"/>
      <c r="F868" s="328"/>
      <c r="G868" s="328"/>
      <c r="H868" s="329"/>
    </row>
    <row r="869" spans="1:8" ht="16.2">
      <c r="A869" s="168"/>
      <c r="B869" s="330"/>
      <c r="C869" s="331" t="s">
        <v>335</v>
      </c>
      <c r="D869" s="331"/>
      <c r="E869" s="331" t="s">
        <v>304</v>
      </c>
      <c r="F869" s="331"/>
      <c r="G869" s="331" t="s">
        <v>309</v>
      </c>
      <c r="H869" s="332"/>
    </row>
    <row r="870" spans="1:8" ht="16.2">
      <c r="A870" s="168"/>
      <c r="B870" s="333"/>
      <c r="C870" s="334" t="s">
        <v>12</v>
      </c>
      <c r="D870" s="335" t="s">
        <v>13</v>
      </c>
      <c r="E870" s="334" t="s">
        <v>12</v>
      </c>
      <c r="F870" s="335" t="s">
        <v>13</v>
      </c>
      <c r="G870" s="336" t="s">
        <v>12</v>
      </c>
      <c r="H870" s="337" t="s">
        <v>13</v>
      </c>
    </row>
    <row r="871" spans="1:8" ht="18">
      <c r="A871" s="171" t="s">
        <v>334</v>
      </c>
      <c r="B871" s="193" t="s">
        <v>79</v>
      </c>
      <c r="C871" s="355">
        <v>11566.75</v>
      </c>
      <c r="D871" s="311">
        <v>3.7</v>
      </c>
      <c r="E871" s="355">
        <v>11702.11</v>
      </c>
      <c r="F871" s="311">
        <v>3.8</v>
      </c>
      <c r="G871" s="358">
        <v>-135.36000000000001</v>
      </c>
      <c r="H871" s="348">
        <v>-1.156725242029268</v>
      </c>
    </row>
    <row r="872" spans="1:8" ht="16.2">
      <c r="A872" s="168"/>
      <c r="B872" s="195" t="s">
        <v>31</v>
      </c>
      <c r="C872" s="356">
        <v>8827</v>
      </c>
      <c r="D872" s="314">
        <v>2.8</v>
      </c>
      <c r="E872" s="356">
        <v>8889.61</v>
      </c>
      <c r="F872" s="314">
        <v>2.9</v>
      </c>
      <c r="G872" s="359">
        <v>-62.6</v>
      </c>
      <c r="H872" s="349">
        <v>-0.70423312927450621</v>
      </c>
    </row>
    <row r="873" spans="1:8" ht="16.2">
      <c r="A873" s="168"/>
      <c r="B873" s="195" t="s">
        <v>58</v>
      </c>
      <c r="C873" s="356">
        <v>352.28</v>
      </c>
      <c r="D873" s="314">
        <v>0.1</v>
      </c>
      <c r="E873" s="356">
        <v>365.43</v>
      </c>
      <c r="F873" s="314">
        <v>0.1</v>
      </c>
      <c r="G873" s="359">
        <v>-13.15</v>
      </c>
      <c r="H873" s="349">
        <v>-3.5985879194515911</v>
      </c>
    </row>
    <row r="874" spans="1:8" ht="16.8" thickBot="1">
      <c r="A874" s="172"/>
      <c r="B874" s="194" t="s">
        <v>33</v>
      </c>
      <c r="C874" s="357">
        <v>2387.46</v>
      </c>
      <c r="D874" s="317">
        <v>0.8</v>
      </c>
      <c r="E874" s="357">
        <v>2447.0700000000002</v>
      </c>
      <c r="F874" s="317">
        <v>0.8</v>
      </c>
      <c r="G874" s="360">
        <v>-59.61</v>
      </c>
      <c r="H874" s="350">
        <v>-2.4358645540459558</v>
      </c>
    </row>
    <row r="875" spans="1:8" ht="16.2" thickTop="1"/>
    <row r="876" spans="1:8" ht="21.75" customHeight="1" thickBot="1">
      <c r="A876" s="1"/>
      <c r="C876" s="58"/>
      <c r="D876" s="59"/>
      <c r="E876" s="60"/>
      <c r="F876" s="60"/>
      <c r="G876" s="60"/>
      <c r="H876" s="36" t="s">
        <v>16</v>
      </c>
    </row>
    <row r="877" spans="1:8" ht="22.8" thickTop="1">
      <c r="A877" s="162"/>
      <c r="B877" s="363"/>
      <c r="C877" s="364" t="s">
        <v>308</v>
      </c>
      <c r="D877" s="365"/>
      <c r="E877" s="365"/>
      <c r="F877" s="365"/>
      <c r="G877" s="365"/>
      <c r="H877" s="366"/>
    </row>
    <row r="878" spans="1:8" ht="16.2">
      <c r="A878" s="168"/>
      <c r="B878" s="367"/>
      <c r="C878" s="368" t="s">
        <v>337</v>
      </c>
      <c r="D878" s="368"/>
      <c r="E878" s="368" t="s">
        <v>307</v>
      </c>
      <c r="F878" s="368"/>
      <c r="G878" s="368" t="s">
        <v>309</v>
      </c>
      <c r="H878" s="369"/>
    </row>
    <row r="879" spans="1:8" ht="16.2">
      <c r="A879" s="168"/>
      <c r="B879" s="370"/>
      <c r="C879" s="371" t="s">
        <v>12</v>
      </c>
      <c r="D879" s="372" t="s">
        <v>13</v>
      </c>
      <c r="E879" s="371" t="s">
        <v>12</v>
      </c>
      <c r="F879" s="372" t="s">
        <v>13</v>
      </c>
      <c r="G879" s="373" t="s">
        <v>12</v>
      </c>
      <c r="H879" s="374" t="s">
        <v>13</v>
      </c>
    </row>
    <row r="880" spans="1:8" ht="18">
      <c r="A880" s="171" t="s">
        <v>336</v>
      </c>
      <c r="B880" s="193" t="s">
        <v>79</v>
      </c>
      <c r="C880" s="355">
        <v>902.57</v>
      </c>
      <c r="D880" s="311">
        <v>3.6</v>
      </c>
      <c r="E880" s="355">
        <v>845.81</v>
      </c>
      <c r="F880" s="311">
        <v>3.5</v>
      </c>
      <c r="G880" s="358">
        <v>56.76</v>
      </c>
      <c r="H880" s="348">
        <v>6.7108976979959865</v>
      </c>
    </row>
    <row r="881" spans="1:8" ht="16.2">
      <c r="A881" s="168"/>
      <c r="B881" s="195" t="s">
        <v>31</v>
      </c>
      <c r="C881" s="356">
        <v>680.12</v>
      </c>
      <c r="D881" s="314">
        <v>2.7</v>
      </c>
      <c r="E881" s="356">
        <v>628.91999999999996</v>
      </c>
      <c r="F881" s="314">
        <v>2.6</v>
      </c>
      <c r="G881" s="359">
        <v>51.2</v>
      </c>
      <c r="H881" s="349">
        <v>8.1412758961048777</v>
      </c>
    </row>
    <row r="882" spans="1:8" ht="16.2">
      <c r="A882" s="168"/>
      <c r="B882" s="195" t="s">
        <v>58</v>
      </c>
      <c r="C882" s="356">
        <v>33.36</v>
      </c>
      <c r="D882" s="314">
        <v>0.1</v>
      </c>
      <c r="E882" s="356">
        <v>35.43</v>
      </c>
      <c r="F882" s="314">
        <v>0.1</v>
      </c>
      <c r="G882" s="359">
        <v>-2.0699999999999998</v>
      </c>
      <c r="H882" s="349">
        <v>-5.8408313401702205</v>
      </c>
    </row>
    <row r="883" spans="1:8" ht="16.8" thickBot="1">
      <c r="A883" s="172"/>
      <c r="B883" s="194" t="s">
        <v>33</v>
      </c>
      <c r="C883" s="357">
        <v>189.09</v>
      </c>
      <c r="D883" s="317">
        <v>0.8</v>
      </c>
      <c r="E883" s="357">
        <v>181.46</v>
      </c>
      <c r="F883" s="317">
        <v>0.7</v>
      </c>
      <c r="G883" s="360">
        <v>7.63</v>
      </c>
      <c r="H883" s="350">
        <v>4.2039998551313404</v>
      </c>
    </row>
    <row r="884" spans="1:8" ht="16.2" thickTop="1"/>
    <row r="885" spans="1:8" ht="21.75" customHeight="1" thickBot="1">
      <c r="A885" s="1"/>
      <c r="C885" s="58"/>
      <c r="D885" s="59"/>
      <c r="E885" s="60"/>
      <c r="F885" s="60"/>
      <c r="G885" s="60"/>
      <c r="H885" s="36" t="s">
        <v>16</v>
      </c>
    </row>
    <row r="886" spans="1:8" ht="22.8" thickTop="1">
      <c r="A886" s="162"/>
      <c r="B886" s="363"/>
      <c r="C886" s="364" t="s">
        <v>308</v>
      </c>
      <c r="D886" s="365"/>
      <c r="E886" s="365"/>
      <c r="F886" s="365"/>
      <c r="G886" s="365"/>
      <c r="H886" s="366"/>
    </row>
    <row r="887" spans="1:8" ht="16.2">
      <c r="A887" s="168"/>
      <c r="B887" s="367"/>
      <c r="C887" s="368" t="s">
        <v>339</v>
      </c>
      <c r="D887" s="368"/>
      <c r="E887" s="368" t="s">
        <v>313</v>
      </c>
      <c r="F887" s="368"/>
      <c r="G887" s="368" t="s">
        <v>309</v>
      </c>
      <c r="H887" s="369"/>
    </row>
    <row r="888" spans="1:8" ht="16.2">
      <c r="A888" s="168"/>
      <c r="B888" s="370"/>
      <c r="C888" s="371" t="s">
        <v>12</v>
      </c>
      <c r="D888" s="372" t="s">
        <v>13</v>
      </c>
      <c r="E888" s="371" t="s">
        <v>12</v>
      </c>
      <c r="F888" s="372" t="s">
        <v>13</v>
      </c>
      <c r="G888" s="373" t="s">
        <v>12</v>
      </c>
      <c r="H888" s="374" t="s">
        <v>13</v>
      </c>
    </row>
    <row r="889" spans="1:8" ht="18">
      <c r="A889" s="171" t="s">
        <v>338</v>
      </c>
      <c r="B889" s="193" t="s">
        <v>79</v>
      </c>
      <c r="C889" s="355">
        <v>1617.96</v>
      </c>
      <c r="D889" s="311">
        <v>3.6</v>
      </c>
      <c r="E889" s="355">
        <v>1633.1</v>
      </c>
      <c r="F889" s="311">
        <v>3.6</v>
      </c>
      <c r="G889" s="358">
        <v>-15.15</v>
      </c>
      <c r="H889" s="348">
        <v>-0.92739186299624754</v>
      </c>
    </row>
    <row r="890" spans="1:8" ht="16.2">
      <c r="A890" s="168"/>
      <c r="B890" s="195" t="s">
        <v>31</v>
      </c>
      <c r="C890" s="356">
        <v>1233.52</v>
      </c>
      <c r="D890" s="314">
        <v>2.7</v>
      </c>
      <c r="E890" s="356">
        <v>1229.75</v>
      </c>
      <c r="F890" s="314">
        <v>2.7</v>
      </c>
      <c r="G890" s="359">
        <v>3.78</v>
      </c>
      <c r="H890" s="349">
        <v>0.30709597379031622</v>
      </c>
    </row>
    <row r="891" spans="1:8" ht="16.2">
      <c r="A891" s="168"/>
      <c r="B891" s="195" t="s">
        <v>58</v>
      </c>
      <c r="C891" s="356">
        <v>56.79</v>
      </c>
      <c r="D891" s="314">
        <v>0.1</v>
      </c>
      <c r="E891" s="356">
        <v>60.66</v>
      </c>
      <c r="F891" s="314">
        <v>0.1</v>
      </c>
      <c r="G891" s="359">
        <v>-3.88</v>
      </c>
      <c r="H891" s="349">
        <v>-6.3927374044192238</v>
      </c>
    </row>
    <row r="892" spans="1:8" ht="16.8" thickBot="1">
      <c r="A892" s="172"/>
      <c r="B892" s="194" t="s">
        <v>33</v>
      </c>
      <c r="C892" s="357">
        <v>327.64</v>
      </c>
      <c r="D892" s="317">
        <v>0.7</v>
      </c>
      <c r="E892" s="357">
        <v>342.69</v>
      </c>
      <c r="F892" s="317">
        <v>0.8</v>
      </c>
      <c r="G892" s="360">
        <v>-15.04</v>
      </c>
      <c r="H892" s="350">
        <v>-4.3898902351698981</v>
      </c>
    </row>
    <row r="893" spans="1:8" ht="16.2" thickTop="1"/>
    <row r="894" spans="1:8" ht="21.75" customHeight="1" thickBot="1">
      <c r="A894" s="1"/>
      <c r="C894" s="58"/>
      <c r="D894" s="59"/>
      <c r="E894" s="60"/>
      <c r="F894" s="60"/>
      <c r="G894" s="60"/>
      <c r="H894" s="36" t="s">
        <v>16</v>
      </c>
    </row>
    <row r="895" spans="1:8" ht="22.8" thickTop="1">
      <c r="A895" s="162"/>
      <c r="B895" s="363"/>
      <c r="C895" s="364" t="s">
        <v>308</v>
      </c>
      <c r="D895" s="365"/>
      <c r="E895" s="365"/>
      <c r="F895" s="365"/>
      <c r="G895" s="365"/>
      <c r="H895" s="366"/>
    </row>
    <row r="896" spans="1:8" ht="16.2">
      <c r="A896" s="168"/>
      <c r="B896" s="367"/>
      <c r="C896" s="368" t="s">
        <v>341</v>
      </c>
      <c r="D896" s="368"/>
      <c r="E896" s="368" t="s">
        <v>315</v>
      </c>
      <c r="F896" s="368"/>
      <c r="G896" s="368" t="s">
        <v>309</v>
      </c>
      <c r="H896" s="369"/>
    </row>
    <row r="897" spans="1:8" ht="16.2">
      <c r="A897" s="168"/>
      <c r="B897" s="370"/>
      <c r="C897" s="371" t="s">
        <v>12</v>
      </c>
      <c r="D897" s="372" t="s">
        <v>13</v>
      </c>
      <c r="E897" s="371" t="s">
        <v>12</v>
      </c>
      <c r="F897" s="372" t="s">
        <v>13</v>
      </c>
      <c r="G897" s="373" t="s">
        <v>12</v>
      </c>
      <c r="H897" s="374" t="s">
        <v>13</v>
      </c>
    </row>
    <row r="898" spans="1:8" ht="18">
      <c r="A898" s="171" t="s">
        <v>340</v>
      </c>
      <c r="B898" s="193" t="s">
        <v>79</v>
      </c>
      <c r="C898" s="355">
        <v>2655.28</v>
      </c>
      <c r="D898" s="311">
        <v>3.8</v>
      </c>
      <c r="E898" s="355">
        <v>2744.65</v>
      </c>
      <c r="F898" s="311">
        <v>3.7</v>
      </c>
      <c r="G898" s="358">
        <v>-89.37</v>
      </c>
      <c r="H898" s="348">
        <v>-3.2562761671260145</v>
      </c>
    </row>
    <row r="899" spans="1:8" ht="16.2">
      <c r="A899" s="168"/>
      <c r="B899" s="195" t="s">
        <v>31</v>
      </c>
      <c r="C899" s="356">
        <v>2041.54</v>
      </c>
      <c r="D899" s="314">
        <v>2.9</v>
      </c>
      <c r="E899" s="356">
        <v>2090.14</v>
      </c>
      <c r="F899" s="314">
        <v>2.9</v>
      </c>
      <c r="G899" s="359">
        <v>-48.6</v>
      </c>
      <c r="H899" s="349">
        <v>-2.325346870392468</v>
      </c>
    </row>
    <row r="900" spans="1:8" ht="16.2">
      <c r="A900" s="168"/>
      <c r="B900" s="195" t="s">
        <v>58</v>
      </c>
      <c r="C900" s="356">
        <v>82.38</v>
      </c>
      <c r="D900" s="314">
        <v>0.1</v>
      </c>
      <c r="E900" s="356">
        <v>90.65</v>
      </c>
      <c r="F900" s="314">
        <v>0.1</v>
      </c>
      <c r="G900" s="359">
        <v>-8.2799999999999994</v>
      </c>
      <c r="H900" s="349">
        <v>-9.1289080300580494</v>
      </c>
    </row>
    <row r="901" spans="1:8" ht="16.8" thickBot="1">
      <c r="A901" s="172"/>
      <c r="B901" s="194" t="s">
        <v>33</v>
      </c>
      <c r="C901" s="357">
        <v>531.36</v>
      </c>
      <c r="D901" s="317">
        <v>0.8</v>
      </c>
      <c r="E901" s="357">
        <v>563.85</v>
      </c>
      <c r="F901" s="317">
        <v>0.8</v>
      </c>
      <c r="G901" s="360">
        <v>-32.49</v>
      </c>
      <c r="H901" s="350">
        <v>-5.7629681304014593</v>
      </c>
    </row>
    <row r="902" spans="1:8" ht="16.2" thickTop="1"/>
    <row r="903" spans="1:8" ht="21.75" customHeight="1" thickBot="1">
      <c r="A903" s="1"/>
      <c r="C903" s="58"/>
      <c r="D903" s="59"/>
      <c r="E903" s="60"/>
      <c r="F903" s="60"/>
      <c r="G903" s="60"/>
      <c r="H903" s="36" t="s">
        <v>16</v>
      </c>
    </row>
    <row r="904" spans="1:8" ht="22.8" thickTop="1">
      <c r="A904" s="162"/>
      <c r="B904" s="363"/>
      <c r="C904" s="364" t="s">
        <v>308</v>
      </c>
      <c r="D904" s="365"/>
      <c r="E904" s="365"/>
      <c r="F904" s="365"/>
      <c r="G904" s="365"/>
      <c r="H904" s="366"/>
    </row>
    <row r="905" spans="1:8" ht="16.2">
      <c r="A905" s="168"/>
      <c r="B905" s="367"/>
      <c r="C905" s="368" t="s">
        <v>344</v>
      </c>
      <c r="D905" s="368"/>
      <c r="E905" s="368" t="s">
        <v>317</v>
      </c>
      <c r="F905" s="368"/>
      <c r="G905" s="368" t="s">
        <v>309</v>
      </c>
      <c r="H905" s="369"/>
    </row>
    <row r="906" spans="1:8" ht="16.2">
      <c r="A906" s="168"/>
      <c r="B906" s="370"/>
      <c r="C906" s="371" t="s">
        <v>12</v>
      </c>
      <c r="D906" s="372" t="s">
        <v>13</v>
      </c>
      <c r="E906" s="371" t="s">
        <v>12</v>
      </c>
      <c r="F906" s="372" t="s">
        <v>13</v>
      </c>
      <c r="G906" s="373" t="s">
        <v>12</v>
      </c>
      <c r="H906" s="374" t="s">
        <v>13</v>
      </c>
    </row>
    <row r="907" spans="1:8" ht="18">
      <c r="A907" s="171" t="s">
        <v>343</v>
      </c>
      <c r="B907" s="193" t="s">
        <v>79</v>
      </c>
      <c r="C907" s="355">
        <v>3645.84</v>
      </c>
      <c r="D907" s="311">
        <v>3.9</v>
      </c>
      <c r="E907" s="355">
        <v>3791.1</v>
      </c>
      <c r="F907" s="311">
        <v>3.8</v>
      </c>
      <c r="G907" s="358">
        <v>-145.26</v>
      </c>
      <c r="H907" s="348">
        <v>-3.8315420970804577</v>
      </c>
    </row>
    <row r="908" spans="1:8" ht="16.2">
      <c r="A908" s="168"/>
      <c r="B908" s="195" t="s">
        <v>31</v>
      </c>
      <c r="C908" s="356">
        <v>2828.08</v>
      </c>
      <c r="D908" s="314">
        <v>3</v>
      </c>
      <c r="E908" s="356">
        <v>2900.64</v>
      </c>
      <c r="F908" s="314">
        <v>2.9</v>
      </c>
      <c r="G908" s="359">
        <v>-72.56</v>
      </c>
      <c r="H908" s="349">
        <v>-2.501582947115832</v>
      </c>
    </row>
    <row r="909" spans="1:8" ht="16.2">
      <c r="A909" s="168"/>
      <c r="B909" s="195" t="s">
        <v>58</v>
      </c>
      <c r="C909" s="356">
        <v>106.63</v>
      </c>
      <c r="D909" s="314">
        <v>0.1</v>
      </c>
      <c r="E909" s="356">
        <v>118.17</v>
      </c>
      <c r="F909" s="314">
        <v>0.1</v>
      </c>
      <c r="G909" s="359">
        <v>-11.53</v>
      </c>
      <c r="H909" s="349">
        <v>-9.7604052938316759</v>
      </c>
    </row>
    <row r="910" spans="1:8" ht="16.8" thickBot="1">
      <c r="A910" s="172"/>
      <c r="B910" s="194" t="s">
        <v>33</v>
      </c>
      <c r="C910" s="357">
        <v>711.13</v>
      </c>
      <c r="D910" s="317">
        <v>0.8</v>
      </c>
      <c r="E910" s="357">
        <v>772.29</v>
      </c>
      <c r="F910" s="317">
        <v>0.8</v>
      </c>
      <c r="G910" s="360">
        <v>-61.16</v>
      </c>
      <c r="H910" s="350">
        <v>-7.9195743525047755</v>
      </c>
    </row>
    <row r="911" spans="1:8" ht="16.2" thickTop="1"/>
    <row r="912" spans="1:8" ht="21.75" customHeight="1" thickBot="1">
      <c r="A912" s="1"/>
      <c r="C912" s="58"/>
      <c r="D912" s="59"/>
      <c r="E912" s="60"/>
      <c r="F912" s="60"/>
      <c r="G912" s="60"/>
      <c r="H912" s="36" t="s">
        <v>16</v>
      </c>
    </row>
    <row r="913" spans="1:8" ht="22.8" thickTop="1">
      <c r="A913" s="162"/>
      <c r="B913" s="363"/>
      <c r="C913" s="364" t="s">
        <v>308</v>
      </c>
      <c r="D913" s="365"/>
      <c r="E913" s="365"/>
      <c r="F913" s="365"/>
      <c r="G913" s="365"/>
      <c r="H913" s="366"/>
    </row>
    <row r="914" spans="1:8" ht="16.2">
      <c r="A914" s="168"/>
      <c r="B914" s="367"/>
      <c r="C914" s="368" t="s">
        <v>346</v>
      </c>
      <c r="D914" s="368"/>
      <c r="E914" s="368" t="s">
        <v>320</v>
      </c>
      <c r="F914" s="368"/>
      <c r="G914" s="368" t="s">
        <v>309</v>
      </c>
      <c r="H914" s="369"/>
    </row>
    <row r="915" spans="1:8" ht="16.2">
      <c r="A915" s="168"/>
      <c r="B915" s="370"/>
      <c r="C915" s="371" t="s">
        <v>12</v>
      </c>
      <c r="D915" s="372" t="s">
        <v>13</v>
      </c>
      <c r="E915" s="371" t="s">
        <v>12</v>
      </c>
      <c r="F915" s="372" t="s">
        <v>13</v>
      </c>
      <c r="G915" s="373" t="s">
        <v>12</v>
      </c>
      <c r="H915" s="374" t="s">
        <v>13</v>
      </c>
    </row>
    <row r="916" spans="1:8" ht="18">
      <c r="A916" s="171" t="s">
        <v>345</v>
      </c>
      <c r="B916" s="193" t="s">
        <v>79</v>
      </c>
      <c r="C916" s="355">
        <v>4703.99</v>
      </c>
      <c r="D916" s="311">
        <v>3.9</v>
      </c>
      <c r="E916" s="355">
        <v>4824.59</v>
      </c>
      <c r="F916" s="311">
        <v>3.8</v>
      </c>
      <c r="G916" s="358">
        <v>-120.6</v>
      </c>
      <c r="H916" s="348">
        <v>-2.4997927436372174</v>
      </c>
    </row>
    <row r="917" spans="1:8" ht="16.2">
      <c r="A917" s="168"/>
      <c r="B917" s="195" t="s">
        <v>31</v>
      </c>
      <c r="C917" s="356">
        <v>3665.01</v>
      </c>
      <c r="D917" s="314">
        <v>3.1</v>
      </c>
      <c r="E917" s="356">
        <v>3703.06</v>
      </c>
      <c r="F917" s="314">
        <v>2.9</v>
      </c>
      <c r="G917" s="359">
        <v>-38.04</v>
      </c>
      <c r="H917" s="349">
        <v>-1.0272838517895067</v>
      </c>
    </row>
    <row r="918" spans="1:8" ht="16.2">
      <c r="A918" s="168"/>
      <c r="B918" s="195" t="s">
        <v>58</v>
      </c>
      <c r="C918" s="356">
        <v>129.76</v>
      </c>
      <c r="D918" s="314">
        <v>0.1</v>
      </c>
      <c r="E918" s="356">
        <v>145.97999999999999</v>
      </c>
      <c r="F918" s="314">
        <v>0.1</v>
      </c>
      <c r="G918" s="359">
        <v>-16.22</v>
      </c>
      <c r="H918" s="349">
        <v>-11.108728992560751</v>
      </c>
    </row>
    <row r="919" spans="1:8" ht="16.8" thickBot="1">
      <c r="A919" s="172"/>
      <c r="B919" s="194" t="s">
        <v>33</v>
      </c>
      <c r="C919" s="357">
        <v>909.21</v>
      </c>
      <c r="D919" s="317">
        <v>0.8</v>
      </c>
      <c r="E919" s="357">
        <v>975.56</v>
      </c>
      <c r="F919" s="317">
        <v>0.8</v>
      </c>
      <c r="G919" s="360">
        <v>-66.349999999999994</v>
      </c>
      <c r="H919" s="350">
        <v>-6.8009896887641723</v>
      </c>
    </row>
    <row r="920" spans="1:8" ht="16.2" thickTop="1"/>
    <row r="921" spans="1:8" ht="21.75" customHeight="1" thickBot="1">
      <c r="A921" s="1"/>
      <c r="C921" s="58"/>
      <c r="D921" s="59"/>
      <c r="E921" s="60"/>
      <c r="F921" s="60"/>
      <c r="G921" s="60"/>
      <c r="H921" s="36" t="s">
        <v>16</v>
      </c>
    </row>
    <row r="922" spans="1:8" ht="22.8" thickTop="1">
      <c r="A922" s="162"/>
      <c r="B922" s="363"/>
      <c r="C922" s="364" t="s">
        <v>308</v>
      </c>
      <c r="D922" s="365"/>
      <c r="E922" s="365"/>
      <c r="F922" s="365"/>
      <c r="G922" s="365"/>
      <c r="H922" s="366"/>
    </row>
    <row r="923" spans="1:8" ht="16.2">
      <c r="A923" s="168"/>
      <c r="B923" s="367"/>
      <c r="C923" s="368" t="s">
        <v>348</v>
      </c>
      <c r="D923" s="368"/>
      <c r="E923" s="368" t="s">
        <v>323</v>
      </c>
      <c r="F923" s="368"/>
      <c r="G923" s="368" t="s">
        <v>309</v>
      </c>
      <c r="H923" s="369"/>
    </row>
    <row r="924" spans="1:8" ht="16.2">
      <c r="A924" s="168"/>
      <c r="B924" s="370"/>
      <c r="C924" s="371" t="s">
        <v>12</v>
      </c>
      <c r="D924" s="372" t="s">
        <v>13</v>
      </c>
      <c r="E924" s="371" t="s">
        <v>12</v>
      </c>
      <c r="F924" s="372" t="s">
        <v>13</v>
      </c>
      <c r="G924" s="373" t="s">
        <v>12</v>
      </c>
      <c r="H924" s="374" t="s">
        <v>13</v>
      </c>
    </row>
    <row r="925" spans="1:8" ht="18">
      <c r="A925" s="171" t="s">
        <v>347</v>
      </c>
      <c r="B925" s="193" t="s">
        <v>79</v>
      </c>
      <c r="C925" s="355">
        <v>5598.52</v>
      </c>
      <c r="D925" s="311">
        <v>3.9</v>
      </c>
      <c r="E925" s="355">
        <v>5805.76</v>
      </c>
      <c r="F925" s="311">
        <v>3.8</v>
      </c>
      <c r="G925" s="358">
        <v>-207.24</v>
      </c>
      <c r="H925" s="348">
        <v>-3.5695480987084318</v>
      </c>
    </row>
    <row r="926" spans="1:8" ht="16.2">
      <c r="A926" s="168"/>
      <c r="B926" s="195" t="s">
        <v>31</v>
      </c>
      <c r="C926" s="356">
        <v>4355.46</v>
      </c>
      <c r="D926" s="314">
        <v>3.1</v>
      </c>
      <c r="E926" s="356">
        <v>4442.32</v>
      </c>
      <c r="F926" s="314">
        <v>2.9</v>
      </c>
      <c r="G926" s="359">
        <v>-86.87</v>
      </c>
      <c r="H926" s="349">
        <v>-1.9554274449946139</v>
      </c>
    </row>
    <row r="927" spans="1:8" ht="16.2">
      <c r="A927" s="168"/>
      <c r="B927" s="195" t="s">
        <v>58</v>
      </c>
      <c r="C927" s="356">
        <v>154.94999999999999</v>
      </c>
      <c r="D927" s="314">
        <v>0.1</v>
      </c>
      <c r="E927" s="356">
        <v>175.93</v>
      </c>
      <c r="F927" s="314">
        <v>0.1</v>
      </c>
      <c r="G927" s="359">
        <v>-20.99</v>
      </c>
      <c r="H927" s="349">
        <v>-11.928067991662648</v>
      </c>
    </row>
    <row r="928" spans="1:8" ht="16.8" thickBot="1">
      <c r="A928" s="172"/>
      <c r="B928" s="194" t="s">
        <v>33</v>
      </c>
      <c r="C928" s="357">
        <v>1088.1199999999999</v>
      </c>
      <c r="D928" s="317">
        <v>0.8</v>
      </c>
      <c r="E928" s="357">
        <v>1187.5</v>
      </c>
      <c r="F928" s="317">
        <v>0.8</v>
      </c>
      <c r="G928" s="360">
        <v>-99.39</v>
      </c>
      <c r="H928" s="350">
        <v>-8.3694445800417192</v>
      </c>
    </row>
    <row r="929" spans="1:8" ht="16.2" thickTop="1"/>
    <row r="930" spans="1:8" ht="21.75" customHeight="1" thickBot="1">
      <c r="A930" s="1"/>
      <c r="C930" s="58"/>
      <c r="D930" s="59"/>
      <c r="E930" s="60"/>
      <c r="F930" s="60"/>
      <c r="G930" s="60"/>
      <c r="H930" s="36" t="s">
        <v>16</v>
      </c>
    </row>
    <row r="931" spans="1:8" ht="22.8" thickTop="1">
      <c r="A931" s="162"/>
      <c r="B931" s="363"/>
      <c r="C931" s="364" t="s">
        <v>308</v>
      </c>
      <c r="D931" s="365"/>
      <c r="E931" s="365"/>
      <c r="F931" s="365"/>
      <c r="G931" s="365"/>
      <c r="H931" s="366"/>
    </row>
    <row r="932" spans="1:8" ht="16.2">
      <c r="A932" s="168"/>
      <c r="B932" s="367"/>
      <c r="C932" s="368" t="s">
        <v>350</v>
      </c>
      <c r="D932" s="368"/>
      <c r="E932" s="368" t="s">
        <v>325</v>
      </c>
      <c r="F932" s="368"/>
      <c r="G932" s="368" t="s">
        <v>309</v>
      </c>
      <c r="H932" s="369"/>
    </row>
    <row r="933" spans="1:8" ht="16.2">
      <c r="A933" s="168"/>
      <c r="B933" s="370"/>
      <c r="C933" s="371" t="s">
        <v>12</v>
      </c>
      <c r="D933" s="372" t="s">
        <v>13</v>
      </c>
      <c r="E933" s="371" t="s">
        <v>12</v>
      </c>
      <c r="F933" s="372" t="s">
        <v>13</v>
      </c>
      <c r="G933" s="373" t="s">
        <v>12</v>
      </c>
      <c r="H933" s="374" t="s">
        <v>13</v>
      </c>
    </row>
    <row r="934" spans="1:8" ht="18">
      <c r="A934" s="171" t="s">
        <v>349</v>
      </c>
      <c r="B934" s="193" t="s">
        <v>79</v>
      </c>
      <c r="C934" s="355">
        <v>6450.2</v>
      </c>
      <c r="D934" s="311">
        <v>3.9</v>
      </c>
      <c r="E934" s="355">
        <v>6732.83</v>
      </c>
      <c r="F934" s="311">
        <v>3.7</v>
      </c>
      <c r="G934" s="358">
        <v>-282.63</v>
      </c>
      <c r="H934" s="348">
        <v>-4.1978501281627087</v>
      </c>
    </row>
    <row r="935" spans="1:8" ht="16.2">
      <c r="A935" s="168"/>
      <c r="B935" s="195" t="s">
        <v>31</v>
      </c>
      <c r="C935" s="356">
        <v>5003.59</v>
      </c>
      <c r="D935" s="314">
        <v>3</v>
      </c>
      <c r="E935" s="356">
        <v>5136.3999999999996</v>
      </c>
      <c r="F935" s="314">
        <v>2.9</v>
      </c>
      <c r="G935" s="359">
        <v>-132.81</v>
      </c>
      <c r="H935" s="349">
        <v>-2.5856201727158203</v>
      </c>
    </row>
    <row r="936" spans="1:8" ht="16.2">
      <c r="A936" s="168"/>
      <c r="B936" s="195" t="s">
        <v>58</v>
      </c>
      <c r="C936" s="356">
        <v>183.1</v>
      </c>
      <c r="D936" s="314">
        <v>0.1</v>
      </c>
      <c r="E936" s="356">
        <v>207.91</v>
      </c>
      <c r="F936" s="314">
        <v>0.1</v>
      </c>
      <c r="G936" s="359">
        <v>-24.81</v>
      </c>
      <c r="H936" s="349">
        <v>-11.933079959524918</v>
      </c>
    </row>
    <row r="937" spans="1:8" ht="16.8" thickBot="1">
      <c r="A937" s="172"/>
      <c r="B937" s="194" t="s">
        <v>33</v>
      </c>
      <c r="C937" s="357">
        <v>1263.51</v>
      </c>
      <c r="D937" s="317">
        <v>0.8</v>
      </c>
      <c r="E937" s="357">
        <v>1388.52</v>
      </c>
      <c r="F937" s="317">
        <v>0.8</v>
      </c>
      <c r="G937" s="360">
        <v>-125.02</v>
      </c>
      <c r="H937" s="350">
        <v>-9.0035525372757785</v>
      </c>
    </row>
    <row r="938" spans="1:8" ht="16.2" thickTop="1"/>
    <row r="939" spans="1:8" ht="21.75" customHeight="1" thickBot="1">
      <c r="A939" s="1"/>
      <c r="C939" s="58"/>
      <c r="D939" s="59"/>
      <c r="E939" s="60"/>
      <c r="F939" s="60"/>
      <c r="G939" s="60"/>
      <c r="H939" s="36" t="s">
        <v>16</v>
      </c>
    </row>
    <row r="940" spans="1:8" ht="22.8" thickTop="1">
      <c r="A940" s="162"/>
      <c r="B940" s="363"/>
      <c r="C940" s="364" t="s">
        <v>308</v>
      </c>
      <c r="D940" s="365"/>
      <c r="E940" s="365"/>
      <c r="F940" s="365"/>
      <c r="G940" s="365"/>
      <c r="H940" s="366"/>
    </row>
    <row r="941" spans="1:8" ht="16.2">
      <c r="A941" s="168"/>
      <c r="B941" s="367"/>
      <c r="C941" s="368" t="s">
        <v>352</v>
      </c>
      <c r="D941" s="368"/>
      <c r="E941" s="368" t="s">
        <v>327</v>
      </c>
      <c r="F941" s="368"/>
      <c r="G941" s="368" t="s">
        <v>309</v>
      </c>
      <c r="H941" s="369"/>
    </row>
    <row r="942" spans="1:8" ht="16.2">
      <c r="A942" s="168"/>
      <c r="B942" s="370"/>
      <c r="C942" s="371" t="s">
        <v>12</v>
      </c>
      <c r="D942" s="372" t="s">
        <v>13</v>
      </c>
      <c r="E942" s="371" t="s">
        <v>12</v>
      </c>
      <c r="F942" s="372" t="s">
        <v>13</v>
      </c>
      <c r="G942" s="373" t="s">
        <v>12</v>
      </c>
      <c r="H942" s="374" t="s">
        <v>13</v>
      </c>
    </row>
    <row r="943" spans="1:8" ht="18">
      <c r="A943" s="171" t="s">
        <v>351</v>
      </c>
      <c r="B943" s="193" t="s">
        <v>79</v>
      </c>
      <c r="C943" s="355">
        <v>7368.23</v>
      </c>
      <c r="D943" s="311">
        <v>3.9</v>
      </c>
      <c r="E943" s="355">
        <v>7725.65</v>
      </c>
      <c r="F943" s="311">
        <v>3.7</v>
      </c>
      <c r="G943" s="358">
        <v>-357.42</v>
      </c>
      <c r="H943" s="348">
        <v>-4.6263573899173025</v>
      </c>
    </row>
    <row r="944" spans="1:8" ht="16.2">
      <c r="A944" s="168"/>
      <c r="B944" s="195" t="s">
        <v>31</v>
      </c>
      <c r="C944" s="356">
        <v>5717.02</v>
      </c>
      <c r="D944" s="314">
        <v>3</v>
      </c>
      <c r="E944" s="356">
        <v>5885.4</v>
      </c>
      <c r="F944" s="314">
        <v>2.8</v>
      </c>
      <c r="G944" s="359">
        <v>-168.38</v>
      </c>
      <c r="H944" s="349">
        <v>-2.8610444944147626</v>
      </c>
    </row>
    <row r="945" spans="1:8" ht="16.2">
      <c r="A945" s="168"/>
      <c r="B945" s="195" t="s">
        <v>58</v>
      </c>
      <c r="C945" s="356">
        <v>205.22</v>
      </c>
      <c r="D945" s="314">
        <v>0.1</v>
      </c>
      <c r="E945" s="356">
        <v>240.74</v>
      </c>
      <c r="F945" s="314">
        <v>0.1</v>
      </c>
      <c r="G945" s="359">
        <v>-35.53</v>
      </c>
      <c r="H945" s="349">
        <v>-14.757518287333001</v>
      </c>
    </row>
    <row r="946" spans="1:8" ht="16.8" thickBot="1">
      <c r="A946" s="172"/>
      <c r="B946" s="194" t="s">
        <v>33</v>
      </c>
      <c r="C946" s="357">
        <v>1446</v>
      </c>
      <c r="D946" s="317">
        <v>0.8</v>
      </c>
      <c r="E946" s="357">
        <v>1599.5</v>
      </c>
      <c r="F946" s="317">
        <v>0.8</v>
      </c>
      <c r="G946" s="360">
        <v>-153.5</v>
      </c>
      <c r="H946" s="350">
        <v>-9.5969973177166441</v>
      </c>
    </row>
    <row r="947" spans="1:8" ht="16.2" thickTop="1"/>
    <row r="948" spans="1:8" ht="21.75" customHeight="1" thickBot="1">
      <c r="A948" s="1"/>
      <c r="C948" s="58"/>
      <c r="D948" s="59"/>
      <c r="E948" s="60"/>
      <c r="F948" s="60"/>
      <c r="G948" s="60"/>
      <c r="H948" s="36" t="s">
        <v>16</v>
      </c>
    </row>
    <row r="949" spans="1:8" ht="22.8" thickTop="1">
      <c r="A949" s="162"/>
      <c r="B949" s="363"/>
      <c r="C949" s="364" t="s">
        <v>308</v>
      </c>
      <c r="D949" s="365"/>
      <c r="E949" s="365"/>
      <c r="F949" s="365"/>
      <c r="G949" s="365"/>
      <c r="H949" s="366"/>
    </row>
    <row r="950" spans="1:8" ht="16.2">
      <c r="A950" s="168"/>
      <c r="B950" s="367"/>
      <c r="C950" s="368" t="s">
        <v>354</v>
      </c>
      <c r="D950" s="368"/>
      <c r="E950" s="368" t="s">
        <v>329</v>
      </c>
      <c r="F950" s="368"/>
      <c r="G950" s="368" t="s">
        <v>309</v>
      </c>
      <c r="H950" s="369"/>
    </row>
    <row r="951" spans="1:8" ht="16.2">
      <c r="A951" s="168"/>
      <c r="B951" s="370"/>
      <c r="C951" s="371" t="s">
        <v>12</v>
      </c>
      <c r="D951" s="372" t="s">
        <v>13</v>
      </c>
      <c r="E951" s="371" t="s">
        <v>12</v>
      </c>
      <c r="F951" s="372" t="s">
        <v>13</v>
      </c>
      <c r="G951" s="373" t="s">
        <v>12</v>
      </c>
      <c r="H951" s="374" t="s">
        <v>13</v>
      </c>
    </row>
    <row r="952" spans="1:8" ht="18">
      <c r="A952" s="171" t="s">
        <v>353</v>
      </c>
      <c r="B952" s="193" t="s">
        <v>79</v>
      </c>
      <c r="C952" s="355">
        <v>8229.67</v>
      </c>
      <c r="D952" s="311">
        <v>3.9</v>
      </c>
      <c r="E952" s="355">
        <v>8686.41</v>
      </c>
      <c r="F952" s="311">
        <v>3.7</v>
      </c>
      <c r="G952" s="358">
        <v>-456.75</v>
      </c>
      <c r="H952" s="348">
        <v>-5.258176198530041</v>
      </c>
    </row>
    <row r="953" spans="1:8" ht="16.2">
      <c r="A953" s="168"/>
      <c r="B953" s="195" t="s">
        <v>31</v>
      </c>
      <c r="C953" s="356">
        <v>6380.05</v>
      </c>
      <c r="D953" s="314">
        <v>3</v>
      </c>
      <c r="E953" s="356">
        <v>6624.72</v>
      </c>
      <c r="F953" s="314">
        <v>2.8</v>
      </c>
      <c r="G953" s="359">
        <v>-244.66</v>
      </c>
      <c r="H953" s="349">
        <v>-3.6931981967586305</v>
      </c>
    </row>
    <row r="954" spans="1:8" ht="16.2">
      <c r="A954" s="168"/>
      <c r="B954" s="195" t="s">
        <v>58</v>
      </c>
      <c r="C954" s="356">
        <v>231.45</v>
      </c>
      <c r="D954" s="314">
        <v>0.1</v>
      </c>
      <c r="E954" s="356">
        <v>271.49</v>
      </c>
      <c r="F954" s="314">
        <v>0.1</v>
      </c>
      <c r="G954" s="359">
        <v>-40.04</v>
      </c>
      <c r="H954" s="349">
        <v>-14.74949386305893</v>
      </c>
    </row>
    <row r="955" spans="1:8" ht="16.8" thickBot="1">
      <c r="A955" s="172"/>
      <c r="B955" s="194" t="s">
        <v>33</v>
      </c>
      <c r="C955" s="357">
        <v>1618.17</v>
      </c>
      <c r="D955" s="317">
        <v>0.8</v>
      </c>
      <c r="E955" s="357">
        <v>1790.2</v>
      </c>
      <c r="F955" s="317">
        <v>0.8</v>
      </c>
      <c r="G955" s="360">
        <v>-172.04</v>
      </c>
      <c r="H955" s="350">
        <v>-9.6100201116057491</v>
      </c>
    </row>
    <row r="956" spans="1:8" ht="16.2" thickTop="1"/>
    <row r="957" spans="1:8" ht="21.75" customHeight="1" thickBot="1">
      <c r="A957" s="1"/>
      <c r="C957" s="58"/>
      <c r="D957" s="59"/>
      <c r="E957" s="60"/>
      <c r="F957" s="60"/>
      <c r="G957" s="60"/>
      <c r="H957" s="36" t="s">
        <v>16</v>
      </c>
    </row>
    <row r="958" spans="1:8" ht="22.8" thickTop="1">
      <c r="A958" s="162"/>
      <c r="B958" s="363"/>
      <c r="C958" s="364" t="s">
        <v>308</v>
      </c>
      <c r="D958" s="365"/>
      <c r="E958" s="365"/>
      <c r="F958" s="365"/>
      <c r="G958" s="365"/>
      <c r="H958" s="366"/>
    </row>
    <row r="959" spans="1:8" ht="16.2">
      <c r="A959" s="168"/>
      <c r="B959" s="367"/>
      <c r="C959" s="368" t="s">
        <v>356</v>
      </c>
      <c r="D959" s="368"/>
      <c r="E959" s="368" t="s">
        <v>331</v>
      </c>
      <c r="F959" s="368"/>
      <c r="G959" s="368" t="s">
        <v>309</v>
      </c>
      <c r="H959" s="369"/>
    </row>
    <row r="960" spans="1:8" ht="16.2">
      <c r="A960" s="168"/>
      <c r="B960" s="370"/>
      <c r="C960" s="371" t="s">
        <v>357</v>
      </c>
      <c r="D960" s="372" t="s">
        <v>13</v>
      </c>
      <c r="E960" s="371" t="s">
        <v>12</v>
      </c>
      <c r="F960" s="372" t="s">
        <v>13</v>
      </c>
      <c r="G960" s="373" t="s">
        <v>12</v>
      </c>
      <c r="H960" s="374" t="s">
        <v>13</v>
      </c>
    </row>
    <row r="961" spans="1:8" ht="18">
      <c r="A961" s="171" t="s">
        <v>355</v>
      </c>
      <c r="B961" s="193" t="s">
        <v>79</v>
      </c>
      <c r="C961" s="355">
        <v>9160</v>
      </c>
      <c r="D961" s="311">
        <f>C961/2363.023</f>
        <v>3.8763905387294155</v>
      </c>
      <c r="E961" s="355">
        <v>9690.7000000000007</v>
      </c>
      <c r="F961" s="392">
        <v>3.7</v>
      </c>
      <c r="G961" s="391">
        <f>C961-E961</f>
        <v>-530.70000000000073</v>
      </c>
      <c r="H961" s="348">
        <v>-5.48</v>
      </c>
    </row>
    <row r="962" spans="1:8" ht="16.2">
      <c r="A962" s="168"/>
      <c r="B962" s="195" t="s">
        <v>31</v>
      </c>
      <c r="C962" s="356">
        <v>7110.2</v>
      </c>
      <c r="D962" s="314">
        <f>C962/2363.023</f>
        <v>3.0089423590036999</v>
      </c>
      <c r="E962" s="356">
        <v>7398.8</v>
      </c>
      <c r="F962" s="393">
        <v>2.8</v>
      </c>
      <c r="G962" s="389">
        <f>C962-E962</f>
        <v>-288.60000000000036</v>
      </c>
      <c r="H962" s="349">
        <v>-3.9</v>
      </c>
    </row>
    <row r="963" spans="1:8" ht="16.2">
      <c r="A963" s="168"/>
      <c r="B963" s="195" t="s">
        <v>58</v>
      </c>
      <c r="C963" s="356">
        <v>252.3</v>
      </c>
      <c r="D963" s="314">
        <f>C963/2363.023</f>
        <v>0.10677001451107332</v>
      </c>
      <c r="E963" s="356">
        <v>296.2</v>
      </c>
      <c r="F963" s="393">
        <v>0.1</v>
      </c>
      <c r="G963" s="389">
        <f>C963-E963</f>
        <v>-43.899999999999977</v>
      </c>
      <c r="H963" s="349">
        <v>-14.82</v>
      </c>
    </row>
    <row r="964" spans="1:8" ht="16.8" thickBot="1">
      <c r="A964" s="172"/>
      <c r="B964" s="194" t="s">
        <v>33</v>
      </c>
      <c r="C964" s="357">
        <v>1797.2</v>
      </c>
      <c r="D964" s="317">
        <f>C964/2363.023</f>
        <v>0.76055120919263164</v>
      </c>
      <c r="E964" s="357">
        <v>1995.7</v>
      </c>
      <c r="F964" s="394">
        <v>0.8</v>
      </c>
      <c r="G964" s="390">
        <f>C964-E964</f>
        <v>-198.5</v>
      </c>
      <c r="H964" s="350">
        <v>-9.9499999999999993</v>
      </c>
    </row>
    <row r="965" spans="1:8" ht="16.2" thickTop="1"/>
    <row r="966" spans="1:8" ht="21.75" customHeight="1" thickBot="1">
      <c r="A966" s="1"/>
      <c r="C966" s="58"/>
      <c r="D966" s="59"/>
      <c r="E966" s="60"/>
      <c r="F966" s="60"/>
      <c r="G966" s="60"/>
      <c r="H966" s="36" t="s">
        <v>16</v>
      </c>
    </row>
    <row r="967" spans="1:8" ht="22.8" thickTop="1">
      <c r="A967" s="162"/>
      <c r="B967" s="363"/>
      <c r="C967" s="364" t="s">
        <v>308</v>
      </c>
      <c r="D967" s="365"/>
      <c r="E967" s="365"/>
      <c r="F967" s="365"/>
      <c r="G967" s="365"/>
      <c r="H967" s="366"/>
    </row>
    <row r="968" spans="1:8" ht="16.2">
      <c r="A968" s="168"/>
      <c r="B968" s="367"/>
      <c r="C968" s="368" t="s">
        <v>359</v>
      </c>
      <c r="D968" s="368"/>
      <c r="E968" s="368" t="s">
        <v>333</v>
      </c>
      <c r="F968" s="368"/>
      <c r="G968" s="368" t="s">
        <v>309</v>
      </c>
      <c r="H968" s="369"/>
    </row>
    <row r="969" spans="1:8" ht="16.2">
      <c r="A969" s="168"/>
      <c r="B969" s="370"/>
      <c r="C969" s="371" t="s">
        <v>357</v>
      </c>
      <c r="D969" s="372" t="s">
        <v>13</v>
      </c>
      <c r="E969" s="371" t="s">
        <v>12</v>
      </c>
      <c r="F969" s="372" t="s">
        <v>13</v>
      </c>
      <c r="G969" s="373" t="s">
        <v>12</v>
      </c>
      <c r="H969" s="374" t="s">
        <v>13</v>
      </c>
    </row>
    <row r="970" spans="1:8" ht="18">
      <c r="A970" s="171" t="s">
        <v>358</v>
      </c>
      <c r="B970" s="193" t="s">
        <v>79</v>
      </c>
      <c r="C970" s="355">
        <v>9996.76</v>
      </c>
      <c r="D970" s="311">
        <v>3.9</v>
      </c>
      <c r="E970" s="355">
        <v>10659.26</v>
      </c>
      <c r="F970" s="311">
        <v>3.7</v>
      </c>
      <c r="G970" s="358">
        <v>-662.49</v>
      </c>
      <c r="H970" s="348">
        <v>-6.2152083146869037</v>
      </c>
    </row>
    <row r="971" spans="1:8" ht="16.2">
      <c r="A971" s="168"/>
      <c r="B971" s="195" t="s">
        <v>31</v>
      </c>
      <c r="C971" s="356">
        <v>7755.69</v>
      </c>
      <c r="D971" s="314">
        <v>3</v>
      </c>
      <c r="E971" s="356">
        <v>8138.65</v>
      </c>
      <c r="F971" s="314">
        <v>2.8</v>
      </c>
      <c r="G971" s="359">
        <v>-382.97</v>
      </c>
      <c r="H971" s="349">
        <v>-4.7055181563044082</v>
      </c>
    </row>
    <row r="972" spans="1:8" ht="16.2">
      <c r="A972" s="168"/>
      <c r="B972" s="195" t="s">
        <v>58</v>
      </c>
      <c r="C972" s="356">
        <v>272.95</v>
      </c>
      <c r="D972" s="314">
        <v>0.1</v>
      </c>
      <c r="E972" s="356">
        <v>323.14999999999998</v>
      </c>
      <c r="F972" s="314">
        <v>0.1</v>
      </c>
      <c r="G972" s="359">
        <v>-50.2</v>
      </c>
      <c r="H972" s="349">
        <v>-15.534494880824134</v>
      </c>
    </row>
    <row r="973" spans="1:8" ht="16.8" thickBot="1">
      <c r="A973" s="172"/>
      <c r="B973" s="194" t="s">
        <v>33</v>
      </c>
      <c r="C973" s="357">
        <v>1968.12</v>
      </c>
      <c r="D973" s="317">
        <v>0.8</v>
      </c>
      <c r="E973" s="357">
        <v>2197.4499999999998</v>
      </c>
      <c r="F973" s="317">
        <v>0.8</v>
      </c>
      <c r="G973" s="360">
        <v>-229.33</v>
      </c>
      <c r="H973" s="350">
        <v>-10.436144070492125</v>
      </c>
    </row>
    <row r="974" spans="1:8" ht="16.2" thickTop="1"/>
    <row r="975" spans="1:8" ht="21.75" customHeight="1" thickBot="1">
      <c r="A975" s="1"/>
      <c r="C975" s="58"/>
      <c r="D975" s="59"/>
      <c r="E975" s="60"/>
      <c r="F975" s="60"/>
      <c r="G975" s="60"/>
      <c r="H975" s="36" t="s">
        <v>16</v>
      </c>
    </row>
    <row r="976" spans="1:8" ht="22.8" thickTop="1">
      <c r="A976" s="162"/>
      <c r="B976" s="363"/>
      <c r="C976" s="364" t="s">
        <v>308</v>
      </c>
      <c r="D976" s="365"/>
      <c r="E976" s="365"/>
      <c r="F976" s="365"/>
      <c r="G976" s="365"/>
      <c r="H976" s="366"/>
    </row>
    <row r="977" spans="1:8" ht="16.2">
      <c r="A977" s="168"/>
      <c r="B977" s="367"/>
      <c r="C977" s="368" t="s">
        <v>361</v>
      </c>
      <c r="D977" s="368"/>
      <c r="E977" s="368" t="s">
        <v>335</v>
      </c>
      <c r="F977" s="368"/>
      <c r="G977" s="368" t="s">
        <v>309</v>
      </c>
      <c r="H977" s="369"/>
    </row>
    <row r="978" spans="1:8" ht="16.2">
      <c r="A978" s="168"/>
      <c r="B978" s="370"/>
      <c r="C978" s="371" t="s">
        <v>357</v>
      </c>
      <c r="D978" s="372" t="s">
        <v>13</v>
      </c>
      <c r="E978" s="371" t="s">
        <v>12</v>
      </c>
      <c r="F978" s="372" t="s">
        <v>13</v>
      </c>
      <c r="G978" s="373" t="s">
        <v>12</v>
      </c>
      <c r="H978" s="374" t="s">
        <v>13</v>
      </c>
    </row>
    <row r="979" spans="1:8" ht="18">
      <c r="A979" s="171" t="s">
        <v>360</v>
      </c>
      <c r="B979" s="193" t="s">
        <v>79</v>
      </c>
      <c r="C979" s="355">
        <v>10806.15</v>
      </c>
      <c r="D979" s="311">
        <v>3.9</v>
      </c>
      <c r="E979" s="355">
        <v>11565.49</v>
      </c>
      <c r="F979" s="311">
        <v>3.7</v>
      </c>
      <c r="G979" s="358">
        <v>-759.35</v>
      </c>
      <c r="H979" s="348">
        <v>-6.5656296386424087</v>
      </c>
    </row>
    <row r="980" spans="1:8" ht="16.2">
      <c r="A980" s="168"/>
      <c r="B980" s="195" t="s">
        <v>31</v>
      </c>
      <c r="C980" s="356">
        <v>8362.9699999999993</v>
      </c>
      <c r="D980" s="314">
        <v>3</v>
      </c>
      <c r="E980" s="356">
        <v>8825.5400000000009</v>
      </c>
      <c r="F980" s="314">
        <v>2.8</v>
      </c>
      <c r="G980" s="359">
        <v>-462.57</v>
      </c>
      <c r="H980" s="349">
        <v>-5.2412422868419357</v>
      </c>
    </row>
    <row r="981" spans="1:8" ht="16.2">
      <c r="A981" s="168"/>
      <c r="B981" s="195" t="s">
        <v>58</v>
      </c>
      <c r="C981" s="356">
        <v>300.86</v>
      </c>
      <c r="D981" s="314">
        <v>0.1</v>
      </c>
      <c r="E981" s="356">
        <v>352.28</v>
      </c>
      <c r="F981" s="314">
        <v>0.1</v>
      </c>
      <c r="G981" s="359">
        <v>-51.42</v>
      </c>
      <c r="H981" s="349">
        <v>-14.595117030468217</v>
      </c>
    </row>
    <row r="982" spans="1:8" ht="16.8" thickBot="1">
      <c r="A982" s="172"/>
      <c r="B982" s="194" t="s">
        <v>33</v>
      </c>
      <c r="C982" s="357">
        <v>2142.31</v>
      </c>
      <c r="D982" s="317">
        <v>0.8</v>
      </c>
      <c r="E982" s="357">
        <v>2387.6799999999998</v>
      </c>
      <c r="F982" s="317">
        <v>0.8</v>
      </c>
      <c r="G982" s="360">
        <v>-245.36</v>
      </c>
      <c r="H982" s="350">
        <v>-10.27626805876427</v>
      </c>
    </row>
    <row r="983" spans="1:8" ht="16.2" thickTop="1"/>
    <row r="984" spans="1:8" ht="21.75" customHeight="1" thickBot="1">
      <c r="A984" s="1"/>
      <c r="C984" s="58"/>
      <c r="D984" s="59"/>
      <c r="E984" s="60"/>
      <c r="F984" s="60"/>
      <c r="G984" s="60"/>
      <c r="H984" s="36" t="s">
        <v>16</v>
      </c>
    </row>
    <row r="985" spans="1:8" ht="22.8" thickTop="1">
      <c r="A985" s="162"/>
      <c r="B985" s="397"/>
      <c r="C985" s="398" t="s">
        <v>308</v>
      </c>
      <c r="D985" s="399"/>
      <c r="E985" s="399"/>
      <c r="F985" s="399"/>
      <c r="G985" s="399"/>
      <c r="H985" s="400"/>
    </row>
    <row r="986" spans="1:8" ht="16.2">
      <c r="A986" s="168"/>
      <c r="B986" s="401"/>
      <c r="C986" s="402" t="s">
        <v>364</v>
      </c>
      <c r="D986" s="402"/>
      <c r="E986" s="402" t="s">
        <v>337</v>
      </c>
      <c r="F986" s="402"/>
      <c r="G986" s="402" t="s">
        <v>309</v>
      </c>
      <c r="H986" s="403"/>
    </row>
    <row r="987" spans="1:8" ht="16.2">
      <c r="A987" s="168"/>
      <c r="B987" s="404"/>
      <c r="C987" s="405" t="s">
        <v>357</v>
      </c>
      <c r="D987" s="406" t="s">
        <v>13</v>
      </c>
      <c r="E987" s="405" t="s">
        <v>12</v>
      </c>
      <c r="F987" s="406" t="s">
        <v>13</v>
      </c>
      <c r="G987" s="407" t="s">
        <v>12</v>
      </c>
      <c r="H987" s="408" t="s">
        <v>13</v>
      </c>
    </row>
    <row r="988" spans="1:8" ht="18">
      <c r="A988" s="171" t="s">
        <v>363</v>
      </c>
      <c r="B988" s="411" t="s">
        <v>365</v>
      </c>
      <c r="C988" s="409">
        <v>802.96</v>
      </c>
      <c r="D988" s="410">
        <v>3.6</v>
      </c>
      <c r="E988" s="409">
        <v>906.52</v>
      </c>
      <c r="F988" s="410">
        <v>3.6</v>
      </c>
      <c r="G988" s="409">
        <v>-103.56</v>
      </c>
      <c r="H988" s="415">
        <v>-11.42369262495901</v>
      </c>
    </row>
    <row r="989" spans="1:8" ht="16.8" thickBot="1">
      <c r="A989" s="172"/>
      <c r="B989" s="417" t="s">
        <v>366</v>
      </c>
      <c r="C989" s="412">
        <v>606.63</v>
      </c>
      <c r="D989" s="413">
        <v>2.7</v>
      </c>
      <c r="E989" s="412">
        <v>680.87</v>
      </c>
      <c r="F989" s="413">
        <v>2.7</v>
      </c>
      <c r="G989" s="412">
        <v>-74.23</v>
      </c>
      <c r="H989" s="414">
        <v>-10.902925534623877</v>
      </c>
    </row>
    <row r="990" spans="1:8" ht="16.2" thickTop="1"/>
    <row r="991" spans="1:8" ht="21.75" customHeight="1" thickBot="1">
      <c r="A991" s="1"/>
      <c r="C991" s="58"/>
      <c r="D991" s="59"/>
      <c r="E991" s="60"/>
      <c r="F991" s="60"/>
      <c r="G991" s="60"/>
      <c r="H991" s="36" t="s">
        <v>16</v>
      </c>
    </row>
    <row r="992" spans="1:8" ht="22.8" thickTop="1">
      <c r="A992" s="162"/>
      <c r="B992" s="397"/>
      <c r="C992" s="398" t="s">
        <v>308</v>
      </c>
      <c r="D992" s="399"/>
      <c r="E992" s="399"/>
      <c r="F992" s="399"/>
      <c r="G992" s="399"/>
      <c r="H992" s="400"/>
    </row>
    <row r="993" spans="1:8" ht="16.2">
      <c r="A993" s="168"/>
      <c r="B993" s="401"/>
      <c r="C993" s="402" t="s">
        <v>369</v>
      </c>
      <c r="D993" s="402"/>
      <c r="E993" s="402" t="s">
        <v>370</v>
      </c>
      <c r="F993" s="402"/>
      <c r="G993" s="402" t="s">
        <v>309</v>
      </c>
      <c r="H993" s="403"/>
    </row>
    <row r="994" spans="1:8" ht="16.2">
      <c r="A994" s="168"/>
      <c r="B994" s="404"/>
      <c r="C994" s="405" t="s">
        <v>357</v>
      </c>
      <c r="D994" s="406" t="s">
        <v>13</v>
      </c>
      <c r="E994" s="405" t="s">
        <v>12</v>
      </c>
      <c r="F994" s="406" t="s">
        <v>13</v>
      </c>
      <c r="G994" s="407" t="s">
        <v>12</v>
      </c>
      <c r="H994" s="408" t="s">
        <v>13</v>
      </c>
    </row>
    <row r="995" spans="1:8" ht="18">
      <c r="A995" s="171" t="s">
        <v>368</v>
      </c>
      <c r="B995" s="411" t="s">
        <v>365</v>
      </c>
      <c r="C995" s="420">
        <v>1473.08</v>
      </c>
      <c r="D995" s="421">
        <v>3.7</v>
      </c>
      <c r="E995" s="420">
        <v>1623.32</v>
      </c>
      <c r="F995" s="421">
        <v>3.6</v>
      </c>
      <c r="G995" s="420">
        <v>-150.25</v>
      </c>
      <c r="H995" s="422">
        <v>-9.255473271558099</v>
      </c>
    </row>
    <row r="996" spans="1:8" ht="16.8" thickBot="1">
      <c r="A996" s="172"/>
      <c r="B996" s="417" t="s">
        <v>366</v>
      </c>
      <c r="C996" s="412">
        <v>1117.5999999999999</v>
      </c>
      <c r="D996" s="413">
        <v>2.8</v>
      </c>
      <c r="E996" s="412">
        <v>1234.7</v>
      </c>
      <c r="F996" s="413">
        <v>2.7</v>
      </c>
      <c r="G996" s="412">
        <v>-117.1</v>
      </c>
      <c r="H996" s="414">
        <v>-9.4844093121410289</v>
      </c>
    </row>
    <row r="997" spans="1:8" ht="16.2" thickTop="1"/>
    <row r="998" spans="1:8" ht="21.75" customHeight="1" thickBot="1">
      <c r="A998" s="1"/>
      <c r="C998" s="58"/>
      <c r="D998" s="59"/>
      <c r="E998" s="60"/>
      <c r="F998" s="60"/>
      <c r="G998" s="60"/>
      <c r="H998" s="36" t="s">
        <v>16</v>
      </c>
    </row>
    <row r="999" spans="1:8" ht="22.8" thickTop="1">
      <c r="A999" s="162"/>
      <c r="B999" s="397"/>
      <c r="C999" s="398" t="s">
        <v>308</v>
      </c>
      <c r="D999" s="399"/>
      <c r="E999" s="399"/>
      <c r="F999" s="399"/>
      <c r="G999" s="399"/>
      <c r="H999" s="400"/>
    </row>
    <row r="1000" spans="1:8" ht="16.2">
      <c r="A1000" s="168"/>
      <c r="B1000" s="401"/>
      <c r="C1000" s="402" t="s">
        <v>373</v>
      </c>
      <c r="D1000" s="402"/>
      <c r="E1000" s="402" t="s">
        <v>341</v>
      </c>
      <c r="F1000" s="402"/>
      <c r="G1000" s="402" t="s">
        <v>309</v>
      </c>
      <c r="H1000" s="403"/>
    </row>
    <row r="1001" spans="1:8" ht="16.2">
      <c r="A1001" s="168"/>
      <c r="B1001" s="404"/>
      <c r="C1001" s="405" t="s">
        <v>357</v>
      </c>
      <c r="D1001" s="406" t="s">
        <v>13</v>
      </c>
      <c r="E1001" s="405" t="s">
        <v>12</v>
      </c>
      <c r="F1001" s="406" t="s">
        <v>13</v>
      </c>
      <c r="G1001" s="407" t="s">
        <v>12</v>
      </c>
      <c r="H1001" s="408" t="s">
        <v>13</v>
      </c>
    </row>
    <row r="1002" spans="1:8" ht="18">
      <c r="A1002" s="171" t="s">
        <v>372</v>
      </c>
      <c r="B1002" s="411" t="s">
        <v>365</v>
      </c>
      <c r="C1002" s="420">
        <v>2386.9299999999998</v>
      </c>
      <c r="D1002" s="421">
        <v>3.8</v>
      </c>
      <c r="E1002" s="420">
        <v>2661.44</v>
      </c>
      <c r="F1002" s="421">
        <v>3.7</v>
      </c>
      <c r="G1002" s="420">
        <v>-274.51</v>
      </c>
      <c r="H1002" s="422">
        <v>-10.314394378695352</v>
      </c>
    </row>
    <row r="1003" spans="1:8" ht="16.8" thickBot="1">
      <c r="A1003" s="172"/>
      <c r="B1003" s="417" t="s">
        <v>366</v>
      </c>
      <c r="C1003" s="412">
        <v>1835.29</v>
      </c>
      <c r="D1003" s="413">
        <v>2.9</v>
      </c>
      <c r="E1003" s="412">
        <v>2043.17</v>
      </c>
      <c r="F1003" s="413">
        <v>2.9</v>
      </c>
      <c r="G1003" s="412">
        <v>-207.88</v>
      </c>
      <c r="H1003" s="414">
        <v>-10.174299777187739</v>
      </c>
    </row>
    <row r="1004" spans="1:8" ht="16.2" thickTop="1"/>
    <row r="1005" spans="1:8" ht="21.75" customHeight="1" thickBot="1">
      <c r="A1005" s="1"/>
      <c r="C1005" s="58"/>
      <c r="D1005" s="59"/>
      <c r="E1005" s="60"/>
      <c r="F1005" s="60"/>
      <c r="G1005" s="60"/>
      <c r="H1005" s="36" t="s">
        <v>16</v>
      </c>
    </row>
    <row r="1006" spans="1:8" ht="22.8" thickTop="1">
      <c r="A1006" s="162"/>
      <c r="B1006" s="397"/>
      <c r="C1006" s="398" t="s">
        <v>308</v>
      </c>
      <c r="D1006" s="399"/>
      <c r="E1006" s="399"/>
      <c r="F1006" s="399"/>
      <c r="G1006" s="399"/>
      <c r="H1006" s="400"/>
    </row>
    <row r="1007" spans="1:8" ht="16.2">
      <c r="A1007" s="168"/>
      <c r="B1007" s="401"/>
      <c r="C1007" s="402" t="s">
        <v>375</v>
      </c>
      <c r="D1007" s="402"/>
      <c r="E1007" s="402" t="s">
        <v>344</v>
      </c>
      <c r="F1007" s="402"/>
      <c r="G1007" s="402" t="s">
        <v>309</v>
      </c>
      <c r="H1007" s="403"/>
    </row>
    <row r="1008" spans="1:8" ht="16.2">
      <c r="A1008" s="168"/>
      <c r="B1008" s="404"/>
      <c r="C1008" s="405" t="s">
        <v>357</v>
      </c>
      <c r="D1008" s="406" t="s">
        <v>13</v>
      </c>
      <c r="E1008" s="405" t="s">
        <v>12</v>
      </c>
      <c r="F1008" s="406" t="s">
        <v>13</v>
      </c>
      <c r="G1008" s="407" t="s">
        <v>12</v>
      </c>
      <c r="H1008" s="408" t="s">
        <v>13</v>
      </c>
    </row>
    <row r="1009" spans="1:8" ht="18">
      <c r="A1009" s="171" t="s">
        <v>374</v>
      </c>
      <c r="B1009" s="411" t="s">
        <v>365</v>
      </c>
      <c r="C1009" s="420">
        <v>3323.01</v>
      </c>
      <c r="D1009" s="421">
        <v>3.9</v>
      </c>
      <c r="E1009" s="420">
        <v>3652.88</v>
      </c>
      <c r="F1009" s="421">
        <v>3.8</v>
      </c>
      <c r="G1009" s="420">
        <v>-329.87</v>
      </c>
      <c r="H1009" s="422">
        <v>-9.0304139429277281</v>
      </c>
    </row>
    <row r="1010" spans="1:8" ht="16.8" thickBot="1">
      <c r="A1010" s="172"/>
      <c r="B1010" s="417" t="s">
        <v>366</v>
      </c>
      <c r="C1010" s="412">
        <v>2566.9899999999998</v>
      </c>
      <c r="D1010" s="413">
        <v>3</v>
      </c>
      <c r="E1010" s="412">
        <v>2830.03</v>
      </c>
      <c r="F1010" s="413">
        <v>3</v>
      </c>
      <c r="G1010" s="412">
        <v>-263.04000000000002</v>
      </c>
      <c r="H1010" s="414">
        <v>-9.2945999307425726</v>
      </c>
    </row>
    <row r="1011" spans="1:8" ht="16.2" thickTop="1"/>
    <row r="1012" spans="1:8" ht="21.75" customHeight="1" thickBot="1">
      <c r="A1012" s="1"/>
      <c r="C1012" s="58"/>
      <c r="D1012" s="59"/>
      <c r="E1012" s="60"/>
      <c r="F1012" s="60"/>
      <c r="G1012" s="60"/>
      <c r="H1012" s="36" t="s">
        <v>16</v>
      </c>
    </row>
    <row r="1013" spans="1:8" ht="22.8" thickTop="1">
      <c r="A1013" s="162"/>
      <c r="B1013" s="397"/>
      <c r="C1013" s="398" t="s">
        <v>308</v>
      </c>
      <c r="D1013" s="399"/>
      <c r="E1013" s="399"/>
      <c r="F1013" s="399"/>
      <c r="G1013" s="399"/>
      <c r="H1013" s="400"/>
    </row>
    <row r="1014" spans="1:8" ht="16.2">
      <c r="A1014" s="168"/>
      <c r="B1014" s="401"/>
      <c r="C1014" s="402" t="s">
        <v>377</v>
      </c>
      <c r="D1014" s="402"/>
      <c r="E1014" s="402" t="s">
        <v>346</v>
      </c>
      <c r="F1014" s="402"/>
      <c r="G1014" s="402" t="s">
        <v>309</v>
      </c>
      <c r="H1014" s="403"/>
    </row>
    <row r="1015" spans="1:8" ht="16.2">
      <c r="A1015" s="168"/>
      <c r="B1015" s="404"/>
      <c r="C1015" s="405" t="s">
        <v>357</v>
      </c>
      <c r="D1015" s="406" t="s">
        <v>13</v>
      </c>
      <c r="E1015" s="405" t="s">
        <v>12</v>
      </c>
      <c r="F1015" s="406" t="s">
        <v>13</v>
      </c>
      <c r="G1015" s="407" t="s">
        <v>12</v>
      </c>
      <c r="H1015" s="408" t="s">
        <v>13</v>
      </c>
    </row>
    <row r="1016" spans="1:8" ht="18">
      <c r="A1016" s="171" t="s">
        <v>376</v>
      </c>
      <c r="B1016" s="411" t="s">
        <v>365</v>
      </c>
      <c r="C1016" s="420">
        <v>4207.55</v>
      </c>
      <c r="D1016" s="421">
        <v>3.9</v>
      </c>
      <c r="E1016" s="420">
        <v>4709.07</v>
      </c>
      <c r="F1016" s="421">
        <v>3.9</v>
      </c>
      <c r="G1016" s="420">
        <v>-501.52</v>
      </c>
      <c r="H1016" s="422">
        <v>-10.650150265769641</v>
      </c>
    </row>
    <row r="1017" spans="1:8" ht="16.8" thickBot="1">
      <c r="A1017" s="172"/>
      <c r="B1017" s="417" t="s">
        <v>366</v>
      </c>
      <c r="C1017" s="412">
        <v>3255.27</v>
      </c>
      <c r="D1017" s="413">
        <v>3</v>
      </c>
      <c r="E1017" s="412">
        <v>3663.64</v>
      </c>
      <c r="F1017" s="413">
        <v>3</v>
      </c>
      <c r="G1017" s="412">
        <v>-408.37</v>
      </c>
      <c r="H1017" s="414">
        <v>-11.146476786719463</v>
      </c>
    </row>
    <row r="1018" spans="1:8" ht="16.2" thickTop="1"/>
    <row r="1019" spans="1:8" ht="21.75" customHeight="1" thickBot="1">
      <c r="A1019" s="1"/>
      <c r="C1019" s="58"/>
      <c r="D1019" s="59"/>
      <c r="E1019" s="60"/>
      <c r="F1019" s="60"/>
      <c r="G1019" s="60"/>
      <c r="H1019" s="36" t="s">
        <v>16</v>
      </c>
    </row>
    <row r="1020" spans="1:8" ht="22.8" thickTop="1">
      <c r="A1020" s="162"/>
      <c r="B1020" s="397"/>
      <c r="C1020" s="398" t="s">
        <v>308</v>
      </c>
      <c r="D1020" s="399"/>
      <c r="E1020" s="399"/>
      <c r="F1020" s="399"/>
      <c r="G1020" s="399"/>
      <c r="H1020" s="400"/>
    </row>
    <row r="1021" spans="1:8" ht="16.2">
      <c r="A1021" s="168"/>
      <c r="B1021" s="401"/>
      <c r="C1021" s="402" t="s">
        <v>379</v>
      </c>
      <c r="D1021" s="402"/>
      <c r="E1021" s="402" t="s">
        <v>348</v>
      </c>
      <c r="F1021" s="402"/>
      <c r="G1021" s="402" t="s">
        <v>309</v>
      </c>
      <c r="H1021" s="403"/>
    </row>
    <row r="1022" spans="1:8" ht="16.2">
      <c r="A1022" s="168"/>
      <c r="B1022" s="404"/>
      <c r="C1022" s="405" t="s">
        <v>357</v>
      </c>
      <c r="D1022" s="406" t="s">
        <v>13</v>
      </c>
      <c r="E1022" s="405" t="s">
        <v>12</v>
      </c>
      <c r="F1022" s="406" t="s">
        <v>13</v>
      </c>
      <c r="G1022" s="407" t="s">
        <v>12</v>
      </c>
      <c r="H1022" s="408" t="s">
        <v>13</v>
      </c>
    </row>
    <row r="1023" spans="1:8" ht="18">
      <c r="A1023" s="171" t="s">
        <v>378</v>
      </c>
      <c r="B1023" s="411" t="s">
        <v>365</v>
      </c>
      <c r="C1023" s="420">
        <v>4988.0600000000004</v>
      </c>
      <c r="D1023" s="421">
        <v>3.8</v>
      </c>
      <c r="E1023" s="420">
        <v>5604.64</v>
      </c>
      <c r="F1023" s="421">
        <v>3.9</v>
      </c>
      <c r="G1023" s="420">
        <v>-616.57000000000005</v>
      </c>
      <c r="H1023" s="422">
        <v>-11.001159198755065</v>
      </c>
    </row>
    <row r="1024" spans="1:8" ht="16.8" thickBot="1">
      <c r="A1024" s="172"/>
      <c r="B1024" s="417" t="s">
        <v>366</v>
      </c>
      <c r="C1024" s="412">
        <v>3840.22</v>
      </c>
      <c r="D1024" s="413">
        <v>2.9</v>
      </c>
      <c r="E1024" s="412">
        <v>4354.32</v>
      </c>
      <c r="F1024" s="413">
        <v>3</v>
      </c>
      <c r="G1024" s="412">
        <v>-514.1</v>
      </c>
      <c r="H1024" s="414">
        <v>-11.806634846217568</v>
      </c>
    </row>
    <row r="1025" spans="1:8" ht="16.2" thickTop="1"/>
    <row r="1026" spans="1:8" ht="21.75" customHeight="1" thickBot="1">
      <c r="A1026" s="1"/>
      <c r="C1026" s="58"/>
      <c r="D1026" s="59"/>
      <c r="E1026" s="60"/>
      <c r="F1026" s="60"/>
      <c r="G1026" s="60"/>
      <c r="H1026" s="36" t="s">
        <v>16</v>
      </c>
    </row>
    <row r="1027" spans="1:8" ht="22.8" thickTop="1">
      <c r="A1027" s="162"/>
      <c r="B1027" s="397"/>
      <c r="C1027" s="398" t="s">
        <v>308</v>
      </c>
      <c r="D1027" s="399"/>
      <c r="E1027" s="399"/>
      <c r="F1027" s="399"/>
      <c r="G1027" s="399"/>
      <c r="H1027" s="400"/>
    </row>
    <row r="1028" spans="1:8" ht="16.2">
      <c r="A1028" s="168"/>
      <c r="B1028" s="401"/>
      <c r="C1028" s="402" t="s">
        <v>381</v>
      </c>
      <c r="D1028" s="402"/>
      <c r="E1028" s="402" t="s">
        <v>350</v>
      </c>
      <c r="F1028" s="402"/>
      <c r="G1028" s="402" t="s">
        <v>309</v>
      </c>
      <c r="H1028" s="403"/>
    </row>
    <row r="1029" spans="1:8" ht="16.2">
      <c r="A1029" s="168"/>
      <c r="B1029" s="404"/>
      <c r="C1029" s="405" t="s">
        <v>357</v>
      </c>
      <c r="D1029" s="406" t="s">
        <v>13</v>
      </c>
      <c r="E1029" s="405" t="s">
        <v>12</v>
      </c>
      <c r="F1029" s="406" t="s">
        <v>13</v>
      </c>
      <c r="G1029" s="407" t="s">
        <v>12</v>
      </c>
      <c r="H1029" s="408" t="s">
        <v>13</v>
      </c>
    </row>
    <row r="1030" spans="1:8" ht="18">
      <c r="A1030" s="171" t="s">
        <v>380</v>
      </c>
      <c r="B1030" s="411" t="s">
        <v>365</v>
      </c>
      <c r="C1030" s="420">
        <v>5800.74</v>
      </c>
      <c r="D1030" s="421">
        <v>3.7</v>
      </c>
      <c r="E1030" s="420">
        <v>6460.32</v>
      </c>
      <c r="F1030" s="421">
        <v>3.8</v>
      </c>
      <c r="G1030" s="420">
        <v>-659.58</v>
      </c>
      <c r="H1030" s="422">
        <v>-10.209725907949444</v>
      </c>
    </row>
    <row r="1031" spans="1:8" ht="16.8" thickBot="1">
      <c r="A1031" s="172"/>
      <c r="B1031" s="417" t="s">
        <v>366</v>
      </c>
      <c r="C1031" s="412">
        <v>4454.04</v>
      </c>
      <c r="D1031" s="413">
        <v>2.9</v>
      </c>
      <c r="E1031" s="412">
        <v>5005.42</v>
      </c>
      <c r="F1031" s="413">
        <v>3</v>
      </c>
      <c r="G1031" s="412">
        <v>-551.38</v>
      </c>
      <c r="H1031" s="414">
        <v>-11.015676884857418</v>
      </c>
    </row>
    <row r="1032" spans="1:8" ht="16.2" thickTop="1"/>
    <row r="1033" spans="1:8" ht="21.75" customHeight="1" thickBot="1">
      <c r="A1033" s="1"/>
      <c r="C1033" s="58"/>
      <c r="D1033" s="59"/>
      <c r="E1033" s="60"/>
      <c r="F1033" s="60"/>
      <c r="G1033" s="60"/>
      <c r="H1033" s="36" t="s">
        <v>16</v>
      </c>
    </row>
    <row r="1034" spans="1:8" ht="22.8" thickTop="1">
      <c r="A1034" s="162"/>
      <c r="B1034" s="397"/>
      <c r="C1034" s="398" t="s">
        <v>308</v>
      </c>
      <c r="D1034" s="399"/>
      <c r="E1034" s="399"/>
      <c r="F1034" s="399"/>
      <c r="G1034" s="399"/>
      <c r="H1034" s="400"/>
    </row>
    <row r="1035" spans="1:8" ht="16.2">
      <c r="A1035" s="168"/>
      <c r="B1035" s="401"/>
      <c r="C1035" s="402" t="s">
        <v>383</v>
      </c>
      <c r="D1035" s="402"/>
      <c r="E1035" s="402" t="s">
        <v>352</v>
      </c>
      <c r="F1035" s="402"/>
      <c r="G1035" s="402" t="s">
        <v>309</v>
      </c>
      <c r="H1035" s="403"/>
    </row>
    <row r="1036" spans="1:8" ht="16.2">
      <c r="A1036" s="168"/>
      <c r="B1036" s="404"/>
      <c r="C1036" s="405" t="s">
        <v>357</v>
      </c>
      <c r="D1036" s="406" t="s">
        <v>13</v>
      </c>
      <c r="E1036" s="405" t="s">
        <v>12</v>
      </c>
      <c r="F1036" s="406" t="s">
        <v>13</v>
      </c>
      <c r="G1036" s="407" t="s">
        <v>12</v>
      </c>
      <c r="H1036" s="408" t="s">
        <v>13</v>
      </c>
    </row>
    <row r="1037" spans="1:8" ht="18">
      <c r="A1037" s="171" t="s">
        <v>382</v>
      </c>
      <c r="B1037" s="411" t="s">
        <v>365</v>
      </c>
      <c r="C1037" s="426">
        <v>6652.53</v>
      </c>
      <c r="D1037" s="427">
        <v>3.7</v>
      </c>
      <c r="E1037" s="426">
        <v>7378.53</v>
      </c>
      <c r="F1037" s="427">
        <v>3.8</v>
      </c>
      <c r="G1037" s="426">
        <v>-726</v>
      </c>
      <c r="H1037" s="428">
        <v>-9.8394013343549176</v>
      </c>
    </row>
    <row r="1038" spans="1:8" ht="16.8" thickBot="1">
      <c r="A1038" s="172"/>
      <c r="B1038" s="417" t="s">
        <v>366</v>
      </c>
      <c r="C1038" s="429">
        <v>5102.7700000000004</v>
      </c>
      <c r="D1038" s="430">
        <v>2.8</v>
      </c>
      <c r="E1038" s="429">
        <v>5717.94</v>
      </c>
      <c r="F1038" s="430">
        <v>3</v>
      </c>
      <c r="G1038" s="429">
        <v>-615.16999999999996</v>
      </c>
      <c r="H1038" s="431">
        <v>-10.758619581901502</v>
      </c>
    </row>
    <row r="1039" spans="1:8" ht="16.2" thickTop="1"/>
    <row r="1040" spans="1:8" ht="21.75" customHeight="1" thickBot="1">
      <c r="A1040" s="1"/>
      <c r="C1040" s="58"/>
      <c r="D1040" s="59"/>
      <c r="E1040" s="60"/>
      <c r="F1040" s="60"/>
      <c r="G1040" s="60"/>
      <c r="H1040" s="36" t="s">
        <v>16</v>
      </c>
    </row>
    <row r="1041" spans="1:8" ht="22.8" thickTop="1">
      <c r="A1041" s="162"/>
      <c r="B1041" s="397"/>
      <c r="C1041" s="398" t="s">
        <v>308</v>
      </c>
      <c r="D1041" s="399"/>
      <c r="E1041" s="399"/>
      <c r="F1041" s="399"/>
      <c r="G1041" s="399"/>
      <c r="H1041" s="400"/>
    </row>
    <row r="1042" spans="1:8" ht="16.2">
      <c r="A1042" s="168"/>
      <c r="B1042" s="401"/>
      <c r="C1042" s="402" t="s">
        <v>385</v>
      </c>
      <c r="D1042" s="402"/>
      <c r="E1042" s="402" t="s">
        <v>354</v>
      </c>
      <c r="F1042" s="402"/>
      <c r="G1042" s="402" t="s">
        <v>309</v>
      </c>
      <c r="H1042" s="403"/>
    </row>
    <row r="1043" spans="1:8" ht="16.2">
      <c r="A1043" s="168"/>
      <c r="B1043" s="404"/>
      <c r="C1043" s="405" t="s">
        <v>357</v>
      </c>
      <c r="D1043" s="406" t="s">
        <v>13</v>
      </c>
      <c r="E1043" s="405" t="s">
        <v>12</v>
      </c>
      <c r="F1043" s="406" t="s">
        <v>13</v>
      </c>
      <c r="G1043" s="407" t="s">
        <v>12</v>
      </c>
      <c r="H1043" s="408" t="s">
        <v>13</v>
      </c>
    </row>
    <row r="1044" spans="1:8" ht="18">
      <c r="A1044" s="171" t="s">
        <v>384</v>
      </c>
      <c r="B1044" s="411" t="s">
        <v>365</v>
      </c>
      <c r="C1044" s="426">
        <v>7438.94</v>
      </c>
      <c r="D1044" s="427">
        <v>3.7</v>
      </c>
      <c r="E1044" s="426">
        <v>8242.2000000000007</v>
      </c>
      <c r="F1044" s="427">
        <v>3.8</v>
      </c>
      <c r="G1044" s="426">
        <v>-803.27</v>
      </c>
      <c r="H1044" s="428">
        <v>-9.745770133000569</v>
      </c>
    </row>
    <row r="1045" spans="1:8" ht="16.8" thickBot="1">
      <c r="A1045" s="172"/>
      <c r="B1045" s="417" t="s">
        <v>366</v>
      </c>
      <c r="C1045" s="429">
        <v>5708.87</v>
      </c>
      <c r="D1045" s="430">
        <v>2.8</v>
      </c>
      <c r="E1045" s="429">
        <v>6380.74</v>
      </c>
      <c r="F1045" s="430">
        <v>3</v>
      </c>
      <c r="G1045" s="429">
        <v>-671.86</v>
      </c>
      <c r="H1045" s="431">
        <v>-10.52954699912064</v>
      </c>
    </row>
    <row r="1046" spans="1:8" ht="16.2" thickTop="1"/>
    <row r="1047" spans="1:8" ht="21.75" customHeight="1" thickBot="1">
      <c r="A1047" s="1"/>
      <c r="C1047" s="58"/>
      <c r="D1047" s="59"/>
      <c r="E1047" s="60"/>
      <c r="F1047" s="60"/>
      <c r="G1047" s="60"/>
      <c r="H1047" s="36" t="s">
        <v>16</v>
      </c>
    </row>
    <row r="1048" spans="1:8" ht="22.8" thickTop="1">
      <c r="A1048" s="162"/>
      <c r="B1048" s="397"/>
      <c r="C1048" s="398" t="s">
        <v>308</v>
      </c>
      <c r="D1048" s="399"/>
      <c r="E1048" s="399"/>
      <c r="F1048" s="399"/>
      <c r="G1048" s="399"/>
      <c r="H1048" s="400"/>
    </row>
    <row r="1049" spans="1:8" ht="16.2">
      <c r="A1049" s="168"/>
      <c r="B1049" s="401"/>
      <c r="C1049" s="402" t="s">
        <v>387</v>
      </c>
      <c r="D1049" s="402"/>
      <c r="E1049" s="402" t="s">
        <v>356</v>
      </c>
      <c r="F1049" s="402"/>
      <c r="G1049" s="402" t="s">
        <v>309</v>
      </c>
      <c r="H1049" s="403"/>
    </row>
    <row r="1050" spans="1:8" ht="16.2">
      <c r="A1050" s="168"/>
      <c r="B1050" s="404"/>
      <c r="C1050" s="405" t="s">
        <v>357</v>
      </c>
      <c r="D1050" s="406" t="s">
        <v>13</v>
      </c>
      <c r="E1050" s="405" t="s">
        <v>12</v>
      </c>
      <c r="F1050" s="406" t="s">
        <v>13</v>
      </c>
      <c r="G1050" s="407" t="s">
        <v>12</v>
      </c>
      <c r="H1050" s="408" t="s">
        <v>13</v>
      </c>
    </row>
    <row r="1051" spans="1:8" ht="18">
      <c r="A1051" s="171" t="s">
        <v>386</v>
      </c>
      <c r="B1051" s="411" t="s">
        <v>365</v>
      </c>
      <c r="C1051" s="426">
        <v>8362.7000000000007</v>
      </c>
      <c r="D1051" s="427">
        <v>3.6</v>
      </c>
      <c r="E1051" s="426">
        <v>9175.3799999999992</v>
      </c>
      <c r="F1051" s="427">
        <v>3.8</v>
      </c>
      <c r="G1051" s="426">
        <v>-812.68</v>
      </c>
      <c r="H1051" s="428">
        <v>-8.8572284612917471</v>
      </c>
    </row>
    <row r="1052" spans="1:8" ht="16.8" thickBot="1">
      <c r="A1052" s="172"/>
      <c r="B1052" s="417" t="s">
        <v>366</v>
      </c>
      <c r="C1052" s="429">
        <v>6432.79</v>
      </c>
      <c r="D1052" s="430">
        <v>2.8</v>
      </c>
      <c r="E1052" s="429">
        <v>7112.37</v>
      </c>
      <c r="F1052" s="430">
        <v>3</v>
      </c>
      <c r="G1052" s="429">
        <v>-679.58</v>
      </c>
      <c r="H1052" s="431">
        <v>-9.5548592156568226</v>
      </c>
    </row>
    <row r="1053" spans="1:8" ht="16.2" thickTop="1"/>
    <row r="1054" spans="1:8" ht="21.75" customHeight="1" thickBot="1">
      <c r="A1054" s="1"/>
      <c r="C1054" s="58"/>
      <c r="D1054" s="59"/>
      <c r="E1054" s="60"/>
      <c r="F1054" s="60"/>
      <c r="G1054" s="60"/>
      <c r="H1054" s="36" t="s">
        <v>16</v>
      </c>
    </row>
    <row r="1055" spans="1:8" ht="22.8" thickTop="1">
      <c r="A1055" s="162"/>
      <c r="B1055" s="397"/>
      <c r="C1055" s="398" t="s">
        <v>308</v>
      </c>
      <c r="D1055" s="399"/>
      <c r="E1055" s="399"/>
      <c r="F1055" s="399"/>
      <c r="G1055" s="399"/>
      <c r="H1055" s="400"/>
    </row>
    <row r="1056" spans="1:8" ht="16.2">
      <c r="A1056" s="168"/>
      <c r="B1056" s="401"/>
      <c r="C1056" s="402" t="s">
        <v>389</v>
      </c>
      <c r="D1056" s="402"/>
      <c r="E1056" s="402" t="s">
        <v>359</v>
      </c>
      <c r="F1056" s="402"/>
      <c r="G1056" s="402" t="s">
        <v>309</v>
      </c>
      <c r="H1056" s="403"/>
    </row>
    <row r="1057" spans="1:8" ht="16.2">
      <c r="A1057" s="168"/>
      <c r="B1057" s="404"/>
      <c r="C1057" s="405" t="s">
        <v>357</v>
      </c>
      <c r="D1057" s="406" t="s">
        <v>13</v>
      </c>
      <c r="E1057" s="405" t="s">
        <v>12</v>
      </c>
      <c r="F1057" s="406" t="s">
        <v>13</v>
      </c>
      <c r="G1057" s="407" t="s">
        <v>12</v>
      </c>
      <c r="H1057" s="408" t="s">
        <v>13</v>
      </c>
    </row>
    <row r="1058" spans="1:8" ht="18">
      <c r="A1058" s="171" t="s">
        <v>388</v>
      </c>
      <c r="B1058" s="411" t="s">
        <v>365</v>
      </c>
      <c r="C1058" s="426">
        <v>9155.31</v>
      </c>
      <c r="D1058" s="427">
        <v>3.6</v>
      </c>
      <c r="E1058" s="426">
        <v>10014</v>
      </c>
      <c r="F1058" s="427">
        <v>3.8</v>
      </c>
      <c r="G1058" s="426">
        <v>-858.7</v>
      </c>
      <c r="H1058" s="435">
        <v>-8.5749747745100997</v>
      </c>
    </row>
    <row r="1059" spans="1:8" ht="16.8" thickBot="1">
      <c r="A1059" s="172"/>
      <c r="B1059" s="417" t="s">
        <v>366</v>
      </c>
      <c r="C1059" s="429">
        <v>7043.54</v>
      </c>
      <c r="D1059" s="430">
        <v>2.8</v>
      </c>
      <c r="E1059" s="429">
        <v>7757.95</v>
      </c>
      <c r="F1059" s="430">
        <v>3</v>
      </c>
      <c r="G1059" s="429">
        <v>-714.41</v>
      </c>
      <c r="H1059" s="436">
        <v>-9.2087867391114937</v>
      </c>
    </row>
    <row r="1060" spans="1:8" ht="16.2" thickTop="1"/>
    <row r="1061" spans="1:8" ht="21.75" customHeight="1" thickBot="1">
      <c r="A1061" s="1"/>
      <c r="C1061" s="58"/>
      <c r="D1061" s="59"/>
      <c r="E1061" s="60"/>
      <c r="F1061" s="60"/>
      <c r="G1061" s="60"/>
      <c r="H1061" s="36" t="s">
        <v>16</v>
      </c>
    </row>
    <row r="1062" spans="1:8" ht="22.8" thickTop="1">
      <c r="A1062" s="162"/>
      <c r="B1062" s="397"/>
      <c r="C1062" s="398" t="s">
        <v>308</v>
      </c>
      <c r="D1062" s="399"/>
      <c r="E1062" s="399"/>
      <c r="F1062" s="399"/>
      <c r="G1062" s="399"/>
      <c r="H1062" s="400"/>
    </row>
    <row r="1063" spans="1:8" ht="16.2">
      <c r="A1063" s="168"/>
      <c r="B1063" s="401"/>
      <c r="C1063" s="402" t="s">
        <v>391</v>
      </c>
      <c r="D1063" s="402"/>
      <c r="E1063" s="402" t="s">
        <v>361</v>
      </c>
      <c r="F1063" s="402"/>
      <c r="G1063" s="402" t="s">
        <v>309</v>
      </c>
      <c r="H1063" s="403"/>
    </row>
    <row r="1064" spans="1:8" ht="16.2">
      <c r="A1064" s="168"/>
      <c r="B1064" s="404"/>
      <c r="C1064" s="405" t="s">
        <v>357</v>
      </c>
      <c r="D1064" s="406" t="s">
        <v>13</v>
      </c>
      <c r="E1064" s="405" t="s">
        <v>12</v>
      </c>
      <c r="F1064" s="406" t="s">
        <v>13</v>
      </c>
      <c r="G1064" s="407" t="s">
        <v>12</v>
      </c>
      <c r="H1064" s="408" t="s">
        <v>13</v>
      </c>
    </row>
    <row r="1065" spans="1:8" ht="18">
      <c r="A1065" s="171" t="s">
        <v>390</v>
      </c>
      <c r="B1065" s="411" t="s">
        <v>365</v>
      </c>
      <c r="C1065" s="426">
        <v>9930.0400000000009</v>
      </c>
      <c r="D1065" s="427">
        <v>3.5</v>
      </c>
      <c r="E1065" s="426">
        <v>10824.76</v>
      </c>
      <c r="F1065" s="427">
        <v>3.8</v>
      </c>
      <c r="G1065" s="426">
        <v>-894.72</v>
      </c>
      <c r="H1065" s="435">
        <v>-8.2655206946182744</v>
      </c>
    </row>
    <row r="1066" spans="1:8" ht="16.8" thickBot="1">
      <c r="A1066" s="172"/>
      <c r="B1066" s="417" t="s">
        <v>366</v>
      </c>
      <c r="C1066" s="429">
        <v>7633.48</v>
      </c>
      <c r="D1066" s="430">
        <v>2.7</v>
      </c>
      <c r="E1066" s="429">
        <v>8365.41</v>
      </c>
      <c r="F1066" s="430">
        <v>2.9</v>
      </c>
      <c r="G1066" s="429">
        <v>-731.93</v>
      </c>
      <c r="H1066" s="436">
        <v>-8.7494997205650993</v>
      </c>
    </row>
    <row r="1067" spans="1:8" ht="16.2" thickTop="1"/>
    <row r="1068" spans="1:8" ht="21.6" thickBot="1">
      <c r="A1068" s="1"/>
      <c r="C1068" s="58"/>
      <c r="D1068" s="59"/>
      <c r="E1068" s="60"/>
      <c r="F1068" s="60"/>
      <c r="G1068" s="60"/>
      <c r="H1068" s="36" t="s">
        <v>16</v>
      </c>
    </row>
    <row r="1069" spans="1:8" ht="16.8" thickTop="1">
      <c r="A1069" s="162"/>
      <c r="B1069" s="438"/>
      <c r="C1069" s="439" t="s">
        <v>394</v>
      </c>
      <c r="D1069" s="439"/>
      <c r="E1069" s="439"/>
      <c r="F1069" s="439"/>
      <c r="G1069" s="439"/>
      <c r="H1069" s="440"/>
    </row>
    <row r="1070" spans="1:8" ht="16.2">
      <c r="A1070" s="168"/>
      <c r="B1070" s="441"/>
      <c r="C1070" s="442" t="s">
        <v>395</v>
      </c>
      <c r="D1070" s="442"/>
      <c r="E1070" s="442" t="s">
        <v>396</v>
      </c>
      <c r="F1070" s="442"/>
      <c r="G1070" s="442" t="s">
        <v>309</v>
      </c>
      <c r="H1070" s="443"/>
    </row>
    <row r="1071" spans="1:8" ht="16.2">
      <c r="A1071" s="168"/>
      <c r="B1071" s="444"/>
      <c r="C1071" s="445" t="s">
        <v>397</v>
      </c>
      <c r="D1071" s="446" t="s">
        <v>13</v>
      </c>
      <c r="E1071" s="445" t="s">
        <v>12</v>
      </c>
      <c r="F1071" s="446" t="s">
        <v>13</v>
      </c>
      <c r="G1071" s="447" t="s">
        <v>12</v>
      </c>
      <c r="H1071" s="448" t="s">
        <v>13</v>
      </c>
    </row>
    <row r="1072" spans="1:8" ht="18">
      <c r="A1072" s="171" t="s">
        <v>392</v>
      </c>
      <c r="B1072" s="411" t="s">
        <v>365</v>
      </c>
      <c r="C1072" s="426">
        <v>746.95</v>
      </c>
      <c r="D1072" s="427">
        <v>3.1</v>
      </c>
      <c r="E1072" s="426">
        <v>802.97</v>
      </c>
      <c r="F1072" s="427">
        <v>3.6</v>
      </c>
      <c r="G1072" s="426">
        <v>-56.02</v>
      </c>
      <c r="H1072" s="435">
        <v>-6.9769042545287983</v>
      </c>
    </row>
    <row r="1073" spans="1:8" ht="16.8" thickBot="1">
      <c r="A1073" s="172"/>
      <c r="B1073" s="417" t="s">
        <v>366</v>
      </c>
      <c r="C1073" s="429">
        <v>569.09</v>
      </c>
      <c r="D1073" s="430">
        <v>2.4</v>
      </c>
      <c r="E1073" s="429">
        <v>606.63</v>
      </c>
      <c r="F1073" s="430">
        <v>2.7</v>
      </c>
      <c r="G1073" s="429">
        <v>-37.54</v>
      </c>
      <c r="H1073" s="436">
        <v>-6.1876676960336825</v>
      </c>
    </row>
    <row r="1074" spans="1:8" ht="16.2" thickTop="1"/>
    <row r="1075" spans="1:8" ht="21.6" thickBot="1">
      <c r="A1075" s="1"/>
      <c r="C1075" s="58"/>
      <c r="D1075" s="59"/>
      <c r="E1075" s="60"/>
      <c r="F1075" s="60"/>
      <c r="G1075" s="60"/>
      <c r="H1075" s="36" t="s">
        <v>16</v>
      </c>
    </row>
    <row r="1076" spans="1:8" ht="16.8" thickTop="1">
      <c r="A1076" s="162"/>
      <c r="B1076" s="438"/>
      <c r="C1076" s="439" t="s">
        <v>308</v>
      </c>
      <c r="D1076" s="439"/>
      <c r="E1076" s="439"/>
      <c r="F1076" s="439"/>
      <c r="G1076" s="439"/>
      <c r="H1076" s="440"/>
    </row>
    <row r="1077" spans="1:8" ht="16.2">
      <c r="A1077" s="168"/>
      <c r="B1077" s="441"/>
      <c r="C1077" s="442" t="s">
        <v>399</v>
      </c>
      <c r="D1077" s="442"/>
      <c r="E1077" s="442" t="s">
        <v>369</v>
      </c>
      <c r="F1077" s="442"/>
      <c r="G1077" s="442" t="s">
        <v>309</v>
      </c>
      <c r="H1077" s="443"/>
    </row>
    <row r="1078" spans="1:8" ht="16.2">
      <c r="A1078" s="168"/>
      <c r="B1078" s="444"/>
      <c r="C1078" s="445" t="s">
        <v>357</v>
      </c>
      <c r="D1078" s="446" t="s">
        <v>13</v>
      </c>
      <c r="E1078" s="445" t="s">
        <v>12</v>
      </c>
      <c r="F1078" s="446" t="s">
        <v>13</v>
      </c>
      <c r="G1078" s="447" t="s">
        <v>12</v>
      </c>
      <c r="H1078" s="448" t="s">
        <v>13</v>
      </c>
    </row>
    <row r="1079" spans="1:8" ht="18">
      <c r="A1079" s="171" t="s">
        <v>398</v>
      </c>
      <c r="B1079" s="411" t="s">
        <v>365</v>
      </c>
      <c r="C1079" s="426">
        <v>1456.77</v>
      </c>
      <c r="D1079" s="427">
        <v>3.1</v>
      </c>
      <c r="E1079" s="426">
        <v>1472.92</v>
      </c>
      <c r="F1079" s="427">
        <v>3.7</v>
      </c>
      <c r="G1079" s="426">
        <v>-16.149999999999999</v>
      </c>
      <c r="H1079" s="435">
        <v>-1.0967404749144654</v>
      </c>
    </row>
    <row r="1080" spans="1:8" ht="16.8" thickBot="1">
      <c r="A1080" s="172"/>
      <c r="B1080" s="417" t="s">
        <v>366</v>
      </c>
      <c r="C1080" s="429">
        <v>1113.6300000000001</v>
      </c>
      <c r="D1080" s="430">
        <v>2.4</v>
      </c>
      <c r="E1080" s="429">
        <v>1117.4000000000001</v>
      </c>
      <c r="F1080" s="430">
        <v>2.8</v>
      </c>
      <c r="G1080" s="429">
        <v>-3.76</v>
      </c>
      <c r="H1080" s="436">
        <v>-0.33662616472561618</v>
      </c>
    </row>
    <row r="1081" spans="1:8" ht="16.2" thickTop="1"/>
    <row r="1082" spans="1:8" ht="21.6" thickBot="1">
      <c r="A1082" s="1"/>
      <c r="C1082" s="58"/>
      <c r="D1082" s="59"/>
      <c r="E1082" s="60"/>
      <c r="F1082" s="60"/>
      <c r="G1082" s="60"/>
      <c r="H1082" s="36" t="s">
        <v>16</v>
      </c>
    </row>
    <row r="1083" spans="1:8" ht="16.8" thickTop="1">
      <c r="A1083" s="162"/>
      <c r="B1083" s="438"/>
      <c r="C1083" s="439" t="s">
        <v>308</v>
      </c>
      <c r="D1083" s="439"/>
      <c r="E1083" s="439"/>
      <c r="F1083" s="439"/>
      <c r="G1083" s="439"/>
      <c r="H1083" s="440"/>
    </row>
    <row r="1084" spans="1:8" ht="16.2">
      <c r="A1084" s="168"/>
      <c r="B1084" s="441"/>
      <c r="C1084" s="442" t="s">
        <v>401</v>
      </c>
      <c r="D1084" s="442"/>
      <c r="E1084" s="442" t="s">
        <v>373</v>
      </c>
      <c r="F1084" s="442"/>
      <c r="G1084" s="442" t="s">
        <v>309</v>
      </c>
      <c r="H1084" s="443"/>
    </row>
    <row r="1085" spans="1:8" ht="16.2">
      <c r="A1085" s="168"/>
      <c r="B1085" s="444"/>
      <c r="C1085" s="445" t="s">
        <v>357</v>
      </c>
      <c r="D1085" s="446" t="s">
        <v>13</v>
      </c>
      <c r="E1085" s="445" t="s">
        <v>12</v>
      </c>
      <c r="F1085" s="446" t="s">
        <v>13</v>
      </c>
      <c r="G1085" s="447" t="s">
        <v>12</v>
      </c>
      <c r="H1085" s="448" t="s">
        <v>13</v>
      </c>
    </row>
    <row r="1086" spans="1:8" ht="18">
      <c r="A1086" s="171" t="s">
        <v>400</v>
      </c>
      <c r="B1086" s="411" t="s">
        <v>365</v>
      </c>
      <c r="C1086" s="426">
        <v>2373.73</v>
      </c>
      <c r="D1086" s="427">
        <v>3.3</v>
      </c>
      <c r="E1086" s="426">
        <v>2386.35</v>
      </c>
      <c r="F1086" s="427">
        <v>3.8</v>
      </c>
      <c r="G1086" s="426">
        <v>-12.62</v>
      </c>
      <c r="H1086" s="435">
        <v>-0.52876319608811584</v>
      </c>
    </row>
    <row r="1087" spans="1:8" ht="16.8" thickBot="1">
      <c r="A1087" s="172"/>
      <c r="B1087" s="417" t="s">
        <v>366</v>
      </c>
      <c r="C1087" s="429">
        <v>1828.18</v>
      </c>
      <c r="D1087" s="430">
        <v>2.5</v>
      </c>
      <c r="E1087" s="429">
        <v>1834.79</v>
      </c>
      <c r="F1087" s="430">
        <v>2.9</v>
      </c>
      <c r="G1087" s="429">
        <v>-6.62</v>
      </c>
      <c r="H1087" s="436">
        <v>-0.36053411492710913</v>
      </c>
    </row>
    <row r="1088" spans="1:8" ht="16.2" thickTop="1"/>
    <row r="1089" spans="1:8" ht="21.6" thickBot="1">
      <c r="A1089" s="1"/>
      <c r="C1089" s="58"/>
      <c r="D1089" s="59"/>
      <c r="E1089" s="60"/>
      <c r="F1089" s="60"/>
      <c r="G1089" s="60"/>
      <c r="H1089" s="36" t="s">
        <v>16</v>
      </c>
    </row>
    <row r="1090" spans="1:8" ht="16.8" thickTop="1">
      <c r="A1090" s="162"/>
      <c r="B1090" s="438"/>
      <c r="C1090" s="439" t="s">
        <v>308</v>
      </c>
      <c r="D1090" s="439"/>
      <c r="E1090" s="439"/>
      <c r="F1090" s="439"/>
      <c r="G1090" s="439"/>
      <c r="H1090" s="440"/>
    </row>
    <row r="1091" spans="1:8" ht="16.2">
      <c r="A1091" s="168"/>
      <c r="B1091" s="441"/>
      <c r="C1091" s="442" t="s">
        <v>404</v>
      </c>
      <c r="D1091" s="442"/>
      <c r="E1091" s="442" t="s">
        <v>375</v>
      </c>
      <c r="F1091" s="442"/>
      <c r="G1091" s="442" t="s">
        <v>309</v>
      </c>
      <c r="H1091" s="443"/>
    </row>
    <row r="1092" spans="1:8" ht="16.2">
      <c r="A1092" s="168"/>
      <c r="B1092" s="444"/>
      <c r="C1092" s="445" t="s">
        <v>357</v>
      </c>
      <c r="D1092" s="446" t="s">
        <v>13</v>
      </c>
      <c r="E1092" s="445" t="s">
        <v>12</v>
      </c>
      <c r="F1092" s="446" t="s">
        <v>13</v>
      </c>
      <c r="G1092" s="447" t="s">
        <v>12</v>
      </c>
      <c r="H1092" s="448" t="s">
        <v>13</v>
      </c>
    </row>
    <row r="1093" spans="1:8" ht="18">
      <c r="A1093" s="171" t="s">
        <v>403</v>
      </c>
      <c r="B1093" s="411" t="s">
        <v>365</v>
      </c>
      <c r="C1093" s="426">
        <v>3290.22</v>
      </c>
      <c r="D1093" s="427">
        <v>3.4</v>
      </c>
      <c r="E1093" s="426">
        <v>3322.56</v>
      </c>
      <c r="F1093" s="427">
        <v>3.9</v>
      </c>
      <c r="G1093" s="426">
        <v>-32.340000000000003</v>
      </c>
      <c r="H1093" s="435">
        <v>-0.97332821080832843</v>
      </c>
    </row>
    <row r="1094" spans="1:8" ht="16.8" thickBot="1">
      <c r="A1094" s="172"/>
      <c r="B1094" s="417" t="s">
        <v>366</v>
      </c>
      <c r="C1094" s="429">
        <v>2560.38</v>
      </c>
      <c r="D1094" s="430">
        <v>2.7</v>
      </c>
      <c r="E1094" s="429">
        <v>2566.7199999999998</v>
      </c>
      <c r="F1094" s="430">
        <v>3</v>
      </c>
      <c r="G1094" s="429">
        <v>-6.34</v>
      </c>
      <c r="H1094" s="436">
        <v>-0.24694781826101803</v>
      </c>
    </row>
    <row r="1095" spans="1:8" ht="16.2" thickTop="1"/>
    <row r="1096" spans="1:8" ht="21.6" thickBot="1">
      <c r="A1096" s="1"/>
      <c r="C1096" s="58"/>
      <c r="D1096" s="59"/>
      <c r="E1096" s="60"/>
      <c r="F1096" s="60"/>
      <c r="G1096" s="60"/>
      <c r="H1096" s="36" t="s">
        <v>16</v>
      </c>
    </row>
    <row r="1097" spans="1:8" ht="16.8" thickTop="1">
      <c r="A1097" s="162"/>
      <c r="B1097" s="438"/>
      <c r="C1097" s="439" t="s">
        <v>308</v>
      </c>
      <c r="D1097" s="439"/>
      <c r="E1097" s="439"/>
      <c r="F1097" s="439"/>
      <c r="G1097" s="439"/>
      <c r="H1097" s="440"/>
    </row>
    <row r="1098" spans="1:8" ht="16.2">
      <c r="A1098" s="168"/>
      <c r="B1098" s="441"/>
      <c r="C1098" s="442" t="s">
        <v>406</v>
      </c>
      <c r="D1098" s="442"/>
      <c r="E1098" s="442" t="s">
        <v>377</v>
      </c>
      <c r="F1098" s="442"/>
      <c r="G1098" s="442" t="s">
        <v>309</v>
      </c>
      <c r="H1098" s="443"/>
    </row>
    <row r="1099" spans="1:8" ht="16.2">
      <c r="A1099" s="168"/>
      <c r="B1099" s="444"/>
      <c r="C1099" s="445" t="s">
        <v>357</v>
      </c>
      <c r="D1099" s="446" t="s">
        <v>13</v>
      </c>
      <c r="E1099" s="445" t="s">
        <v>12</v>
      </c>
      <c r="F1099" s="446" t="s">
        <v>13</v>
      </c>
      <c r="G1099" s="447" t="s">
        <v>12</v>
      </c>
      <c r="H1099" s="448" t="s">
        <v>13</v>
      </c>
    </row>
    <row r="1100" spans="1:8" ht="18">
      <c r="A1100" s="171" t="s">
        <v>405</v>
      </c>
      <c r="B1100" s="411" t="s">
        <v>365</v>
      </c>
      <c r="C1100" s="426">
        <v>4183.75</v>
      </c>
      <c r="D1100" s="427">
        <v>3.4</v>
      </c>
      <c r="E1100" s="426">
        <v>4207.51</v>
      </c>
      <c r="F1100" s="427">
        <v>3.9</v>
      </c>
      <c r="G1100" s="426">
        <v>-23.77</v>
      </c>
      <c r="H1100" s="435">
        <v>-0.56486638661832367</v>
      </c>
    </row>
    <row r="1101" spans="1:8" ht="16.8" thickBot="1">
      <c r="A1101" s="172"/>
      <c r="B1101" s="417" t="s">
        <v>366</v>
      </c>
      <c r="C1101" s="429">
        <v>3249.28</v>
      </c>
      <c r="D1101" s="430">
        <v>2.7</v>
      </c>
      <c r="E1101" s="429">
        <v>3255.3</v>
      </c>
      <c r="F1101" s="430">
        <v>3</v>
      </c>
      <c r="G1101" s="429">
        <v>-6.02</v>
      </c>
      <c r="H1101" s="436">
        <v>-0.18484998087035195</v>
      </c>
    </row>
    <row r="1102" spans="1:8" ht="16.2" thickTop="1"/>
    <row r="1103" spans="1:8" ht="21.6" thickBot="1">
      <c r="A1103" s="1"/>
      <c r="C1103" s="58"/>
      <c r="D1103" s="59"/>
      <c r="E1103" s="60"/>
      <c r="F1103" s="60"/>
      <c r="G1103" s="60"/>
      <c r="H1103" s="36" t="s">
        <v>16</v>
      </c>
    </row>
    <row r="1104" spans="1:8" ht="16.8" thickTop="1">
      <c r="A1104" s="162"/>
      <c r="B1104" s="438"/>
      <c r="C1104" s="439" t="s">
        <v>308</v>
      </c>
      <c r="D1104" s="439"/>
      <c r="E1104" s="439"/>
      <c r="F1104" s="439"/>
      <c r="G1104" s="439"/>
      <c r="H1104" s="440"/>
    </row>
    <row r="1105" spans="1:8" ht="16.2">
      <c r="A1105" s="168"/>
      <c r="B1105" s="441"/>
      <c r="C1105" s="442" t="s">
        <v>408</v>
      </c>
      <c r="D1105" s="442"/>
      <c r="E1105" s="442" t="s">
        <v>379</v>
      </c>
      <c r="F1105" s="442"/>
      <c r="G1105" s="442" t="s">
        <v>309</v>
      </c>
      <c r="H1105" s="443"/>
    </row>
    <row r="1106" spans="1:8" ht="16.2">
      <c r="A1106" s="168"/>
      <c r="B1106" s="444"/>
      <c r="C1106" s="445" t="s">
        <v>357</v>
      </c>
      <c r="D1106" s="446" t="s">
        <v>13</v>
      </c>
      <c r="E1106" s="445" t="s">
        <v>12</v>
      </c>
      <c r="F1106" s="446" t="s">
        <v>13</v>
      </c>
      <c r="G1106" s="447" t="s">
        <v>12</v>
      </c>
      <c r="H1106" s="448" t="s">
        <v>13</v>
      </c>
    </row>
    <row r="1107" spans="1:8" ht="18">
      <c r="A1107" s="171" t="s">
        <v>407</v>
      </c>
      <c r="B1107" s="411" t="s">
        <v>365</v>
      </c>
      <c r="C1107" s="426">
        <v>4986.0200000000004</v>
      </c>
      <c r="D1107" s="427">
        <v>3.4</v>
      </c>
      <c r="E1107" s="426">
        <v>4988.0200000000004</v>
      </c>
      <c r="F1107" s="427">
        <v>3.8</v>
      </c>
      <c r="G1107" s="426">
        <v>-2</v>
      </c>
      <c r="H1107" s="435">
        <v>-4.0138065453641465E-2</v>
      </c>
    </row>
    <row r="1108" spans="1:8" ht="16.8" thickBot="1">
      <c r="A1108" s="172"/>
      <c r="B1108" s="417" t="s">
        <v>366</v>
      </c>
      <c r="C1108" s="429">
        <v>3867.6</v>
      </c>
      <c r="D1108" s="430">
        <v>2.6</v>
      </c>
      <c r="E1108" s="429">
        <v>3840.24</v>
      </c>
      <c r="F1108" s="430">
        <v>2.9</v>
      </c>
      <c r="G1108" s="429">
        <v>27.36</v>
      </c>
      <c r="H1108" s="436">
        <v>0.7124113524127097</v>
      </c>
    </row>
    <row r="1109" spans="1:8" ht="16.2" thickTop="1"/>
    <row r="1110" spans="1:8" ht="21.6" thickBot="1">
      <c r="A1110" s="1"/>
      <c r="C1110" s="58"/>
      <c r="D1110" s="59"/>
      <c r="E1110" s="60"/>
      <c r="F1110" s="60"/>
      <c r="G1110" s="60"/>
      <c r="H1110" s="36" t="s">
        <v>16</v>
      </c>
    </row>
    <row r="1111" spans="1:8" ht="16.8" thickTop="1">
      <c r="A1111" s="162"/>
      <c r="B1111" s="438"/>
      <c r="C1111" s="439" t="s">
        <v>308</v>
      </c>
      <c r="D1111" s="439"/>
      <c r="E1111" s="439"/>
      <c r="F1111" s="439"/>
      <c r="G1111" s="439"/>
      <c r="H1111" s="440"/>
    </row>
    <row r="1112" spans="1:8" ht="16.2">
      <c r="A1112" s="168"/>
      <c r="B1112" s="441"/>
      <c r="C1112" s="442" t="s">
        <v>411</v>
      </c>
      <c r="D1112" s="442"/>
      <c r="E1112" s="442" t="s">
        <v>381</v>
      </c>
      <c r="F1112" s="442"/>
      <c r="G1112" s="442" t="s">
        <v>309</v>
      </c>
      <c r="H1112" s="443"/>
    </row>
    <row r="1113" spans="1:8" ht="16.2">
      <c r="A1113" s="168"/>
      <c r="B1113" s="444"/>
      <c r="C1113" s="445" t="s">
        <v>357</v>
      </c>
      <c r="D1113" s="446" t="s">
        <v>13</v>
      </c>
      <c r="E1113" s="445" t="s">
        <v>12</v>
      </c>
      <c r="F1113" s="446" t="s">
        <v>13</v>
      </c>
      <c r="G1113" s="447" t="s">
        <v>12</v>
      </c>
      <c r="H1113" s="448" t="s">
        <v>13</v>
      </c>
    </row>
    <row r="1114" spans="1:8" ht="18">
      <c r="A1114" s="171" t="s">
        <v>410</v>
      </c>
      <c r="B1114" s="411" t="s">
        <v>365</v>
      </c>
      <c r="C1114" s="426">
        <v>5803.66</v>
      </c>
      <c r="D1114" s="427">
        <v>3.3</v>
      </c>
      <c r="E1114" s="426">
        <v>5800.26</v>
      </c>
      <c r="F1114" s="427">
        <v>3.7</v>
      </c>
      <c r="G1114" s="426">
        <v>3.41</v>
      </c>
      <c r="H1114" s="435">
        <v>5.8731881209587306E-2</v>
      </c>
    </row>
    <row r="1115" spans="1:8" ht="16.8" thickBot="1">
      <c r="A1115" s="172"/>
      <c r="B1115" s="417" t="s">
        <v>366</v>
      </c>
      <c r="C1115" s="429">
        <v>4493.3100000000004</v>
      </c>
      <c r="D1115" s="430">
        <v>2.6</v>
      </c>
      <c r="E1115" s="429">
        <v>4453.6400000000003</v>
      </c>
      <c r="F1115" s="430">
        <v>2.9</v>
      </c>
      <c r="G1115" s="429">
        <v>39.68</v>
      </c>
      <c r="H1115" s="436">
        <v>0.89087834833181412</v>
      </c>
    </row>
    <row r="1116" spans="1:8" ht="16.2" thickTop="1"/>
    <row r="1117" spans="1:8" ht="21.6" thickBot="1">
      <c r="A1117" s="1"/>
      <c r="C1117" s="58"/>
      <c r="D1117" s="59"/>
      <c r="E1117" s="60"/>
      <c r="F1117" s="60"/>
      <c r="G1117" s="60"/>
      <c r="H1117" s="36" t="s">
        <v>16</v>
      </c>
    </row>
    <row r="1118" spans="1:8" ht="16.8" thickTop="1">
      <c r="A1118" s="162"/>
      <c r="B1118" s="438"/>
      <c r="C1118" s="439" t="s">
        <v>308</v>
      </c>
      <c r="D1118" s="439"/>
      <c r="E1118" s="439"/>
      <c r="F1118" s="439"/>
      <c r="G1118" s="439"/>
      <c r="H1118" s="440"/>
    </row>
    <row r="1119" spans="1:8" ht="16.2">
      <c r="A1119" s="168"/>
      <c r="B1119" s="441"/>
      <c r="C1119" s="442" t="s">
        <v>413</v>
      </c>
      <c r="D1119" s="442"/>
      <c r="E1119" s="442" t="s">
        <v>383</v>
      </c>
      <c r="F1119" s="442"/>
      <c r="G1119" s="442" t="s">
        <v>309</v>
      </c>
      <c r="H1119" s="443"/>
    </row>
    <row r="1120" spans="1:8" ht="16.2">
      <c r="A1120" s="168"/>
      <c r="B1120" s="444"/>
      <c r="C1120" s="445" t="s">
        <v>357</v>
      </c>
      <c r="D1120" s="446" t="s">
        <v>13</v>
      </c>
      <c r="E1120" s="445" t="s">
        <v>12</v>
      </c>
      <c r="F1120" s="446" t="s">
        <v>13</v>
      </c>
      <c r="G1120" s="447" t="s">
        <v>12</v>
      </c>
      <c r="H1120" s="448" t="s">
        <v>13</v>
      </c>
    </row>
    <row r="1121" spans="1:8" ht="18">
      <c r="A1121" s="171" t="s">
        <v>412</v>
      </c>
      <c r="B1121" s="411" t="s">
        <v>365</v>
      </c>
      <c r="C1121" s="426">
        <v>6659.79</v>
      </c>
      <c r="D1121" s="427">
        <v>3.3</v>
      </c>
      <c r="E1121" s="426">
        <v>6651.74</v>
      </c>
      <c r="F1121" s="427">
        <v>3.7</v>
      </c>
      <c r="G1121" s="426">
        <v>8.0500000000000007</v>
      </c>
      <c r="H1121" s="435">
        <v>0.12098184815581786</v>
      </c>
    </row>
    <row r="1122" spans="1:8" ht="16.8" thickBot="1">
      <c r="A1122" s="172"/>
      <c r="B1122" s="417" t="s">
        <v>366</v>
      </c>
      <c r="C1122" s="429">
        <v>5155.8599999999997</v>
      </c>
      <c r="D1122" s="430">
        <v>2.5</v>
      </c>
      <c r="E1122" s="429">
        <v>5102.17</v>
      </c>
      <c r="F1122" s="430">
        <v>2.8</v>
      </c>
      <c r="G1122" s="429">
        <v>53.69</v>
      </c>
      <c r="H1122" s="436">
        <v>1.0522053470831227</v>
      </c>
    </row>
    <row r="1123" spans="1:8" ht="16.2" thickTop="1"/>
    <row r="1124" spans="1:8" ht="21.6" thickBot="1">
      <c r="A1124" s="1"/>
      <c r="C1124" s="58"/>
      <c r="D1124" s="59"/>
      <c r="E1124" s="60"/>
      <c r="F1124" s="60"/>
      <c r="G1124" s="60"/>
      <c r="H1124" s="36" t="s">
        <v>16</v>
      </c>
    </row>
    <row r="1125" spans="1:8" ht="16.8" thickTop="1">
      <c r="A1125" s="162"/>
      <c r="B1125" s="438"/>
      <c r="C1125" s="439" t="s">
        <v>308</v>
      </c>
      <c r="D1125" s="439"/>
      <c r="E1125" s="439"/>
      <c r="F1125" s="439"/>
      <c r="G1125" s="439"/>
      <c r="H1125" s="440"/>
    </row>
    <row r="1126" spans="1:8" ht="16.2">
      <c r="A1126" s="168"/>
      <c r="B1126" s="441"/>
      <c r="C1126" s="442" t="s">
        <v>415</v>
      </c>
      <c r="D1126" s="442"/>
      <c r="E1126" s="442" t="s">
        <v>385</v>
      </c>
      <c r="F1126" s="442"/>
      <c r="G1126" s="442" t="s">
        <v>309</v>
      </c>
      <c r="H1126" s="443"/>
    </row>
    <row r="1127" spans="1:8" ht="16.2">
      <c r="A1127" s="168"/>
      <c r="B1127" s="444"/>
      <c r="C1127" s="445" t="s">
        <v>357</v>
      </c>
      <c r="D1127" s="446" t="s">
        <v>13</v>
      </c>
      <c r="E1127" s="445" t="s">
        <v>12</v>
      </c>
      <c r="F1127" s="446" t="s">
        <v>13</v>
      </c>
      <c r="G1127" s="447" t="s">
        <v>12</v>
      </c>
      <c r="H1127" s="448" t="s">
        <v>13</v>
      </c>
    </row>
    <row r="1128" spans="1:8" ht="18">
      <c r="A1128" s="171" t="s">
        <v>414</v>
      </c>
      <c r="B1128" s="411" t="s">
        <v>365</v>
      </c>
      <c r="C1128" s="426">
        <v>7550.55</v>
      </c>
      <c r="D1128" s="427">
        <v>3.3</v>
      </c>
      <c r="E1128" s="426">
        <v>7438.3</v>
      </c>
      <c r="F1128" s="427">
        <v>3.7</v>
      </c>
      <c r="G1128" s="426">
        <v>112.24</v>
      </c>
      <c r="H1128" s="435">
        <v>1.5090100524607559</v>
      </c>
    </row>
    <row r="1129" spans="1:8" ht="16.8" thickBot="1">
      <c r="A1129" s="172"/>
      <c r="B1129" s="417" t="s">
        <v>366</v>
      </c>
      <c r="C1129" s="429">
        <v>5841.96</v>
      </c>
      <c r="D1129" s="430">
        <v>2.5</v>
      </c>
      <c r="E1129" s="429">
        <v>5708.66</v>
      </c>
      <c r="F1129" s="430">
        <v>2.8</v>
      </c>
      <c r="G1129" s="429">
        <v>133.30000000000001</v>
      </c>
      <c r="H1129" s="436">
        <v>2.3349767879582086</v>
      </c>
    </row>
    <row r="1130" spans="1:8" ht="16.2" thickTop="1"/>
    <row r="1131" spans="1:8" ht="21.6" thickBot="1">
      <c r="A1131" s="1"/>
      <c r="C1131" s="58"/>
      <c r="D1131" s="59"/>
      <c r="E1131" s="60"/>
      <c r="F1131" s="60"/>
      <c r="G1131" s="60"/>
      <c r="H1131" s="36" t="s">
        <v>16</v>
      </c>
    </row>
    <row r="1132" spans="1:8" ht="16.8" thickTop="1">
      <c r="A1132" s="162"/>
      <c r="B1132" s="438"/>
      <c r="C1132" s="439" t="s">
        <v>308</v>
      </c>
      <c r="D1132" s="439"/>
      <c r="E1132" s="439"/>
      <c r="F1132" s="439"/>
      <c r="G1132" s="439"/>
      <c r="H1132" s="440"/>
    </row>
    <row r="1133" spans="1:8" ht="16.2">
      <c r="A1133" s="168"/>
      <c r="B1133" s="441"/>
      <c r="C1133" s="442" t="s">
        <v>417</v>
      </c>
      <c r="D1133" s="442"/>
      <c r="E1133" s="442" t="s">
        <v>387</v>
      </c>
      <c r="F1133" s="442"/>
      <c r="G1133" s="442" t="s">
        <v>309</v>
      </c>
      <c r="H1133" s="443"/>
    </row>
    <row r="1134" spans="1:8" ht="16.2">
      <c r="A1134" s="168"/>
      <c r="B1134" s="444"/>
      <c r="C1134" s="445" t="s">
        <v>357</v>
      </c>
      <c r="D1134" s="446" t="s">
        <v>13</v>
      </c>
      <c r="E1134" s="445" t="s">
        <v>12</v>
      </c>
      <c r="F1134" s="446" t="s">
        <v>13</v>
      </c>
      <c r="G1134" s="447" t="s">
        <v>12</v>
      </c>
      <c r="H1134" s="448" t="s">
        <v>13</v>
      </c>
    </row>
    <row r="1135" spans="1:8" ht="18">
      <c r="A1135" s="171" t="s">
        <v>416</v>
      </c>
      <c r="B1135" s="411" t="s">
        <v>365</v>
      </c>
      <c r="C1135" s="426">
        <v>8393.17</v>
      </c>
      <c r="D1135" s="427">
        <v>3.2</v>
      </c>
      <c r="E1135" s="426">
        <v>8362.2900000000009</v>
      </c>
      <c r="F1135" s="427">
        <v>3.6</v>
      </c>
      <c r="G1135" s="426">
        <v>30.88</v>
      </c>
      <c r="H1135" s="435">
        <v>0.36922885573203751</v>
      </c>
    </row>
    <row r="1136" spans="1:8" ht="16.8" thickBot="1">
      <c r="A1136" s="172"/>
      <c r="B1136" s="417" t="s">
        <v>366</v>
      </c>
      <c r="C1136" s="429">
        <v>6489.55</v>
      </c>
      <c r="D1136" s="430">
        <v>2.5</v>
      </c>
      <c r="E1136" s="429">
        <v>6432.69</v>
      </c>
      <c r="F1136" s="430">
        <v>2.8</v>
      </c>
      <c r="G1136" s="429">
        <v>56.85</v>
      </c>
      <c r="H1136" s="436">
        <v>0.88382777884156971</v>
      </c>
    </row>
    <row r="1137" spans="1:8" ht="16.2" thickTop="1"/>
    <row r="1138" spans="1:8" ht="21.6" thickBot="1">
      <c r="A1138" s="1"/>
      <c r="C1138" s="58"/>
      <c r="D1138" s="59"/>
      <c r="E1138" s="60"/>
      <c r="F1138" s="60"/>
      <c r="G1138" s="60"/>
      <c r="H1138" s="36" t="s">
        <v>16</v>
      </c>
    </row>
    <row r="1139" spans="1:8" ht="16.8" thickTop="1">
      <c r="A1139" s="162"/>
      <c r="B1139" s="438"/>
      <c r="C1139" s="439" t="s">
        <v>308</v>
      </c>
      <c r="D1139" s="439"/>
      <c r="E1139" s="439"/>
      <c r="F1139" s="439"/>
      <c r="G1139" s="439"/>
      <c r="H1139" s="440"/>
    </row>
    <row r="1140" spans="1:8" ht="16.2">
      <c r="A1140" s="168"/>
      <c r="B1140" s="441"/>
      <c r="C1140" s="442" t="s">
        <v>419</v>
      </c>
      <c r="D1140" s="442"/>
      <c r="E1140" s="442" t="s">
        <v>389</v>
      </c>
      <c r="F1140" s="442"/>
      <c r="G1140" s="442" t="s">
        <v>309</v>
      </c>
      <c r="H1140" s="443"/>
    </row>
    <row r="1141" spans="1:8" ht="16.2">
      <c r="A1141" s="168"/>
      <c r="B1141" s="444"/>
      <c r="C1141" s="445" t="s">
        <v>357</v>
      </c>
      <c r="D1141" s="446" t="s">
        <v>13</v>
      </c>
      <c r="E1141" s="445" t="s">
        <v>12</v>
      </c>
      <c r="F1141" s="446" t="s">
        <v>13</v>
      </c>
      <c r="G1141" s="447" t="s">
        <v>12</v>
      </c>
      <c r="H1141" s="448" t="s">
        <v>13</v>
      </c>
    </row>
    <row r="1142" spans="1:8" ht="18">
      <c r="A1142" s="171" t="s">
        <v>418</v>
      </c>
      <c r="B1142" s="411" t="s">
        <v>365</v>
      </c>
      <c r="C1142" s="426">
        <v>9217.76</v>
      </c>
      <c r="D1142" s="427">
        <v>3.2</v>
      </c>
      <c r="E1142" s="426">
        <v>9155.07</v>
      </c>
      <c r="F1142" s="427">
        <v>3.6</v>
      </c>
      <c r="G1142" s="426">
        <v>62.69</v>
      </c>
      <c r="H1142" s="435">
        <v>0.68474853658278123</v>
      </c>
    </row>
    <row r="1143" spans="1:8" ht="16.8" thickBot="1">
      <c r="A1143" s="172"/>
      <c r="B1143" s="417" t="s">
        <v>366</v>
      </c>
      <c r="C1143" s="429">
        <v>7112.07</v>
      </c>
      <c r="D1143" s="430">
        <v>2.5</v>
      </c>
      <c r="E1143" s="429">
        <v>7043.48</v>
      </c>
      <c r="F1143" s="430">
        <v>2.8</v>
      </c>
      <c r="G1143" s="429">
        <v>68.59</v>
      </c>
      <c r="H1143" s="436">
        <v>0.97383426679945806</v>
      </c>
    </row>
    <row r="1144" spans="1:8" ht="16.2" thickTop="1"/>
    <row r="1145" spans="1:8" ht="21.6" thickBot="1">
      <c r="A1145" s="1"/>
      <c r="C1145" s="58"/>
      <c r="D1145" s="59"/>
      <c r="E1145" s="60"/>
      <c r="F1145" s="60"/>
      <c r="G1145" s="60"/>
      <c r="H1145" s="36" t="s">
        <v>16</v>
      </c>
    </row>
    <row r="1146" spans="1:8" ht="16.8" thickTop="1">
      <c r="A1146" s="162"/>
      <c r="B1146" s="453"/>
      <c r="C1146" s="454" t="s">
        <v>420</v>
      </c>
      <c r="D1146" s="454"/>
      <c r="E1146" s="454"/>
      <c r="F1146" s="454"/>
      <c r="G1146" s="454"/>
      <c r="H1146" s="455"/>
    </row>
    <row r="1147" spans="1:8" ht="16.2">
      <c r="A1147" s="168"/>
      <c r="B1147" s="456"/>
      <c r="C1147" s="457" t="s">
        <v>421</v>
      </c>
      <c r="D1147" s="457"/>
      <c r="E1147" s="457" t="s">
        <v>422</v>
      </c>
      <c r="F1147" s="457"/>
      <c r="G1147" s="457" t="s">
        <v>309</v>
      </c>
      <c r="H1147" s="458"/>
    </row>
    <row r="1148" spans="1:8" ht="16.2">
      <c r="A1148" s="168"/>
      <c r="B1148" s="459"/>
      <c r="C1148" s="460" t="s">
        <v>423</v>
      </c>
      <c r="D1148" s="461" t="s">
        <v>13</v>
      </c>
      <c r="E1148" s="460" t="s">
        <v>12</v>
      </c>
      <c r="F1148" s="461" t="s">
        <v>13</v>
      </c>
      <c r="G1148" s="462" t="s">
        <v>12</v>
      </c>
      <c r="H1148" s="463" t="s">
        <v>13</v>
      </c>
    </row>
    <row r="1149" spans="1:8" ht="18">
      <c r="A1149" s="171" t="s">
        <v>424</v>
      </c>
      <c r="B1149" s="55" t="s">
        <v>425</v>
      </c>
      <c r="C1149" s="426">
        <v>10078.549999999999</v>
      </c>
      <c r="D1149" s="427">
        <v>3.2</v>
      </c>
      <c r="E1149" s="426">
        <v>9929.9599999999991</v>
      </c>
      <c r="F1149" s="427">
        <v>3.5</v>
      </c>
      <c r="G1149" s="426">
        <v>148.58000000000001</v>
      </c>
      <c r="H1149" s="435">
        <v>1.496323939200475</v>
      </c>
    </row>
    <row r="1150" spans="1:8" ht="16.8" thickBot="1">
      <c r="A1150" s="172"/>
      <c r="B1150" s="464" t="s">
        <v>426</v>
      </c>
      <c r="C1150" s="429">
        <v>7773.11</v>
      </c>
      <c r="D1150" s="430">
        <v>2.4</v>
      </c>
      <c r="E1150" s="429">
        <v>7633.35</v>
      </c>
      <c r="F1150" s="430">
        <v>2.7</v>
      </c>
      <c r="G1150" s="429">
        <v>139.76</v>
      </c>
      <c r="H1150" s="436">
        <v>1.8308525177971082</v>
      </c>
    </row>
    <row r="1151" spans="1:8" ht="16.2" thickTop="1"/>
    <row r="1153" spans="1:8" ht="21.6" thickBot="1">
      <c r="A1153" s="1"/>
      <c r="C1153" s="58"/>
      <c r="D1153" s="59"/>
      <c r="E1153" s="60"/>
      <c r="F1153" s="60"/>
      <c r="G1153" s="60"/>
      <c r="H1153" s="36" t="s">
        <v>16</v>
      </c>
    </row>
    <row r="1154" spans="1:8" ht="16.8" thickTop="1">
      <c r="A1154" s="162"/>
      <c r="B1154" s="450"/>
      <c r="C1154" s="466" t="s">
        <v>432</v>
      </c>
      <c r="D1154" s="466"/>
      <c r="E1154" s="466"/>
      <c r="F1154" s="466"/>
      <c r="G1154" s="466"/>
      <c r="H1154" s="467"/>
    </row>
    <row r="1155" spans="1:8" ht="16.2">
      <c r="A1155" s="168"/>
      <c r="B1155" s="451"/>
      <c r="C1155" s="468" t="s">
        <v>433</v>
      </c>
      <c r="D1155" s="468"/>
      <c r="E1155" s="468" t="s">
        <v>434</v>
      </c>
      <c r="F1155" s="468"/>
      <c r="G1155" s="468" t="s">
        <v>309</v>
      </c>
      <c r="H1155" s="469"/>
    </row>
    <row r="1156" spans="1:8" ht="16.2">
      <c r="A1156" s="168"/>
      <c r="B1156" s="452"/>
      <c r="C1156" s="470" t="s">
        <v>435</v>
      </c>
      <c r="D1156" s="471" t="s">
        <v>436</v>
      </c>
      <c r="E1156" s="470" t="s">
        <v>12</v>
      </c>
      <c r="F1156" s="471" t="s">
        <v>436</v>
      </c>
      <c r="G1156" s="472" t="s">
        <v>12</v>
      </c>
      <c r="H1156" s="473" t="s">
        <v>437</v>
      </c>
    </row>
    <row r="1157" spans="1:8" ht="18">
      <c r="A1157" s="171" t="s">
        <v>427</v>
      </c>
      <c r="B1157" s="411" t="s">
        <v>365</v>
      </c>
      <c r="C1157" s="426">
        <v>827.2</v>
      </c>
      <c r="D1157" s="427">
        <v>3</v>
      </c>
      <c r="E1157" s="426">
        <v>746.95</v>
      </c>
      <c r="F1157" s="427">
        <v>3.1</v>
      </c>
      <c r="G1157" s="426">
        <v>80.25</v>
      </c>
      <c r="H1157" s="435">
        <v>10.743352207961374</v>
      </c>
    </row>
    <row r="1158" spans="1:8" ht="16.8" thickBot="1">
      <c r="A1158" s="172"/>
      <c r="B1158" s="417" t="s">
        <v>366</v>
      </c>
      <c r="C1158" s="429">
        <v>627.02</v>
      </c>
      <c r="D1158" s="430">
        <v>2.2999999999999998</v>
      </c>
      <c r="E1158" s="429">
        <v>569.07000000000005</v>
      </c>
      <c r="F1158" s="430">
        <v>2.4</v>
      </c>
      <c r="G1158" s="429">
        <v>57.95</v>
      </c>
      <c r="H1158" s="436">
        <v>10.18291773218645</v>
      </c>
    </row>
    <row r="1159" spans="1:8" ht="16.2" thickTop="1"/>
    <row r="1160" spans="1:8" ht="21.6" thickBot="1">
      <c r="A1160" s="1"/>
      <c r="C1160" s="58"/>
      <c r="D1160" s="59"/>
      <c r="E1160" s="60"/>
      <c r="F1160" s="60"/>
      <c r="G1160" s="60"/>
      <c r="H1160" s="36" t="s">
        <v>16</v>
      </c>
    </row>
    <row r="1161" spans="1:8" ht="16.8" thickTop="1">
      <c r="A1161" s="162"/>
      <c r="B1161" s="450"/>
      <c r="C1161" s="466" t="s">
        <v>440</v>
      </c>
      <c r="D1161" s="466"/>
      <c r="E1161" s="466"/>
      <c r="F1161" s="466"/>
      <c r="G1161" s="466"/>
      <c r="H1161" s="467"/>
    </row>
    <row r="1162" spans="1:8" ht="16.2">
      <c r="A1162" s="168"/>
      <c r="B1162" s="451"/>
      <c r="C1162" s="468" t="s">
        <v>441</v>
      </c>
      <c r="D1162" s="468"/>
      <c r="E1162" s="468" t="s">
        <v>442</v>
      </c>
      <c r="F1162" s="468"/>
      <c r="G1162" s="468" t="s">
        <v>309</v>
      </c>
      <c r="H1162" s="469"/>
    </row>
    <row r="1163" spans="1:8" ht="16.2">
      <c r="A1163" s="168"/>
      <c r="B1163" s="452"/>
      <c r="C1163" s="470" t="s">
        <v>443</v>
      </c>
      <c r="D1163" s="471" t="s">
        <v>444</v>
      </c>
      <c r="E1163" s="470" t="s">
        <v>12</v>
      </c>
      <c r="F1163" s="471" t="s">
        <v>444</v>
      </c>
      <c r="G1163" s="472" t="s">
        <v>12</v>
      </c>
      <c r="H1163" s="473" t="s">
        <v>445</v>
      </c>
    </row>
    <row r="1164" spans="1:8" ht="18">
      <c r="A1164" s="171" t="s">
        <v>438</v>
      </c>
      <c r="B1164" s="411" t="s">
        <v>365</v>
      </c>
      <c r="C1164" s="426">
        <v>1463.61</v>
      </c>
      <c r="D1164" s="427">
        <v>2.9</v>
      </c>
      <c r="E1164" s="426">
        <v>1456.83</v>
      </c>
      <c r="F1164" s="427">
        <v>3.1</v>
      </c>
      <c r="G1164" s="426">
        <v>6.78</v>
      </c>
      <c r="H1164" s="435">
        <v>0.4654382794106387</v>
      </c>
    </row>
    <row r="1165" spans="1:8" ht="16.8" thickBot="1">
      <c r="A1165" s="172"/>
      <c r="B1165" s="417" t="s">
        <v>366</v>
      </c>
      <c r="C1165" s="429">
        <v>1105.3</v>
      </c>
      <c r="D1165" s="430">
        <v>2.2000000000000002</v>
      </c>
      <c r="E1165" s="429">
        <v>1113.67</v>
      </c>
      <c r="F1165" s="430">
        <v>2.4</v>
      </c>
      <c r="G1165" s="429">
        <v>-8.3699999999999992</v>
      </c>
      <c r="H1165" s="436">
        <v>-0.75125321115260801</v>
      </c>
    </row>
    <row r="1166" spans="1:8" ht="16.8" thickTop="1" thickBot="1"/>
    <row r="1167" spans="1:8" ht="16.8" thickTop="1">
      <c r="A1167" s="162"/>
      <c r="B1167" s="450"/>
      <c r="C1167" s="466" t="s">
        <v>455</v>
      </c>
      <c r="D1167" s="466"/>
      <c r="E1167" s="466"/>
      <c r="F1167" s="466"/>
      <c r="G1167" s="466"/>
      <c r="H1167" s="467"/>
    </row>
    <row r="1168" spans="1:8" ht="16.2">
      <c r="A1168" s="168"/>
      <c r="B1168" s="451"/>
      <c r="C1168" s="468" t="s">
        <v>456</v>
      </c>
      <c r="D1168" s="468"/>
      <c r="E1168" s="468" t="s">
        <v>457</v>
      </c>
      <c r="F1168" s="468"/>
      <c r="G1168" s="468" t="s">
        <v>309</v>
      </c>
      <c r="H1168" s="469"/>
    </row>
    <row r="1169" spans="1:8" ht="16.2">
      <c r="A1169" s="168"/>
      <c r="B1169" s="452"/>
      <c r="C1169" s="470" t="s">
        <v>458</v>
      </c>
      <c r="D1169" s="471" t="s">
        <v>459</v>
      </c>
      <c r="E1169" s="470" t="s">
        <v>12</v>
      </c>
      <c r="F1169" s="471" t="s">
        <v>459</v>
      </c>
      <c r="G1169" s="472" t="s">
        <v>12</v>
      </c>
      <c r="H1169" s="473" t="s">
        <v>460</v>
      </c>
    </row>
    <row r="1170" spans="1:8" ht="18">
      <c r="A1170" s="171" t="s">
        <v>439</v>
      </c>
      <c r="B1170" s="411" t="s">
        <v>365</v>
      </c>
      <c r="C1170" s="426">
        <v>2415.1979999999999</v>
      </c>
      <c r="D1170" s="427">
        <v>3.0287119421187487</v>
      </c>
      <c r="E1170" s="426">
        <v>2373.0852900000018</v>
      </c>
      <c r="F1170" s="427">
        <v>3.2922965283626926</v>
      </c>
      <c r="G1170" s="426">
        <v>42.112709999998103</v>
      </c>
      <c r="H1170" s="435">
        <v>1.774597406062808</v>
      </c>
    </row>
    <row r="1171" spans="1:8" ht="16.8" thickBot="1">
      <c r="A1171" s="172"/>
      <c r="B1171" s="417" t="s">
        <v>366</v>
      </c>
      <c r="C1171" s="429">
        <v>1846.6179999999999</v>
      </c>
      <c r="D1171" s="430">
        <v>2.3156999919391454</v>
      </c>
      <c r="E1171" s="429">
        <v>1827.5601849999991</v>
      </c>
      <c r="F1171" s="430">
        <v>2.5354630437447838</v>
      </c>
      <c r="G1171" s="429">
        <v>19.057815000000875</v>
      </c>
      <c r="H1171" s="436">
        <v>1.0428009515867673</v>
      </c>
    </row>
    <row r="1172" spans="1:8" ht="16.2" thickTop="1"/>
    <row r="1173" spans="1:8" ht="16.2" thickBot="1"/>
    <row r="1174" spans="1:8" ht="16.8" thickTop="1">
      <c r="A1174" s="162"/>
      <c r="B1174" s="474"/>
      <c r="C1174" s="466" t="s">
        <v>308</v>
      </c>
      <c r="D1174" s="466"/>
      <c r="E1174" s="466"/>
      <c r="F1174" s="466"/>
      <c r="G1174" s="466"/>
      <c r="H1174" s="467"/>
    </row>
    <row r="1175" spans="1:8" ht="16.2">
      <c r="A1175" s="168"/>
      <c r="B1175" s="475"/>
      <c r="C1175" s="468" t="s">
        <v>454</v>
      </c>
      <c r="D1175" s="468"/>
      <c r="E1175" s="468" t="s">
        <v>404</v>
      </c>
      <c r="F1175" s="468"/>
      <c r="G1175" s="468" t="s">
        <v>309</v>
      </c>
      <c r="H1175" s="469"/>
    </row>
    <row r="1176" spans="1:8" ht="16.2">
      <c r="A1176" s="168"/>
      <c r="B1176" s="476"/>
      <c r="C1176" s="470" t="s">
        <v>357</v>
      </c>
      <c r="D1176" s="471" t="s">
        <v>429</v>
      </c>
      <c r="E1176" s="470" t="s">
        <v>12</v>
      </c>
      <c r="F1176" s="471" t="s">
        <v>429</v>
      </c>
      <c r="G1176" s="472" t="s">
        <v>12</v>
      </c>
      <c r="H1176" s="473" t="s">
        <v>430</v>
      </c>
    </row>
    <row r="1177" spans="1:8" ht="18">
      <c r="A1177" s="171" t="s">
        <v>453</v>
      </c>
      <c r="B1177" s="55" t="s">
        <v>467</v>
      </c>
      <c r="C1177" s="426">
        <v>3319.0230000000001</v>
      </c>
      <c r="D1177" s="427">
        <v>3.1174532430104089</v>
      </c>
      <c r="E1177" s="426">
        <v>3289.4239640000005</v>
      </c>
      <c r="F1177" s="427">
        <v>3.4132341345823138</v>
      </c>
      <c r="G1177" s="426">
        <v>29.59903599999938</v>
      </c>
      <c r="H1177" s="435">
        <v>0.89982429519381268</v>
      </c>
    </row>
    <row r="1178" spans="1:8" ht="16.8" thickBot="1">
      <c r="A1178" s="172"/>
      <c r="B1178" s="464" t="s">
        <v>468</v>
      </c>
      <c r="C1178" s="429">
        <v>2559.5819999999999</v>
      </c>
      <c r="D1178" s="430">
        <v>2.4041343511783642</v>
      </c>
      <c r="E1178" s="429">
        <v>2559.7056180000031</v>
      </c>
      <c r="F1178" s="430">
        <v>2.6560500213586109</v>
      </c>
      <c r="G1178" s="429">
        <v>-0.12361800000304356</v>
      </c>
      <c r="H1178" s="436">
        <v>-4.8293834702613607E-3</v>
      </c>
    </row>
    <row r="1179" spans="1:8" ht="16.2" thickTop="1"/>
    <row r="1180" spans="1:8" ht="16.2" thickBot="1"/>
    <row r="1181" spans="1:8" ht="16.8" thickTop="1">
      <c r="A1181" s="162"/>
      <c r="B1181" s="474"/>
      <c r="C1181" s="466" t="s">
        <v>308</v>
      </c>
      <c r="D1181" s="466"/>
      <c r="E1181" s="466"/>
      <c r="F1181" s="466"/>
      <c r="G1181" s="466"/>
      <c r="H1181" s="467"/>
    </row>
    <row r="1182" spans="1:8" ht="16.2">
      <c r="A1182" s="168"/>
      <c r="B1182" s="475"/>
      <c r="C1182" s="468" t="s">
        <v>464</v>
      </c>
      <c r="D1182" s="468"/>
      <c r="E1182" s="468" t="s">
        <v>465</v>
      </c>
      <c r="F1182" s="468"/>
      <c r="G1182" s="468" t="s">
        <v>309</v>
      </c>
      <c r="H1182" s="469"/>
    </row>
    <row r="1183" spans="1:8" ht="16.2">
      <c r="A1183" s="168"/>
      <c r="B1183" s="476"/>
      <c r="C1183" s="470" t="s">
        <v>357</v>
      </c>
      <c r="D1183" s="471" t="s">
        <v>429</v>
      </c>
      <c r="E1183" s="470" t="s">
        <v>12</v>
      </c>
      <c r="F1183" s="471" t="s">
        <v>429</v>
      </c>
      <c r="G1183" s="472" t="s">
        <v>12</v>
      </c>
      <c r="H1183" s="473" t="s">
        <v>430</v>
      </c>
    </row>
    <row r="1184" spans="1:8" ht="18">
      <c r="A1184" s="171" t="s">
        <v>463</v>
      </c>
      <c r="B1184" s="55" t="s">
        <v>467</v>
      </c>
      <c r="C1184" s="426">
        <v>4228.402</v>
      </c>
      <c r="D1184" s="427">
        <v>3.1186890902990907</v>
      </c>
      <c r="E1184" s="426">
        <v>4183.0522989999972</v>
      </c>
      <c r="F1184" s="427">
        <v>3.4320970564896864</v>
      </c>
      <c r="G1184" s="426">
        <v>45.349701000003144</v>
      </c>
      <c r="H1184" s="435">
        <v>1.0841294289063628</v>
      </c>
    </row>
    <row r="1185" spans="1:8" ht="16.8" thickBot="1">
      <c r="A1185" s="172"/>
      <c r="B1185" s="464" t="s">
        <v>468</v>
      </c>
      <c r="C1185" s="429">
        <v>3258.6439999999998</v>
      </c>
      <c r="D1185" s="430">
        <v>2.4034369229719856</v>
      </c>
      <c r="E1185" s="429">
        <v>3248.531526000002</v>
      </c>
      <c r="F1185" s="430">
        <v>2.6653445119402188</v>
      </c>
      <c r="G1185" s="429">
        <v>10.112473999998066</v>
      </c>
      <c r="H1185" s="436">
        <v>0.31129370052473554</v>
      </c>
    </row>
    <row r="1186" spans="1:8" ht="16.2" thickTop="1"/>
    <row r="1187" spans="1:8" ht="16.2" thickBot="1"/>
    <row r="1188" spans="1:8" ht="16.8" thickTop="1">
      <c r="A1188" s="162"/>
      <c r="B1188" s="474"/>
      <c r="C1188" s="466" t="s">
        <v>308</v>
      </c>
      <c r="D1188" s="466"/>
      <c r="E1188" s="466"/>
      <c r="F1188" s="466"/>
      <c r="G1188" s="466"/>
      <c r="H1188" s="467"/>
    </row>
    <row r="1189" spans="1:8" ht="16.2">
      <c r="A1189" s="168"/>
      <c r="B1189" s="475"/>
      <c r="C1189" s="468" t="s">
        <v>470</v>
      </c>
      <c r="D1189" s="468"/>
      <c r="E1189" s="468" t="s">
        <v>471</v>
      </c>
      <c r="F1189" s="468"/>
      <c r="G1189" s="468" t="s">
        <v>309</v>
      </c>
      <c r="H1189" s="469"/>
    </row>
    <row r="1190" spans="1:8" ht="16.2">
      <c r="A1190" s="168"/>
      <c r="B1190" s="476"/>
      <c r="C1190" s="470" t="s">
        <v>357</v>
      </c>
      <c r="D1190" s="471" t="s">
        <v>429</v>
      </c>
      <c r="E1190" s="470" t="s">
        <v>12</v>
      </c>
      <c r="F1190" s="471" t="s">
        <v>429</v>
      </c>
      <c r="G1190" s="472" t="s">
        <v>12</v>
      </c>
      <c r="H1190" s="473" t="s">
        <v>430</v>
      </c>
    </row>
    <row r="1191" spans="1:8" ht="18">
      <c r="A1191" s="171" t="s">
        <v>469</v>
      </c>
      <c r="B1191" s="55" t="s">
        <v>476</v>
      </c>
      <c r="C1191" s="426">
        <v>5089.5870000000004</v>
      </c>
      <c r="D1191" s="427">
        <v>3.1067038483226348</v>
      </c>
      <c r="E1191" s="426">
        <v>4985.0550819999999</v>
      </c>
      <c r="F1191" s="427">
        <v>3.37527790993123</v>
      </c>
      <c r="G1191" s="426">
        <v>104.53191800000053</v>
      </c>
      <c r="H1191" s="435">
        <v>2.0969059775777326</v>
      </c>
    </row>
    <row r="1192" spans="1:8" ht="16.8" thickBot="1">
      <c r="A1192" s="172"/>
      <c r="B1192" s="464" t="s">
        <v>477</v>
      </c>
      <c r="C1192" s="429">
        <v>3916.7469999999998</v>
      </c>
      <c r="D1192" s="430">
        <v>2.3907977165546308</v>
      </c>
      <c r="E1192" s="429">
        <v>3866.5939799999978</v>
      </c>
      <c r="F1192" s="430">
        <v>2.6179909815823117</v>
      </c>
      <c r="G1192" s="429">
        <v>50.15302000000235</v>
      </c>
      <c r="H1192" s="436">
        <v>1.2970852450352799</v>
      </c>
    </row>
    <row r="1193" spans="1:8" ht="16.2" thickTop="1"/>
    <row r="1198" spans="1:8" ht="16.2" thickBot="1"/>
    <row r="1199" spans="1:8" ht="16.8" thickTop="1">
      <c r="A1199" s="162"/>
      <c r="B1199" s="450"/>
      <c r="C1199" s="466" t="s">
        <v>308</v>
      </c>
      <c r="D1199" s="466"/>
      <c r="E1199" s="466"/>
      <c r="F1199" s="466"/>
      <c r="G1199" s="466"/>
      <c r="H1199" s="467"/>
    </row>
    <row r="1200" spans="1:8" ht="16.2">
      <c r="A1200" s="168"/>
      <c r="B1200" s="451"/>
      <c r="C1200" s="468" t="s">
        <v>474</v>
      </c>
      <c r="D1200" s="468"/>
      <c r="E1200" s="468" t="s">
        <v>475</v>
      </c>
      <c r="F1200" s="468"/>
      <c r="G1200" s="468" t="s">
        <v>309</v>
      </c>
      <c r="H1200" s="469"/>
    </row>
    <row r="1201" spans="1:8" ht="16.2">
      <c r="A1201" s="168"/>
      <c r="B1201" s="452"/>
      <c r="C1201" s="470" t="s">
        <v>357</v>
      </c>
      <c r="D1201" s="471" t="s">
        <v>429</v>
      </c>
      <c r="E1201" s="470" t="s">
        <v>12</v>
      </c>
      <c r="F1201" s="471" t="s">
        <v>429</v>
      </c>
      <c r="G1201" s="472" t="s">
        <v>12</v>
      </c>
      <c r="H1201" s="473" t="s">
        <v>430</v>
      </c>
    </row>
    <row r="1202" spans="1:8" ht="18">
      <c r="A1202" s="171" t="s">
        <v>473</v>
      </c>
      <c r="B1202" s="411" t="s">
        <v>365</v>
      </c>
      <c r="C1202" s="426">
        <v>5893.7070000000003</v>
      </c>
      <c r="D1202" s="427">
        <v>3.0666127788735569</v>
      </c>
      <c r="E1202" s="426">
        <v>5802.7333389999976</v>
      </c>
      <c r="F1202" s="427">
        <v>3.3200457696208163</v>
      </c>
      <c r="G1202" s="426">
        <v>90.973661000002181</v>
      </c>
      <c r="H1202" s="435">
        <v>1.5677725596758154</v>
      </c>
    </row>
    <row r="1203" spans="1:8" ht="16.8" thickBot="1">
      <c r="A1203" s="172"/>
      <c r="B1203" s="417" t="s">
        <v>366</v>
      </c>
      <c r="C1203" s="429">
        <v>4533.0940000000001</v>
      </c>
      <c r="D1203" s="430">
        <v>2.3586588183353951</v>
      </c>
      <c r="E1203" s="429">
        <v>4492.4526789999945</v>
      </c>
      <c r="F1203" s="430">
        <v>2.5703660052567585</v>
      </c>
      <c r="G1203" s="429">
        <v>40.641321000005121</v>
      </c>
      <c r="H1203" s="436">
        <v>0.9046577427511544</v>
      </c>
    </row>
    <row r="1204" spans="1:8" ht="16.2" thickTop="1"/>
    <row r="1205" spans="1:8" ht="16.2" thickBot="1"/>
    <row r="1206" spans="1:8" ht="16.8" thickTop="1">
      <c r="A1206" s="162"/>
      <c r="B1206" s="474"/>
      <c r="C1206" s="466" t="s">
        <v>308</v>
      </c>
      <c r="D1206" s="466"/>
      <c r="E1206" s="466"/>
      <c r="F1206" s="466"/>
      <c r="G1206" s="466"/>
      <c r="H1206" s="467"/>
    </row>
    <row r="1207" spans="1:8" ht="16.2">
      <c r="A1207" s="168"/>
      <c r="B1207" s="475"/>
      <c r="C1207" s="468" t="s">
        <v>480</v>
      </c>
      <c r="D1207" s="468"/>
      <c r="E1207" s="468" t="s">
        <v>481</v>
      </c>
      <c r="F1207" s="468"/>
      <c r="G1207" s="468" t="s">
        <v>309</v>
      </c>
      <c r="H1207" s="469"/>
    </row>
    <row r="1208" spans="1:8" ht="16.2">
      <c r="A1208" s="168"/>
      <c r="B1208" s="476"/>
      <c r="C1208" s="470" t="s">
        <v>357</v>
      </c>
      <c r="D1208" s="471" t="s">
        <v>429</v>
      </c>
      <c r="E1208" s="470" t="s">
        <v>12</v>
      </c>
      <c r="F1208" s="471" t="s">
        <v>429</v>
      </c>
      <c r="G1208" s="472" t="s">
        <v>12</v>
      </c>
      <c r="H1208" s="473" t="s">
        <v>430</v>
      </c>
    </row>
    <row r="1209" spans="1:8" ht="18">
      <c r="A1209" s="171" t="s">
        <v>479</v>
      </c>
      <c r="B1209" s="55" t="s">
        <v>487</v>
      </c>
      <c r="C1209" s="426">
        <v>6711.4260000000004</v>
      </c>
      <c r="D1209" s="427">
        <v>3.0439792383949364</v>
      </c>
      <c r="E1209" s="426">
        <v>6658.6825130000061</v>
      </c>
      <c r="F1209" s="427">
        <v>3.2876349142831698</v>
      </c>
      <c r="G1209" s="426">
        <v>52.743486999994147</v>
      </c>
      <c r="H1209" s="435">
        <v>0.79210094334759129</v>
      </c>
    </row>
    <row r="1210" spans="1:8" ht="16.8" thickBot="1">
      <c r="A1210" s="172"/>
      <c r="B1210" s="464" t="s">
        <v>488</v>
      </c>
      <c r="C1210" s="429">
        <v>5163.3720000000003</v>
      </c>
      <c r="D1210" s="430">
        <v>2.3418565842951615</v>
      </c>
      <c r="E1210" s="429">
        <v>5154.7447069999989</v>
      </c>
      <c r="F1210" s="430">
        <v>2.5450858544259218</v>
      </c>
      <c r="G1210" s="429">
        <v>8.62729300000146</v>
      </c>
      <c r="H1210" s="436">
        <v>0.1673660576882855</v>
      </c>
    </row>
    <row r="1211" spans="1:8" ht="16.2" thickTop="1"/>
    <row r="1212" spans="1:8" ht="16.2" thickBot="1"/>
    <row r="1213" spans="1:8" ht="16.8" thickTop="1">
      <c r="A1213" s="162"/>
      <c r="B1213" s="474"/>
      <c r="C1213" s="466" t="s">
        <v>308</v>
      </c>
      <c r="D1213" s="466"/>
      <c r="E1213" s="466"/>
      <c r="F1213" s="466"/>
      <c r="G1213" s="466"/>
      <c r="H1213" s="467"/>
    </row>
    <row r="1214" spans="1:8" ht="16.2">
      <c r="A1214" s="168"/>
      <c r="B1214" s="475"/>
      <c r="C1214" s="468" t="s">
        <v>485</v>
      </c>
      <c r="D1214" s="468"/>
      <c r="E1214" s="468" t="s">
        <v>486</v>
      </c>
      <c r="F1214" s="468"/>
      <c r="G1214" s="468" t="s">
        <v>309</v>
      </c>
      <c r="H1214" s="469"/>
    </row>
    <row r="1215" spans="1:8" ht="16.2">
      <c r="A1215" s="168"/>
      <c r="B1215" s="476"/>
      <c r="C1215" s="470" t="s">
        <v>357</v>
      </c>
      <c r="D1215" s="471" t="s">
        <v>429</v>
      </c>
      <c r="E1215" s="470" t="s">
        <v>12</v>
      </c>
      <c r="F1215" s="471" t="s">
        <v>429</v>
      </c>
      <c r="G1215" s="472" t="s">
        <v>12</v>
      </c>
      <c r="H1215" s="473" t="s">
        <v>430</v>
      </c>
    </row>
    <row r="1216" spans="1:8" ht="18">
      <c r="A1216" s="171" t="s">
        <v>484</v>
      </c>
      <c r="B1216" s="55" t="s">
        <v>494</v>
      </c>
      <c r="C1216" s="477">
        <v>7608.3270000000002</v>
      </c>
      <c r="D1216" s="478">
        <v>3.0420694606553895</v>
      </c>
      <c r="E1216" s="477">
        <v>7549.2055590000091</v>
      </c>
      <c r="F1216" s="478">
        <v>3.2623494994824682</v>
      </c>
      <c r="G1216" s="477">
        <v>59.121440999991258</v>
      </c>
      <c r="H1216" s="479">
        <v>0.78314784963707718</v>
      </c>
    </row>
    <row r="1217" spans="1:8" ht="16.8" thickBot="1">
      <c r="A1217" s="172"/>
      <c r="B1217" s="464" t="s">
        <v>495</v>
      </c>
      <c r="C1217" s="480">
        <v>5859.5389999999998</v>
      </c>
      <c r="D1217" s="481">
        <v>2.3428441818311989</v>
      </c>
      <c r="E1217" s="480">
        <v>5840.7105520000105</v>
      </c>
      <c r="F1217" s="481">
        <v>2.5240323630110839</v>
      </c>
      <c r="G1217" s="480">
        <v>18.828447999989613</v>
      </c>
      <c r="H1217" s="482">
        <v>0.32236570931497821</v>
      </c>
    </row>
    <row r="1218" spans="1:8" ht="16.2" thickTop="1"/>
    <row r="1219" spans="1:8" ht="16.2" thickBot="1"/>
    <row r="1220" spans="1:8" ht="16.8" thickTop="1">
      <c r="A1220" s="162"/>
      <c r="B1220" s="474"/>
      <c r="C1220" s="466" t="s">
        <v>308</v>
      </c>
      <c r="D1220" s="466"/>
      <c r="E1220" s="466"/>
      <c r="F1220" s="466"/>
      <c r="G1220" s="466"/>
      <c r="H1220" s="467"/>
    </row>
    <row r="1221" spans="1:8" ht="16.2">
      <c r="A1221" s="168"/>
      <c r="B1221" s="475"/>
      <c r="C1221" s="468" t="s">
        <v>492</v>
      </c>
      <c r="D1221" s="468"/>
      <c r="E1221" s="468" t="s">
        <v>493</v>
      </c>
      <c r="F1221" s="468"/>
      <c r="G1221" s="468" t="s">
        <v>309</v>
      </c>
      <c r="H1221" s="469"/>
    </row>
    <row r="1222" spans="1:8" ht="16.2">
      <c r="A1222" s="168"/>
      <c r="B1222" s="476"/>
      <c r="C1222" s="470" t="s">
        <v>357</v>
      </c>
      <c r="D1222" s="471" t="s">
        <v>429</v>
      </c>
      <c r="E1222" s="470" t="s">
        <v>12</v>
      </c>
      <c r="F1222" s="471" t="s">
        <v>429</v>
      </c>
      <c r="G1222" s="472" t="s">
        <v>12</v>
      </c>
      <c r="H1222" s="473" t="s">
        <v>430</v>
      </c>
    </row>
    <row r="1223" spans="1:8" ht="18">
      <c r="A1223" s="171" t="s">
        <v>491</v>
      </c>
      <c r="B1223" s="55" t="s">
        <v>501</v>
      </c>
      <c r="C1223" s="426">
        <v>8473.9670000000006</v>
      </c>
      <c r="D1223" s="427">
        <v>3.0301466473322485</v>
      </c>
      <c r="E1223" s="426">
        <v>8391.8681820000038</v>
      </c>
      <c r="F1223" s="427">
        <v>3.2407702447368756</v>
      </c>
      <c r="G1223" s="426">
        <v>82.098817999996243</v>
      </c>
      <c r="H1223" s="435">
        <v>0.97831396084238698</v>
      </c>
    </row>
    <row r="1224" spans="1:8" ht="16.8" thickBot="1">
      <c r="A1224" s="172"/>
      <c r="B1224" s="464" t="s">
        <v>502</v>
      </c>
      <c r="C1224" s="429">
        <v>6530.9930000000004</v>
      </c>
      <c r="D1224" s="430">
        <v>2.3353721512840897</v>
      </c>
      <c r="E1224" s="429">
        <v>6488.4044580000091</v>
      </c>
      <c r="F1224" s="430">
        <v>2.5056909435740367</v>
      </c>
      <c r="G1224" s="429">
        <v>42.588541999991051</v>
      </c>
      <c r="H1224" s="436">
        <v>0.65637927283464348</v>
      </c>
    </row>
    <row r="1225" spans="1:8" ht="16.2" thickTop="1"/>
    <row r="1226" spans="1:8" ht="16.2" thickBot="1"/>
    <row r="1227" spans="1:8" ht="16.8" thickTop="1">
      <c r="A1227" s="162"/>
      <c r="B1227" s="474"/>
      <c r="C1227" s="466" t="s">
        <v>308</v>
      </c>
      <c r="D1227" s="466"/>
      <c r="E1227" s="466"/>
      <c r="F1227" s="466"/>
      <c r="G1227" s="466"/>
      <c r="H1227" s="467"/>
    </row>
    <row r="1228" spans="1:8" ht="16.2">
      <c r="A1228" s="168"/>
      <c r="B1228" s="475"/>
      <c r="C1228" s="468" t="s">
        <v>499</v>
      </c>
      <c r="D1228" s="468"/>
      <c r="E1228" s="468" t="s">
        <v>500</v>
      </c>
      <c r="F1228" s="468"/>
      <c r="G1228" s="468" t="s">
        <v>309</v>
      </c>
      <c r="H1228" s="469"/>
    </row>
    <row r="1229" spans="1:8" ht="16.2">
      <c r="A1229" s="168"/>
      <c r="B1229" s="476"/>
      <c r="C1229" s="470" t="s">
        <v>357</v>
      </c>
      <c r="D1229" s="471" t="s">
        <v>429</v>
      </c>
      <c r="E1229" s="470" t="s">
        <v>12</v>
      </c>
      <c r="F1229" s="471" t="s">
        <v>429</v>
      </c>
      <c r="G1229" s="472" t="s">
        <v>12</v>
      </c>
      <c r="H1229" s="473" t="s">
        <v>430</v>
      </c>
    </row>
    <row r="1230" spans="1:8" ht="18">
      <c r="A1230" s="171" t="s">
        <v>498</v>
      </c>
      <c r="B1230" s="55" t="s">
        <v>507</v>
      </c>
      <c r="C1230" s="426">
        <v>9245.65</v>
      </c>
      <c r="D1230" s="427">
        <v>3.0070814798692407</v>
      </c>
      <c r="E1230" s="426">
        <v>9215.7817980000036</v>
      </c>
      <c r="F1230" s="427">
        <v>3.2027637051753639</v>
      </c>
      <c r="G1230" s="426">
        <v>29.868201999995858</v>
      </c>
      <c r="H1230" s="435">
        <v>0.32409840700088854</v>
      </c>
    </row>
    <row r="1231" spans="1:8" ht="16.8" thickBot="1">
      <c r="A1231" s="172"/>
      <c r="B1231" s="464" t="s">
        <v>508</v>
      </c>
      <c r="C1231" s="429">
        <v>7121.259</v>
      </c>
      <c r="D1231" s="430">
        <v>2.316138514031155</v>
      </c>
      <c r="E1231" s="429">
        <v>7110.7528710000042</v>
      </c>
      <c r="F1231" s="430">
        <v>2.4712023039274564</v>
      </c>
      <c r="G1231" s="429">
        <v>10.506128999995999</v>
      </c>
      <c r="H1231" s="436">
        <v>0.14774988233444955</v>
      </c>
    </row>
    <row r="1232" spans="1:8" ht="16.2" thickTop="1"/>
    <row r="1233" spans="1:8" ht="16.2" thickBot="1"/>
    <row r="1234" spans="1:8" ht="16.8" thickTop="1">
      <c r="A1234" s="162"/>
      <c r="B1234" s="474"/>
      <c r="C1234" s="466" t="s">
        <v>308</v>
      </c>
      <c r="D1234" s="466"/>
      <c r="E1234" s="466"/>
      <c r="F1234" s="466"/>
      <c r="G1234" s="466"/>
      <c r="H1234" s="467"/>
    </row>
    <row r="1235" spans="1:8" ht="16.2">
      <c r="A1235" s="168"/>
      <c r="B1235" s="475"/>
      <c r="C1235" s="468" t="s">
        <v>505</v>
      </c>
      <c r="D1235" s="468"/>
      <c r="E1235" s="468" t="s">
        <v>506</v>
      </c>
      <c r="F1235" s="468"/>
      <c r="G1235" s="468" t="s">
        <v>309</v>
      </c>
      <c r="H1235" s="469"/>
    </row>
    <row r="1236" spans="1:8" ht="16.2">
      <c r="A1236" s="168"/>
      <c r="B1236" s="476"/>
      <c r="C1236" s="470" t="s">
        <v>357</v>
      </c>
      <c r="D1236" s="471" t="s">
        <v>429</v>
      </c>
      <c r="E1236" s="470" t="s">
        <v>12</v>
      </c>
      <c r="F1236" s="471" t="s">
        <v>429</v>
      </c>
      <c r="G1236" s="472" t="s">
        <v>12</v>
      </c>
      <c r="H1236" s="473" t="s">
        <v>430</v>
      </c>
    </row>
    <row r="1237" spans="1:8" ht="18">
      <c r="A1237" s="171" t="s">
        <v>504</v>
      </c>
      <c r="B1237" s="55" t="s">
        <v>513</v>
      </c>
      <c r="C1237" s="426">
        <v>10077.463</v>
      </c>
      <c r="D1237" s="427">
        <v>2.998796325900829</v>
      </c>
      <c r="E1237" s="426">
        <v>10076.433128000006</v>
      </c>
      <c r="F1237" s="427">
        <v>3.1761899455072107</v>
      </c>
      <c r="G1237" s="426">
        <v>1.0298719999939203</v>
      </c>
      <c r="H1237" s="483">
        <v>1.02206007513924E-2</v>
      </c>
    </row>
    <row r="1238" spans="1:8" ht="16.8" thickBot="1">
      <c r="A1238" s="172"/>
      <c r="B1238" s="464" t="s">
        <v>514</v>
      </c>
      <c r="C1238" s="429">
        <v>7766.0510000000004</v>
      </c>
      <c r="D1238" s="430">
        <v>2.3109789840516863</v>
      </c>
      <c r="E1238" s="429">
        <v>7771.5797610000163</v>
      </c>
      <c r="F1238" s="430">
        <v>2.4496776968632479</v>
      </c>
      <c r="G1238" s="429">
        <v>-5.5287610000167042</v>
      </c>
      <c r="H1238" s="436">
        <v>-7.1140761209987052E-2</v>
      </c>
    </row>
    <row r="1239" spans="1:8" ht="16.2" thickTop="1"/>
    <row r="1240" spans="1:8" ht="16.2" thickBot="1"/>
    <row r="1241" spans="1:8" ht="16.8" thickTop="1">
      <c r="A1241" s="162"/>
      <c r="B1241" s="484"/>
      <c r="C1241" s="485" t="s">
        <v>308</v>
      </c>
      <c r="D1241" s="485"/>
      <c r="E1241" s="485"/>
      <c r="F1241" s="485"/>
      <c r="G1241" s="485"/>
      <c r="H1241" s="486"/>
    </row>
    <row r="1242" spans="1:8" ht="16.2">
      <c r="A1242" s="168"/>
      <c r="B1242" s="487"/>
      <c r="C1242" s="488" t="s">
        <v>511</v>
      </c>
      <c r="D1242" s="488"/>
      <c r="E1242" s="488" t="s">
        <v>512</v>
      </c>
      <c r="F1242" s="488"/>
      <c r="G1242" s="488" t="s">
        <v>309</v>
      </c>
      <c r="H1242" s="489"/>
    </row>
    <row r="1243" spans="1:8" ht="16.2">
      <c r="A1243" s="168"/>
      <c r="B1243" s="490"/>
      <c r="C1243" s="491" t="s">
        <v>357</v>
      </c>
      <c r="D1243" s="492" t="s">
        <v>429</v>
      </c>
      <c r="E1243" s="491" t="s">
        <v>12</v>
      </c>
      <c r="F1243" s="492" t="s">
        <v>429</v>
      </c>
      <c r="G1243" s="493" t="s">
        <v>12</v>
      </c>
      <c r="H1243" s="494" t="s">
        <v>430</v>
      </c>
    </row>
    <row r="1244" spans="1:8" ht="18">
      <c r="A1244" s="171" t="s">
        <v>510</v>
      </c>
      <c r="B1244" s="411" t="s">
        <v>365</v>
      </c>
      <c r="C1244" s="426">
        <v>740.78399999999999</v>
      </c>
      <c r="D1244" s="427">
        <v>2.7139459351095727</v>
      </c>
      <c r="E1244" s="426">
        <v>826.96199999999999</v>
      </c>
      <c r="F1244" s="427">
        <v>3.0201210660385112</v>
      </c>
      <c r="G1244" s="426">
        <v>-86.177999999999997</v>
      </c>
      <c r="H1244" s="435">
        <v>-10.421035065698304</v>
      </c>
    </row>
    <row r="1245" spans="1:8" ht="16.8" thickBot="1">
      <c r="A1245" s="172"/>
      <c r="B1245" s="417" t="s">
        <v>366</v>
      </c>
      <c r="C1245" s="429">
        <v>553.03</v>
      </c>
      <c r="D1245" s="430">
        <v>2.026087929131362</v>
      </c>
      <c r="E1245" s="429">
        <v>626.94399999999996</v>
      </c>
      <c r="F1245" s="430">
        <v>2.2896418234773162</v>
      </c>
      <c r="G1245" s="429">
        <v>-73.914000000000001</v>
      </c>
      <c r="H1245" s="436">
        <v>-11.789569722335646</v>
      </c>
    </row>
    <row r="1246" spans="1:8" ht="16.2" thickTop="1"/>
    <row r="1247" spans="1:8" ht="16.2" thickBot="1"/>
    <row r="1248" spans="1:8" ht="16.8" thickTop="1">
      <c r="A1248" s="162"/>
      <c r="B1248" s="484"/>
      <c r="C1248" s="485" t="s">
        <v>308</v>
      </c>
      <c r="D1248" s="485"/>
      <c r="E1248" s="485"/>
      <c r="F1248" s="485"/>
      <c r="G1248" s="485"/>
      <c r="H1248" s="486"/>
    </row>
    <row r="1249" spans="1:8" ht="16.2">
      <c r="A1249" s="168"/>
      <c r="B1249" s="487"/>
      <c r="C1249" s="488" t="s">
        <v>518</v>
      </c>
      <c r="D1249" s="488"/>
      <c r="E1249" s="488" t="s">
        <v>519</v>
      </c>
      <c r="F1249" s="488"/>
      <c r="G1249" s="488" t="s">
        <v>309</v>
      </c>
      <c r="H1249" s="489"/>
    </row>
    <row r="1250" spans="1:8" ht="16.2">
      <c r="A1250" s="168"/>
      <c r="B1250" s="490"/>
      <c r="C1250" s="491" t="s">
        <v>357</v>
      </c>
      <c r="D1250" s="492" t="s">
        <v>429</v>
      </c>
      <c r="E1250" s="491" t="s">
        <v>12</v>
      </c>
      <c r="F1250" s="492" t="s">
        <v>429</v>
      </c>
      <c r="G1250" s="493" t="s">
        <v>12</v>
      </c>
      <c r="H1250" s="494" t="s">
        <v>430</v>
      </c>
    </row>
    <row r="1251" spans="1:8" ht="18">
      <c r="A1251" s="171" t="s">
        <v>517</v>
      </c>
      <c r="B1251" s="411" t="s">
        <v>365</v>
      </c>
      <c r="C1251" s="426">
        <v>1362.471</v>
      </c>
      <c r="D1251" s="427">
        <v>2.8569788188832517</v>
      </c>
      <c r="E1251" s="426">
        <v>1462.8119999999999</v>
      </c>
      <c r="F1251" s="427">
        <v>2.9421616552914607</v>
      </c>
      <c r="G1251" s="426">
        <v>-100.34099999999999</v>
      </c>
      <c r="H1251" s="435">
        <v>-6.8594597255149674</v>
      </c>
    </row>
    <row r="1252" spans="1:8" ht="16.8" thickBot="1">
      <c r="A1252" s="172"/>
      <c r="B1252" s="417" t="s">
        <v>366</v>
      </c>
      <c r="C1252" s="429">
        <v>1042.675</v>
      </c>
      <c r="D1252" s="430">
        <v>2.1863954461996582</v>
      </c>
      <c r="E1252" s="429">
        <v>1105.085</v>
      </c>
      <c r="F1252" s="430">
        <v>2.2226634132327079</v>
      </c>
      <c r="G1252" s="429">
        <v>-62.41</v>
      </c>
      <c r="H1252" s="436">
        <v>-5.6475293755683946</v>
      </c>
    </row>
    <row r="1253" spans="1:8" ht="16.2" thickTop="1"/>
    <row r="1254" spans="1:8" ht="16.2" thickBot="1"/>
    <row r="1255" spans="1:8" ht="16.8" thickTop="1">
      <c r="A1255" s="162"/>
      <c r="B1255" s="484"/>
      <c r="C1255" s="485" t="s">
        <v>308</v>
      </c>
      <c r="D1255" s="485"/>
      <c r="E1255" s="485"/>
      <c r="F1255" s="485"/>
      <c r="G1255" s="485"/>
      <c r="H1255" s="486"/>
    </row>
    <row r="1256" spans="1:8" ht="16.2">
      <c r="A1256" s="168"/>
      <c r="B1256" s="487"/>
      <c r="C1256" s="488" t="s">
        <v>522</v>
      </c>
      <c r="D1256" s="488"/>
      <c r="E1256" s="488" t="s">
        <v>523</v>
      </c>
      <c r="F1256" s="488"/>
      <c r="G1256" s="488" t="s">
        <v>309</v>
      </c>
      <c r="H1256" s="489"/>
    </row>
    <row r="1257" spans="1:8" ht="16.2">
      <c r="A1257" s="168"/>
      <c r="B1257" s="490"/>
      <c r="C1257" s="491" t="s">
        <v>357</v>
      </c>
      <c r="D1257" s="492" t="s">
        <v>429</v>
      </c>
      <c r="E1257" s="491" t="s">
        <v>12</v>
      </c>
      <c r="F1257" s="492" t="s">
        <v>429</v>
      </c>
      <c r="G1257" s="493" t="s">
        <v>12</v>
      </c>
      <c r="H1257" s="494" t="s">
        <v>430</v>
      </c>
    </row>
    <row r="1258" spans="1:8" ht="18">
      <c r="A1258" s="171" t="s">
        <v>521</v>
      </c>
      <c r="B1258" s="411" t="s">
        <v>365</v>
      </c>
      <c r="C1258" s="426">
        <v>2271.6959999999999</v>
      </c>
      <c r="D1258" s="427">
        <v>2.9748252887806554</v>
      </c>
      <c r="E1258" s="426">
        <v>2413.2249999999999</v>
      </c>
      <c r="F1258" s="427">
        <v>3.0277285850864031</v>
      </c>
      <c r="G1258" s="426">
        <v>-141.529</v>
      </c>
      <c r="H1258" s="435">
        <v>-5.8647245905375591</v>
      </c>
    </row>
    <row r="1259" spans="1:8" ht="16.8" thickBot="1">
      <c r="A1259" s="172"/>
      <c r="B1259" s="417" t="s">
        <v>366</v>
      </c>
      <c r="C1259" s="429">
        <v>1757.925</v>
      </c>
      <c r="D1259" s="430">
        <v>2.3020332587545753</v>
      </c>
      <c r="E1259" s="429">
        <v>1846.3119999999999</v>
      </c>
      <c r="F1259" s="430">
        <v>2.3164568655587638</v>
      </c>
      <c r="G1259" s="429">
        <v>-88.387</v>
      </c>
      <c r="H1259" s="436">
        <v>-4.7872190615670593</v>
      </c>
    </row>
    <row r="1260" spans="1:8" ht="16.2" thickTop="1"/>
    <row r="1261" spans="1:8" ht="16.2" thickBot="1"/>
    <row r="1262" spans="1:8" ht="16.8" thickTop="1">
      <c r="A1262" s="162"/>
      <c r="B1262" s="484"/>
      <c r="C1262" s="485" t="s">
        <v>308</v>
      </c>
      <c r="D1262" s="485"/>
      <c r="E1262" s="485"/>
      <c r="F1262" s="485"/>
      <c r="G1262" s="485"/>
      <c r="H1262" s="486"/>
    </row>
    <row r="1263" spans="1:8" ht="16.2">
      <c r="A1263" s="168"/>
      <c r="B1263" s="487"/>
      <c r="C1263" s="488" t="s">
        <v>526</v>
      </c>
      <c r="D1263" s="488"/>
      <c r="E1263" s="488" t="s">
        <v>527</v>
      </c>
      <c r="F1263" s="488"/>
      <c r="G1263" s="488" t="s">
        <v>309</v>
      </c>
      <c r="H1263" s="489"/>
    </row>
    <row r="1264" spans="1:8" ht="16.2">
      <c r="A1264" s="168"/>
      <c r="B1264" s="490"/>
      <c r="C1264" s="491" t="s">
        <v>357</v>
      </c>
      <c r="D1264" s="492" t="s">
        <v>429</v>
      </c>
      <c r="E1264" s="491" t="s">
        <v>12</v>
      </c>
      <c r="F1264" s="492" t="s">
        <v>429</v>
      </c>
      <c r="G1264" s="493" t="s">
        <v>12</v>
      </c>
      <c r="H1264" s="494" t="s">
        <v>430</v>
      </c>
    </row>
    <row r="1265" spans="1:8" ht="18">
      <c r="A1265" s="171" t="s">
        <v>525</v>
      </c>
      <c r="B1265" s="411" t="s">
        <v>365</v>
      </c>
      <c r="C1265" s="426">
        <v>3101.4029999999998</v>
      </c>
      <c r="D1265" s="427">
        <v>3.034654856044837</v>
      </c>
      <c r="E1265" s="426">
        <v>3316.9769999999999</v>
      </c>
      <c r="F1265" s="427">
        <v>3.1168394115866289</v>
      </c>
      <c r="G1265" s="426">
        <v>-215.57400000000001</v>
      </c>
      <c r="H1265" s="435">
        <v>-6.4991104852400241</v>
      </c>
    </row>
    <row r="1266" spans="1:8" ht="16.8" thickBot="1">
      <c r="A1266" s="172"/>
      <c r="B1266" s="417" t="s">
        <v>366</v>
      </c>
      <c r="C1266" s="429">
        <v>2410.529</v>
      </c>
      <c r="D1266" s="430">
        <v>2.3586497902681156</v>
      </c>
      <c r="E1266" s="429">
        <v>2558.9070000000002</v>
      </c>
      <c r="F1266" s="430">
        <v>2.4045093433523674</v>
      </c>
      <c r="G1266" s="429">
        <v>-148.37799999999999</v>
      </c>
      <c r="H1266" s="436">
        <v>-5.7984913089846568</v>
      </c>
    </row>
    <row r="1267" spans="1:8" ht="16.2" thickTop="1"/>
    <row r="1268" spans="1:8" ht="16.2" thickBot="1"/>
    <row r="1269" spans="1:8" ht="16.8" thickTop="1">
      <c r="A1269" s="162"/>
      <c r="B1269" s="484"/>
      <c r="C1269" s="485" t="s">
        <v>308</v>
      </c>
      <c r="D1269" s="485"/>
      <c r="E1269" s="485"/>
      <c r="F1269" s="485"/>
      <c r="G1269" s="485"/>
      <c r="H1269" s="486"/>
    </row>
    <row r="1270" spans="1:8" ht="16.2">
      <c r="A1270" s="168"/>
      <c r="B1270" s="487"/>
      <c r="C1270" s="488" t="s">
        <v>531</v>
      </c>
      <c r="D1270" s="488"/>
      <c r="E1270" s="488" t="s">
        <v>532</v>
      </c>
      <c r="F1270" s="488"/>
      <c r="G1270" s="488" t="s">
        <v>309</v>
      </c>
      <c r="H1270" s="489"/>
    </row>
    <row r="1271" spans="1:8" ht="16.2">
      <c r="A1271" s="168"/>
      <c r="B1271" s="490"/>
      <c r="C1271" s="491" t="s">
        <v>357</v>
      </c>
      <c r="D1271" s="492" t="s">
        <v>429</v>
      </c>
      <c r="E1271" s="491" t="s">
        <v>12</v>
      </c>
      <c r="F1271" s="492" t="s">
        <v>429</v>
      </c>
      <c r="G1271" s="493" t="s">
        <v>12</v>
      </c>
      <c r="H1271" s="494" t="s">
        <v>430</v>
      </c>
    </row>
    <row r="1272" spans="1:8" ht="18">
      <c r="A1272" s="171" t="s">
        <v>530</v>
      </c>
      <c r="B1272" s="411" t="s">
        <v>365</v>
      </c>
      <c r="C1272" s="426">
        <v>3924.6729999999998</v>
      </c>
      <c r="D1272" s="427">
        <v>3.021782142907079</v>
      </c>
      <c r="E1272" s="426">
        <v>4227.9110000000001</v>
      </c>
      <c r="F1272" s="427">
        <v>3.1196240369553663</v>
      </c>
      <c r="G1272" s="426">
        <v>-303.238</v>
      </c>
      <c r="H1272" s="435">
        <v>-7.1722891044773656</v>
      </c>
    </row>
    <row r="1273" spans="1:8" ht="16.8" thickBot="1">
      <c r="A1273" s="172"/>
      <c r="B1273" s="417" t="s">
        <v>366</v>
      </c>
      <c r="C1273" s="429">
        <v>3057.5459999999998</v>
      </c>
      <c r="D1273" s="430">
        <v>2.3541420913072169</v>
      </c>
      <c r="E1273" s="429">
        <v>3258.152</v>
      </c>
      <c r="F1273" s="430">
        <v>2.4040736182133919</v>
      </c>
      <c r="G1273" s="429">
        <v>-200.60599999999999</v>
      </c>
      <c r="H1273" s="436">
        <v>-6.1570485354888298</v>
      </c>
    </row>
    <row r="1274" spans="1:8" ht="16.2" thickTop="1"/>
    <row r="1275" spans="1:8" ht="16.2" thickBot="1"/>
    <row r="1276" spans="1:8" ht="16.8" thickTop="1">
      <c r="A1276" s="162"/>
      <c r="B1276" s="484"/>
      <c r="C1276" s="485" t="s">
        <v>308</v>
      </c>
      <c r="D1276" s="485"/>
      <c r="E1276" s="485"/>
      <c r="F1276" s="485"/>
      <c r="G1276" s="485"/>
      <c r="H1276" s="486"/>
    </row>
    <row r="1277" spans="1:8" ht="16.2">
      <c r="A1277" s="168"/>
      <c r="B1277" s="487"/>
      <c r="C1277" s="488" t="s">
        <v>535</v>
      </c>
      <c r="D1277" s="488"/>
      <c r="E1277" s="488" t="s">
        <v>536</v>
      </c>
      <c r="F1277" s="488"/>
      <c r="G1277" s="488" t="s">
        <v>309</v>
      </c>
      <c r="H1277" s="489"/>
    </row>
    <row r="1278" spans="1:8" ht="16.2">
      <c r="A1278" s="168"/>
      <c r="B1278" s="490"/>
      <c r="C1278" s="491" t="s">
        <v>357</v>
      </c>
      <c r="D1278" s="492" t="s">
        <v>429</v>
      </c>
      <c r="E1278" s="491" t="s">
        <v>12</v>
      </c>
      <c r="F1278" s="492" t="s">
        <v>429</v>
      </c>
      <c r="G1278" s="493" t="s">
        <v>12</v>
      </c>
      <c r="H1278" s="494" t="s">
        <v>430</v>
      </c>
    </row>
    <row r="1279" spans="1:8" ht="18">
      <c r="A1279" s="171" t="s">
        <v>534</v>
      </c>
      <c r="B1279" s="411" t="s">
        <v>365</v>
      </c>
      <c r="C1279" s="426">
        <v>4700.8599999999997</v>
      </c>
      <c r="D1279" s="427">
        <v>2.9708323512157508</v>
      </c>
      <c r="E1279" s="426">
        <v>5088.5370000000003</v>
      </c>
      <c r="F1279" s="427">
        <v>3.1071711247841658</v>
      </c>
      <c r="G1279" s="426">
        <v>-387.67700000000002</v>
      </c>
      <c r="H1279" s="435">
        <v>-7.6186338037828953</v>
      </c>
    </row>
    <row r="1280" spans="1:8" ht="16.8" thickBot="1">
      <c r="A1280" s="172"/>
      <c r="B1280" s="417" t="s">
        <v>366</v>
      </c>
      <c r="C1280" s="429">
        <v>3667.92</v>
      </c>
      <c r="D1280" s="430">
        <v>2.3180386988064474</v>
      </c>
      <c r="E1280" s="429">
        <v>3915.913</v>
      </c>
      <c r="F1280" s="430">
        <v>2.3911414618321412</v>
      </c>
      <c r="G1280" s="429">
        <v>-247.99299999999999</v>
      </c>
      <c r="H1280" s="436">
        <v>-6.3329547924072873</v>
      </c>
    </row>
    <row r="1281" spans="1:8" ht="16.2" thickTop="1"/>
    <row r="1282" spans="1:8" ht="16.2" thickBot="1"/>
    <row r="1283" spans="1:8" ht="16.8" thickTop="1">
      <c r="A1283" s="162"/>
      <c r="B1283" s="484"/>
      <c r="C1283" s="485" t="s">
        <v>308</v>
      </c>
      <c r="D1283" s="485"/>
      <c r="E1283" s="485"/>
      <c r="F1283" s="485"/>
      <c r="G1283" s="485"/>
      <c r="H1283" s="486"/>
    </row>
    <row r="1284" spans="1:8" ht="16.2">
      <c r="A1284" s="168"/>
      <c r="B1284" s="487"/>
      <c r="C1284" s="488" t="s">
        <v>539</v>
      </c>
      <c r="D1284" s="488"/>
      <c r="E1284" s="488" t="s">
        <v>540</v>
      </c>
      <c r="F1284" s="488"/>
      <c r="G1284" s="488" t="s">
        <v>309</v>
      </c>
      <c r="H1284" s="489"/>
    </row>
    <row r="1285" spans="1:8" ht="16.2">
      <c r="A1285" s="168"/>
      <c r="B1285" s="490"/>
      <c r="C1285" s="491" t="s">
        <v>357</v>
      </c>
      <c r="D1285" s="492" t="s">
        <v>429</v>
      </c>
      <c r="E1285" s="491" t="s">
        <v>12</v>
      </c>
      <c r="F1285" s="492" t="s">
        <v>429</v>
      </c>
      <c r="G1285" s="493" t="s">
        <v>12</v>
      </c>
      <c r="H1285" s="494" t="s">
        <v>430</v>
      </c>
    </row>
    <row r="1286" spans="1:8" ht="18">
      <c r="A1286" s="171" t="s">
        <v>538</v>
      </c>
      <c r="B1286" s="411" t="s">
        <v>365</v>
      </c>
      <c r="C1286" s="426">
        <v>5420.14</v>
      </c>
      <c r="D1286" s="427">
        <v>2.9073935032773233</v>
      </c>
      <c r="E1286" s="426">
        <v>5892.1329999999998</v>
      </c>
      <c r="F1286" s="427">
        <v>3.0668629636738909</v>
      </c>
      <c r="G1286" s="426">
        <v>-471.99299999999999</v>
      </c>
      <c r="H1286" s="435">
        <v>-8.0105625585844713</v>
      </c>
    </row>
    <row r="1287" spans="1:8" ht="16.8" thickBot="1">
      <c r="A1287" s="172"/>
      <c r="B1287" s="417" t="s">
        <v>366</v>
      </c>
      <c r="C1287" s="429">
        <v>4218.7579999999998</v>
      </c>
      <c r="D1287" s="430">
        <v>2.2629654586595978</v>
      </c>
      <c r="E1287" s="429">
        <v>4531.7879999999996</v>
      </c>
      <c r="F1287" s="430">
        <v>2.358801604855453</v>
      </c>
      <c r="G1287" s="429">
        <v>-313.02999999999997</v>
      </c>
      <c r="H1287" s="436">
        <v>-6.9074281497722305</v>
      </c>
    </row>
    <row r="1288" spans="1:8" ht="16.2" thickTop="1"/>
    <row r="1289" spans="1:8" ht="16.2" thickBot="1"/>
    <row r="1290" spans="1:8" ht="16.8" thickTop="1">
      <c r="A1290" s="162"/>
      <c r="B1290" s="484"/>
      <c r="C1290" s="485" t="s">
        <v>308</v>
      </c>
      <c r="D1290" s="485"/>
      <c r="E1290" s="485"/>
      <c r="F1290" s="485"/>
      <c r="G1290" s="485"/>
      <c r="H1290" s="486"/>
    </row>
    <row r="1291" spans="1:8" ht="16.2">
      <c r="A1291" s="168"/>
      <c r="B1291" s="487"/>
      <c r="C1291" s="488" t="s">
        <v>543</v>
      </c>
      <c r="D1291" s="488"/>
      <c r="E1291" s="488" t="s">
        <v>544</v>
      </c>
      <c r="F1291" s="488"/>
      <c r="G1291" s="488" t="s">
        <v>309</v>
      </c>
      <c r="H1291" s="489"/>
    </row>
    <row r="1292" spans="1:8" ht="16.2">
      <c r="A1292" s="168"/>
      <c r="B1292" s="490"/>
      <c r="C1292" s="491" t="s">
        <v>357</v>
      </c>
      <c r="D1292" s="492" t="s">
        <v>429</v>
      </c>
      <c r="E1292" s="491" t="s">
        <v>12</v>
      </c>
      <c r="F1292" s="492" t="s">
        <v>429</v>
      </c>
      <c r="G1292" s="493" t="s">
        <v>12</v>
      </c>
      <c r="H1292" s="494" t="s">
        <v>430</v>
      </c>
    </row>
    <row r="1293" spans="1:8" ht="18">
      <c r="A1293" s="171" t="s">
        <v>542</v>
      </c>
      <c r="B1293" s="411" t="s">
        <v>365</v>
      </c>
      <c r="C1293" s="426">
        <v>6177.2659999999996</v>
      </c>
      <c r="D1293" s="427">
        <v>2.8677201032208508</v>
      </c>
      <c r="E1293" s="426">
        <v>6710.45</v>
      </c>
      <c r="F1293" s="427">
        <v>3.0446736328513841</v>
      </c>
      <c r="G1293" s="426">
        <v>-533.18399999999997</v>
      </c>
      <c r="H1293" s="435">
        <v>-7.9455774202922314</v>
      </c>
    </row>
    <row r="1294" spans="1:8" ht="16.8" thickBot="1">
      <c r="A1294" s="172"/>
      <c r="B1294" s="417" t="s">
        <v>366</v>
      </c>
      <c r="C1294" s="429">
        <v>4808.8729999999996</v>
      </c>
      <c r="D1294" s="430">
        <v>2.2324604082025874</v>
      </c>
      <c r="E1294" s="429">
        <v>5162.6229999999996</v>
      </c>
      <c r="F1294" s="430">
        <v>2.3423916614313667</v>
      </c>
      <c r="G1294" s="429">
        <v>-353.75</v>
      </c>
      <c r="H1294" s="436">
        <v>-6.8521369854045124</v>
      </c>
    </row>
    <row r="1295" spans="1:8" ht="16.2" thickTop="1"/>
    <row r="1296" spans="1:8" ht="16.2" thickBot="1"/>
    <row r="1297" spans="1:8" ht="16.8" thickTop="1">
      <c r="A1297" s="162"/>
      <c r="B1297" s="484"/>
      <c r="C1297" s="485" t="s">
        <v>308</v>
      </c>
      <c r="D1297" s="485"/>
      <c r="E1297" s="485"/>
      <c r="F1297" s="485"/>
      <c r="G1297" s="485"/>
      <c r="H1297" s="486"/>
    </row>
    <row r="1298" spans="1:8" ht="16.2">
      <c r="A1298" s="168"/>
      <c r="B1298" s="487"/>
      <c r="C1298" s="488" t="s">
        <v>547</v>
      </c>
      <c r="D1298" s="488"/>
      <c r="E1298" s="488" t="s">
        <v>548</v>
      </c>
      <c r="F1298" s="488"/>
      <c r="G1298" s="488" t="s">
        <v>309</v>
      </c>
      <c r="H1298" s="489"/>
    </row>
    <row r="1299" spans="1:8" ht="16.2">
      <c r="A1299" s="168"/>
      <c r="B1299" s="490"/>
      <c r="C1299" s="491" t="s">
        <v>357</v>
      </c>
      <c r="D1299" s="492" t="s">
        <v>429</v>
      </c>
      <c r="E1299" s="491" t="s">
        <v>12</v>
      </c>
      <c r="F1299" s="492" t="s">
        <v>429</v>
      </c>
      <c r="G1299" s="493" t="s">
        <v>12</v>
      </c>
      <c r="H1299" s="494" t="s">
        <v>430</v>
      </c>
    </row>
    <row r="1300" spans="1:8" ht="18">
      <c r="A1300" s="171" t="s">
        <v>546</v>
      </c>
      <c r="B1300" s="411" t="s">
        <v>365</v>
      </c>
      <c r="C1300" s="426">
        <v>6949.5519999999997</v>
      </c>
      <c r="D1300" s="427">
        <v>2.8684126068331239</v>
      </c>
      <c r="E1300" s="426">
        <v>7606.607</v>
      </c>
      <c r="F1300" s="427">
        <v>3.0605901619213101</v>
      </c>
      <c r="G1300" s="426">
        <v>-657.05499999999995</v>
      </c>
      <c r="H1300" s="435">
        <v>-8.6379511916416885</v>
      </c>
    </row>
    <row r="1301" spans="1:8" ht="16.8" thickBot="1">
      <c r="A1301" s="172"/>
      <c r="B1301" s="417" t="s">
        <v>366</v>
      </c>
      <c r="C1301" s="429">
        <v>5421.4350000000004</v>
      </c>
      <c r="D1301" s="430">
        <v>2.2376856092488175</v>
      </c>
      <c r="E1301" s="429">
        <v>5858.2449999999999</v>
      </c>
      <c r="F1301" s="430">
        <v>2.3571201999951756</v>
      </c>
      <c r="G1301" s="429">
        <v>-436.81</v>
      </c>
      <c r="H1301" s="436">
        <v>-7.4563286445001875</v>
      </c>
    </row>
    <row r="1302" spans="1:8" ht="16.2" thickTop="1"/>
    <row r="1303" spans="1:8" ht="16.2" thickBot="1"/>
    <row r="1304" spans="1:8" ht="16.8" thickTop="1">
      <c r="A1304" s="162"/>
      <c r="B1304" s="484"/>
      <c r="C1304" s="485" t="s">
        <v>308</v>
      </c>
      <c r="D1304" s="485"/>
      <c r="E1304" s="485"/>
      <c r="F1304" s="485"/>
      <c r="G1304" s="485"/>
      <c r="H1304" s="486"/>
    </row>
    <row r="1305" spans="1:8" ht="16.2">
      <c r="A1305" s="168"/>
      <c r="B1305" s="487"/>
      <c r="C1305" s="488" t="s">
        <v>551</v>
      </c>
      <c r="D1305" s="488"/>
      <c r="E1305" s="488" t="s">
        <v>552</v>
      </c>
      <c r="F1305" s="488"/>
      <c r="G1305" s="488" t="s">
        <v>309</v>
      </c>
      <c r="H1305" s="489"/>
    </row>
    <row r="1306" spans="1:8" ht="16.2">
      <c r="A1306" s="168"/>
      <c r="B1306" s="490"/>
      <c r="C1306" s="491" t="s">
        <v>279</v>
      </c>
      <c r="D1306" s="492" t="s">
        <v>429</v>
      </c>
      <c r="E1306" s="491" t="s">
        <v>12</v>
      </c>
      <c r="F1306" s="492" t="s">
        <v>429</v>
      </c>
      <c r="G1306" s="493" t="s">
        <v>12</v>
      </c>
      <c r="H1306" s="494" t="s">
        <v>430</v>
      </c>
    </row>
    <row r="1307" spans="1:8" ht="18">
      <c r="A1307" s="171" t="s">
        <v>550</v>
      </c>
      <c r="B1307" s="411" t="s">
        <v>365</v>
      </c>
      <c r="C1307" s="426">
        <v>7729.5810000000001</v>
      </c>
      <c r="D1307" s="427">
        <v>2.8493918069270721</v>
      </c>
      <c r="E1307" s="426">
        <v>8471.3919999999998</v>
      </c>
      <c r="F1307" s="427">
        <v>3.0477234059564791</v>
      </c>
      <c r="G1307" s="426">
        <v>-741.81100000000004</v>
      </c>
      <c r="H1307" s="435">
        <v>-8.7566600624785167</v>
      </c>
    </row>
    <row r="1308" spans="1:8" ht="16.8" thickBot="1">
      <c r="A1308" s="172"/>
      <c r="B1308" s="417" t="s">
        <v>366</v>
      </c>
      <c r="C1308" s="429">
        <v>6036.4769999999999</v>
      </c>
      <c r="D1308" s="430">
        <v>2.2252549144001095</v>
      </c>
      <c r="E1308" s="429">
        <v>6529.6189999999997</v>
      </c>
      <c r="F1308" s="430">
        <v>2.3491384483539588</v>
      </c>
      <c r="G1308" s="429">
        <v>-493.142</v>
      </c>
      <c r="H1308" s="436">
        <v>-7.552385522034287</v>
      </c>
    </row>
    <row r="1309" spans="1:8" ht="16.2" thickTop="1"/>
    <row r="1310" spans="1:8" ht="16.2" thickBot="1"/>
    <row r="1311" spans="1:8" ht="16.8" thickTop="1">
      <c r="A1311" s="162"/>
      <c r="B1311" s="484"/>
      <c r="C1311" s="485" t="s">
        <v>308</v>
      </c>
      <c r="D1311" s="485"/>
      <c r="E1311" s="485"/>
      <c r="F1311" s="485"/>
      <c r="G1311" s="485"/>
      <c r="H1311" s="486"/>
    </row>
    <row r="1312" spans="1:8" ht="16.2">
      <c r="A1312" s="168"/>
      <c r="B1312" s="487"/>
      <c r="C1312" s="488" t="s">
        <v>555</v>
      </c>
      <c r="D1312" s="488"/>
      <c r="E1312" s="488" t="s">
        <v>556</v>
      </c>
      <c r="F1312" s="488"/>
      <c r="G1312" s="488" t="s">
        <v>309</v>
      </c>
      <c r="H1312" s="489"/>
    </row>
    <row r="1313" spans="1:8" ht="16.2">
      <c r="A1313" s="168"/>
      <c r="B1313" s="490"/>
      <c r="C1313" s="491" t="s">
        <v>279</v>
      </c>
      <c r="D1313" s="492" t="s">
        <v>429</v>
      </c>
      <c r="E1313" s="491" t="s">
        <v>12</v>
      </c>
      <c r="F1313" s="492" t="s">
        <v>429</v>
      </c>
      <c r="G1313" s="493" t="s">
        <v>12</v>
      </c>
      <c r="H1313" s="494" t="s">
        <v>430</v>
      </c>
    </row>
    <row r="1314" spans="1:8" ht="18">
      <c r="A1314" s="171" t="s">
        <v>554</v>
      </c>
      <c r="B1314" s="411" t="s">
        <v>365</v>
      </c>
      <c r="C1314" s="426">
        <v>8433.9770000000008</v>
      </c>
      <c r="D1314" s="427">
        <v>2.8126965468366292</v>
      </c>
      <c r="E1314" s="426">
        <v>9243.1110000000008</v>
      </c>
      <c r="F1314" s="427">
        <v>3.0241836676091496</v>
      </c>
      <c r="G1314" s="426">
        <v>-809.13400000000001</v>
      </c>
      <c r="H1314" s="435">
        <v>-8.7539141312919426</v>
      </c>
    </row>
    <row r="1315" spans="1:8" ht="16.8" thickBot="1">
      <c r="A1315" s="172"/>
      <c r="B1315" s="417" t="s">
        <v>366</v>
      </c>
      <c r="C1315" s="429">
        <v>6576.5039999999999</v>
      </c>
      <c r="D1315" s="430">
        <v>2.1932369617627936</v>
      </c>
      <c r="E1315" s="429">
        <v>7119.9480000000003</v>
      </c>
      <c r="F1315" s="430">
        <v>2.3295220035577229</v>
      </c>
      <c r="G1315" s="429">
        <v>-543.44399999999996</v>
      </c>
      <c r="H1315" s="436">
        <v>-7.6326961938486066</v>
      </c>
    </row>
    <row r="1316" spans="1:8" ht="16.2" thickTop="1"/>
    <row r="1317" spans="1:8" ht="16.8" thickBot="1">
      <c r="H1317" s="36" t="s">
        <v>16</v>
      </c>
    </row>
    <row r="1318" spans="1:8" ht="16.8" thickTop="1">
      <c r="A1318" s="162"/>
      <c r="B1318" s="484"/>
      <c r="C1318" s="485" t="s">
        <v>308</v>
      </c>
      <c r="D1318" s="485"/>
      <c r="E1318" s="485"/>
      <c r="F1318" s="485"/>
      <c r="G1318" s="485"/>
      <c r="H1318" s="486"/>
    </row>
    <row r="1319" spans="1:8" ht="16.2">
      <c r="A1319" s="168"/>
      <c r="B1319" s="487"/>
      <c r="C1319" s="488" t="s">
        <v>558</v>
      </c>
      <c r="D1319" s="488"/>
      <c r="E1319" s="488" t="s">
        <v>559</v>
      </c>
      <c r="F1319" s="488"/>
      <c r="G1319" s="488" t="s">
        <v>309</v>
      </c>
      <c r="H1319" s="489"/>
    </row>
    <row r="1320" spans="1:8" ht="16.2">
      <c r="A1320" s="168"/>
      <c r="B1320" s="490"/>
      <c r="C1320" s="491" t="s">
        <v>279</v>
      </c>
      <c r="D1320" s="492" t="s">
        <v>429</v>
      </c>
      <c r="E1320" s="491" t="s">
        <v>12</v>
      </c>
      <c r="F1320" s="492" t="s">
        <v>429</v>
      </c>
      <c r="G1320" s="493" t="s">
        <v>12</v>
      </c>
      <c r="H1320" s="494" t="s">
        <v>430</v>
      </c>
    </row>
    <row r="1321" spans="1:8" ht="18">
      <c r="A1321" s="171" t="s">
        <v>557</v>
      </c>
      <c r="B1321" s="411" t="s">
        <v>365</v>
      </c>
      <c r="C1321" s="426">
        <v>9180.9689999999991</v>
      </c>
      <c r="D1321" s="427">
        <v>2.7877240473386231</v>
      </c>
      <c r="E1321" s="426">
        <v>10074.968999999999</v>
      </c>
      <c r="F1321" s="427">
        <v>3.0163915141289501</v>
      </c>
      <c r="G1321" s="426">
        <v>-894</v>
      </c>
      <c r="H1321" s="435">
        <v>-8.8734764345180608</v>
      </c>
    </row>
    <row r="1322" spans="1:8" ht="16.8" thickBot="1">
      <c r="A1322" s="172"/>
      <c r="B1322" s="417" t="s">
        <v>366</v>
      </c>
      <c r="C1322" s="429">
        <v>7154.6180000000004</v>
      </c>
      <c r="D1322" s="430">
        <v>2.1724396028482138</v>
      </c>
      <c r="E1322" s="429">
        <v>7764.7259999999997</v>
      </c>
      <c r="F1322" s="430">
        <v>2.3247171892972003</v>
      </c>
      <c r="G1322" s="429">
        <v>-610.10799999999995</v>
      </c>
      <c r="H1322" s="436">
        <v>-7.8574311572616988</v>
      </c>
    </row>
    <row r="1323" spans="1:8" ht="16.2" thickTop="1"/>
    <row r="1325" spans="1:8" ht="16.8" thickBot="1">
      <c r="H1325" s="36" t="s">
        <v>16</v>
      </c>
    </row>
    <row r="1326" spans="1:8" ht="16.8" thickTop="1">
      <c r="A1326" s="162"/>
      <c r="B1326" s="503"/>
      <c r="C1326" s="504" t="s">
        <v>308</v>
      </c>
      <c r="D1326" s="504"/>
      <c r="E1326" s="504"/>
      <c r="F1326" s="504"/>
      <c r="G1326" s="504"/>
      <c r="H1326" s="505"/>
    </row>
    <row r="1327" spans="1:8" ht="16.2">
      <c r="A1327" s="168"/>
      <c r="B1327" s="506"/>
      <c r="C1327" s="507" t="s">
        <v>561</v>
      </c>
      <c r="D1327" s="507"/>
      <c r="E1327" s="507" t="s">
        <v>511</v>
      </c>
      <c r="F1327" s="507"/>
      <c r="G1327" s="507" t="s">
        <v>309</v>
      </c>
      <c r="H1327" s="508"/>
    </row>
    <row r="1328" spans="1:8" ht="16.2">
      <c r="A1328" s="168"/>
      <c r="B1328" s="509"/>
      <c r="C1328" s="510" t="s">
        <v>279</v>
      </c>
      <c r="D1328" s="511" t="s">
        <v>429</v>
      </c>
      <c r="E1328" s="510" t="s">
        <v>12</v>
      </c>
      <c r="F1328" s="511" t="s">
        <v>429</v>
      </c>
      <c r="G1328" s="512" t="s">
        <v>12</v>
      </c>
      <c r="H1328" s="513" t="s">
        <v>430</v>
      </c>
    </row>
    <row r="1329" spans="1:8" ht="18">
      <c r="A1329" s="171" t="s">
        <v>560</v>
      </c>
      <c r="B1329" s="411" t="s">
        <v>365</v>
      </c>
      <c r="C1329" s="426">
        <v>624.08500000000004</v>
      </c>
      <c r="D1329" s="427">
        <v>2.4894249748817723</v>
      </c>
      <c r="E1329" s="426">
        <v>740.76900000000001</v>
      </c>
      <c r="F1329" s="427">
        <v>2.7312987526166057</v>
      </c>
      <c r="G1329" s="426">
        <v>-116.684</v>
      </c>
      <c r="H1329" s="435">
        <v>-15.751739071154436</v>
      </c>
    </row>
    <row r="1330" spans="1:8" ht="16.8" thickBot="1">
      <c r="A1330" s="172"/>
      <c r="B1330" s="417" t="s">
        <v>366</v>
      </c>
      <c r="C1330" s="429">
        <v>472.726</v>
      </c>
      <c r="D1330" s="430">
        <v>1.8856660722112544</v>
      </c>
      <c r="E1330" s="429">
        <v>553.00699999999995</v>
      </c>
      <c r="F1330" s="430">
        <v>2.0389991067232178</v>
      </c>
      <c r="G1330" s="429">
        <v>-80.281000000000006</v>
      </c>
      <c r="H1330" s="436">
        <v>-14.517176093611836</v>
      </c>
    </row>
    <row r="1331" spans="1:8" ht="16.2" thickTop="1"/>
    <row r="1332" spans="1:8" ht="16.8" thickBot="1">
      <c r="H1332" s="36" t="s">
        <v>16</v>
      </c>
    </row>
    <row r="1333" spans="1:8" ht="16.8" thickTop="1">
      <c r="A1333" s="162"/>
      <c r="B1333" s="503"/>
      <c r="C1333" s="504" t="s">
        <v>308</v>
      </c>
      <c r="D1333" s="504"/>
      <c r="E1333" s="504"/>
      <c r="F1333" s="504"/>
      <c r="G1333" s="504"/>
      <c r="H1333" s="505"/>
    </row>
    <row r="1334" spans="1:8" ht="16.2">
      <c r="A1334" s="168"/>
      <c r="B1334" s="506"/>
      <c r="C1334" s="507" t="s">
        <v>563</v>
      </c>
      <c r="D1334" s="507"/>
      <c r="E1334" s="507" t="s">
        <v>518</v>
      </c>
      <c r="F1334" s="507"/>
      <c r="G1334" s="507" t="s">
        <v>309</v>
      </c>
      <c r="H1334" s="508"/>
    </row>
    <row r="1335" spans="1:8" ht="16.2">
      <c r="A1335" s="168"/>
      <c r="B1335" s="509"/>
      <c r="C1335" s="510" t="s">
        <v>279</v>
      </c>
      <c r="D1335" s="511" t="s">
        <v>429</v>
      </c>
      <c r="E1335" s="510" t="s">
        <v>12</v>
      </c>
      <c r="F1335" s="511" t="s">
        <v>429</v>
      </c>
      <c r="G1335" s="512" t="s">
        <v>12</v>
      </c>
      <c r="H1335" s="513" t="s">
        <v>430</v>
      </c>
    </row>
    <row r="1336" spans="1:8" ht="18">
      <c r="A1336" s="171" t="s">
        <v>562</v>
      </c>
      <c r="B1336" s="411" t="s">
        <v>365</v>
      </c>
      <c r="C1336" s="426">
        <v>1260.979</v>
      </c>
      <c r="D1336" s="427">
        <v>2.4994295913328886</v>
      </c>
      <c r="E1336" s="426">
        <v>1362.4580000000001</v>
      </c>
      <c r="F1336" s="427">
        <v>2.872360467073491</v>
      </c>
      <c r="G1336" s="426">
        <v>-101.479</v>
      </c>
      <c r="H1336" s="435">
        <v>-7.4482295968022498</v>
      </c>
    </row>
    <row r="1337" spans="1:8" ht="16.8" thickBot="1">
      <c r="A1337" s="172"/>
      <c r="B1337" s="417" t="s">
        <v>366</v>
      </c>
      <c r="C1337" s="429">
        <v>961.79899999999998</v>
      </c>
      <c r="D1337" s="430">
        <v>1.906414683761094</v>
      </c>
      <c r="E1337" s="429">
        <v>1042.577</v>
      </c>
      <c r="F1337" s="430">
        <v>2.197981118449214</v>
      </c>
      <c r="G1337" s="429">
        <v>-80.778000000000006</v>
      </c>
      <c r="H1337" s="436">
        <v>-7.7479169404274213</v>
      </c>
    </row>
    <row r="1338" spans="1:8" ht="16.2" thickTop="1"/>
    <row r="1339" spans="1:8" ht="16.8" thickBot="1">
      <c r="H1339" s="36" t="s">
        <v>16</v>
      </c>
    </row>
    <row r="1340" spans="1:8" ht="16.8" thickTop="1">
      <c r="A1340" s="162"/>
      <c r="B1340" s="503"/>
      <c r="C1340" s="504" t="s">
        <v>308</v>
      </c>
      <c r="D1340" s="504"/>
      <c r="E1340" s="504"/>
      <c r="F1340" s="504"/>
      <c r="G1340" s="504"/>
      <c r="H1340" s="505"/>
    </row>
    <row r="1341" spans="1:8" ht="16.2">
      <c r="A1341" s="168"/>
      <c r="B1341" s="506"/>
      <c r="C1341" s="507" t="s">
        <v>569</v>
      </c>
      <c r="D1341" s="507"/>
      <c r="E1341" s="507" t="s">
        <v>570</v>
      </c>
      <c r="F1341" s="507"/>
      <c r="G1341" s="507" t="s">
        <v>309</v>
      </c>
      <c r="H1341" s="508"/>
    </row>
    <row r="1342" spans="1:8" ht="16.2">
      <c r="A1342" s="168"/>
      <c r="B1342" s="509"/>
      <c r="C1342" s="510" t="s">
        <v>279</v>
      </c>
      <c r="D1342" s="511" t="s">
        <v>429</v>
      </c>
      <c r="E1342" s="510" t="s">
        <v>12</v>
      </c>
      <c r="F1342" s="511" t="s">
        <v>429</v>
      </c>
      <c r="G1342" s="512" t="s">
        <v>12</v>
      </c>
      <c r="H1342" s="513" t="s">
        <v>430</v>
      </c>
    </row>
    <row r="1343" spans="1:8" ht="18">
      <c r="A1343" s="171" t="s">
        <v>568</v>
      </c>
      <c r="B1343" s="411" t="s">
        <v>365</v>
      </c>
      <c r="C1343" s="426">
        <v>2057.0740000000001</v>
      </c>
      <c r="D1343" s="427">
        <v>2.6139786815024508</v>
      </c>
      <c r="E1343" s="426">
        <v>2271.3209999999999</v>
      </c>
      <c r="F1343" s="427">
        <v>2.9931917082095074</v>
      </c>
      <c r="G1343" s="426">
        <v>-214.24700000000001</v>
      </c>
      <c r="H1343" s="435">
        <v>-9.4327045802860976</v>
      </c>
    </row>
    <row r="1344" spans="1:8" ht="16.8" thickBot="1">
      <c r="A1344" s="172"/>
      <c r="B1344" s="417" t="s">
        <v>366</v>
      </c>
      <c r="C1344" s="429">
        <v>1583.6659999999999</v>
      </c>
      <c r="D1344" s="430">
        <v>2.0124065359925116</v>
      </c>
      <c r="E1344" s="429">
        <v>1757.364</v>
      </c>
      <c r="F1344" s="430">
        <v>2.3158890148534237</v>
      </c>
      <c r="G1344" s="429">
        <v>-173.69800000000001</v>
      </c>
      <c r="H1344" s="436">
        <v>-9.8840080939406985</v>
      </c>
    </row>
    <row r="1345" spans="1:8" ht="16.2" thickTop="1"/>
    <row r="1346" spans="1:8" ht="16.8" thickBot="1">
      <c r="H1346" s="36" t="s">
        <v>16</v>
      </c>
    </row>
    <row r="1347" spans="1:8" ht="16.8" thickTop="1">
      <c r="A1347" s="162"/>
      <c r="B1347" s="503"/>
      <c r="C1347" s="504" t="s">
        <v>308</v>
      </c>
      <c r="D1347" s="504"/>
      <c r="E1347" s="504"/>
      <c r="F1347" s="504"/>
      <c r="G1347" s="504"/>
      <c r="H1347" s="505"/>
    </row>
    <row r="1348" spans="1:8" ht="16.2">
      <c r="A1348" s="168"/>
      <c r="B1348" s="506"/>
      <c r="C1348" s="507" t="s">
        <v>574</v>
      </c>
      <c r="D1348" s="507"/>
      <c r="E1348" s="507" t="s">
        <v>526</v>
      </c>
      <c r="F1348" s="507"/>
      <c r="G1348" s="507" t="s">
        <v>309</v>
      </c>
      <c r="H1348" s="508"/>
    </row>
    <row r="1349" spans="1:8" ht="16.2">
      <c r="A1349" s="168"/>
      <c r="B1349" s="509"/>
      <c r="C1349" s="510" t="s">
        <v>279</v>
      </c>
      <c r="D1349" s="511" t="s">
        <v>429</v>
      </c>
      <c r="E1349" s="510" t="s">
        <v>12</v>
      </c>
      <c r="F1349" s="511" t="s">
        <v>429</v>
      </c>
      <c r="G1349" s="512" t="s">
        <v>12</v>
      </c>
      <c r="H1349" s="513" t="s">
        <v>430</v>
      </c>
    </row>
    <row r="1350" spans="1:8" ht="18">
      <c r="A1350" s="171" t="s">
        <v>573</v>
      </c>
      <c r="B1350" s="411" t="s">
        <v>365</v>
      </c>
      <c r="C1350" s="426">
        <v>2576.473</v>
      </c>
      <c r="D1350" s="427">
        <v>2.4792629111170266</v>
      </c>
      <c r="E1350" s="426">
        <v>3101.317</v>
      </c>
      <c r="F1350" s="427">
        <v>3.0572134853989601</v>
      </c>
      <c r="G1350" s="426">
        <v>-524.84400000000005</v>
      </c>
      <c r="H1350" s="435">
        <v>-16.923261956130251</v>
      </c>
    </row>
    <row r="1351" spans="1:8" ht="16.8" thickBot="1">
      <c r="A1351" s="172"/>
      <c r="B1351" s="417" t="s">
        <v>366</v>
      </c>
      <c r="C1351" s="429">
        <v>1961.702</v>
      </c>
      <c r="D1351" s="430">
        <v>1.8876871642994484</v>
      </c>
      <c r="E1351" s="429">
        <v>2410.056</v>
      </c>
      <c r="F1351" s="430">
        <v>2.3757828379900139</v>
      </c>
      <c r="G1351" s="429">
        <v>-448.35399999999998</v>
      </c>
      <c r="H1351" s="436">
        <v>-18.603468135180261</v>
      </c>
    </row>
    <row r="1352" spans="1:8" ht="16.2" thickTop="1"/>
    <row r="1353" spans="1:8" ht="16.8" thickBot="1">
      <c r="H1353" s="36" t="s">
        <v>16</v>
      </c>
    </row>
    <row r="1354" spans="1:8" ht="16.8" thickTop="1">
      <c r="A1354" s="162"/>
      <c r="B1354" s="503"/>
      <c r="C1354" s="504" t="s">
        <v>308</v>
      </c>
      <c r="D1354" s="504"/>
      <c r="E1354" s="504"/>
      <c r="F1354" s="504"/>
      <c r="G1354" s="504"/>
      <c r="H1354" s="505"/>
    </row>
    <row r="1355" spans="1:8" ht="16.2">
      <c r="A1355" s="168"/>
      <c r="B1355" s="506"/>
      <c r="C1355" s="507" t="s">
        <v>580</v>
      </c>
      <c r="D1355" s="507"/>
      <c r="E1355" s="507" t="s">
        <v>581</v>
      </c>
      <c r="F1355" s="507"/>
      <c r="G1355" s="507" t="s">
        <v>309</v>
      </c>
      <c r="H1355" s="508"/>
    </row>
    <row r="1356" spans="1:8" ht="16.2">
      <c r="A1356" s="168"/>
      <c r="B1356" s="509"/>
      <c r="C1356" s="510" t="s">
        <v>279</v>
      </c>
      <c r="D1356" s="511" t="s">
        <v>429</v>
      </c>
      <c r="E1356" s="510" t="s">
        <v>12</v>
      </c>
      <c r="F1356" s="511" t="s">
        <v>429</v>
      </c>
      <c r="G1356" s="512" t="s">
        <v>12</v>
      </c>
      <c r="H1356" s="513" t="s">
        <v>430</v>
      </c>
    </row>
    <row r="1357" spans="1:8" ht="18">
      <c r="A1357" s="171" t="s">
        <v>579</v>
      </c>
      <c r="B1357" s="411" t="s">
        <v>365</v>
      </c>
      <c r="C1357" s="426">
        <v>3110.5509999999999</v>
      </c>
      <c r="D1357" s="427">
        <v>2.3761013694759021</v>
      </c>
      <c r="E1357" s="426">
        <v>3923.96</v>
      </c>
      <c r="F1357" s="427">
        <v>3.0420293116156274</v>
      </c>
      <c r="G1357" s="426">
        <v>-813.40899999999999</v>
      </c>
      <c r="H1357" s="435">
        <v>-20.729288779702138</v>
      </c>
    </row>
    <row r="1358" spans="1:8" ht="16.8" thickBot="1">
      <c r="A1358" s="172"/>
      <c r="B1358" s="417" t="s">
        <v>366</v>
      </c>
      <c r="C1358" s="429">
        <v>2329.6930000000002</v>
      </c>
      <c r="D1358" s="430">
        <v>1.7796161283831782</v>
      </c>
      <c r="E1358" s="429">
        <v>3056.6619999999998</v>
      </c>
      <c r="F1358" s="430">
        <v>2.3696611075805176</v>
      </c>
      <c r="G1358" s="429">
        <v>-726.96900000000005</v>
      </c>
      <c r="H1358" s="436">
        <v>-23.783100650317241</v>
      </c>
    </row>
    <row r="1359" spans="1:8" ht="16.2" thickTop="1"/>
    <row r="1360" spans="1:8" ht="16.8" thickBot="1">
      <c r="H1360" s="36" t="s">
        <v>16</v>
      </c>
    </row>
    <row r="1361" spans="1:8" ht="16.8" thickTop="1">
      <c r="A1361" s="162"/>
      <c r="B1361" s="503"/>
      <c r="C1361" s="504" t="s">
        <v>308</v>
      </c>
      <c r="D1361" s="504"/>
      <c r="E1361" s="504"/>
      <c r="F1361" s="504"/>
      <c r="G1361" s="504"/>
      <c r="H1361" s="505"/>
    </row>
    <row r="1362" spans="1:8" ht="16.2">
      <c r="A1362" s="168"/>
      <c r="B1362" s="506"/>
      <c r="C1362" s="507" t="s">
        <v>587</v>
      </c>
      <c r="D1362" s="507"/>
      <c r="E1362" s="507" t="s">
        <v>588</v>
      </c>
      <c r="F1362" s="507"/>
      <c r="G1362" s="507" t="s">
        <v>309</v>
      </c>
      <c r="H1362" s="508"/>
    </row>
    <row r="1363" spans="1:8" ht="16.2">
      <c r="A1363" s="168"/>
      <c r="B1363" s="509"/>
      <c r="C1363" s="510" t="s">
        <v>279</v>
      </c>
      <c r="D1363" s="511" t="s">
        <v>429</v>
      </c>
      <c r="E1363" s="510" t="s">
        <v>12</v>
      </c>
      <c r="F1363" s="511" t="s">
        <v>429</v>
      </c>
      <c r="G1363" s="512" t="s">
        <v>12</v>
      </c>
      <c r="H1363" s="513" t="s">
        <v>430</v>
      </c>
    </row>
    <row r="1364" spans="1:8" ht="18">
      <c r="A1364" s="171" t="s">
        <v>586</v>
      </c>
      <c r="B1364" s="411" t="s">
        <v>365</v>
      </c>
      <c r="C1364" s="426">
        <v>3598.2080000000001</v>
      </c>
      <c r="D1364" s="427">
        <v>2.2770432825148128</v>
      </c>
      <c r="E1364" s="426">
        <v>4699.9399999999996</v>
      </c>
      <c r="F1364" s="427">
        <v>2.9897419118783568</v>
      </c>
      <c r="G1364" s="426">
        <v>-1101.732</v>
      </c>
      <c r="H1364" s="435">
        <v>-23.441405634965555</v>
      </c>
    </row>
    <row r="1365" spans="1:8" ht="16.8" thickBot="1">
      <c r="A1365" s="172"/>
      <c r="B1365" s="417" t="s">
        <v>366</v>
      </c>
      <c r="C1365" s="429">
        <v>2659.3969999999999</v>
      </c>
      <c r="D1365" s="430">
        <v>1.6829383055093103</v>
      </c>
      <c r="E1365" s="429">
        <v>3667.2220000000002</v>
      </c>
      <c r="F1365" s="430">
        <v>2.3328058046618407</v>
      </c>
      <c r="G1365" s="429">
        <v>-1007.825</v>
      </c>
      <c r="H1365" s="436">
        <v>-27.481974093741801</v>
      </c>
    </row>
    <row r="1366" spans="1:8" ht="16.2" thickTop="1"/>
    <row r="1367" spans="1:8" ht="16.8" thickBot="1">
      <c r="H1367" s="36" t="s">
        <v>16</v>
      </c>
    </row>
    <row r="1368" spans="1:8" ht="16.8" thickTop="1">
      <c r="A1368" s="162"/>
      <c r="B1368" s="503"/>
      <c r="C1368" s="504" t="s">
        <v>308</v>
      </c>
      <c r="D1368" s="504"/>
      <c r="E1368" s="504"/>
      <c r="F1368" s="504"/>
      <c r="G1368" s="504"/>
      <c r="H1368" s="505"/>
    </row>
    <row r="1369" spans="1:8" ht="16.2">
      <c r="A1369" s="168"/>
      <c r="B1369" s="506"/>
      <c r="C1369" s="507" t="s">
        <v>593</v>
      </c>
      <c r="D1369" s="507"/>
      <c r="E1369" s="507" t="s">
        <v>594</v>
      </c>
      <c r="F1369" s="507"/>
      <c r="G1369" s="507" t="s">
        <v>309</v>
      </c>
      <c r="H1369" s="508"/>
    </row>
    <row r="1370" spans="1:8" ht="16.2">
      <c r="A1370" s="168"/>
      <c r="B1370" s="509"/>
      <c r="C1370" s="510" t="s">
        <v>279</v>
      </c>
      <c r="D1370" s="511" t="s">
        <v>429</v>
      </c>
      <c r="E1370" s="510" t="s">
        <v>12</v>
      </c>
      <c r="F1370" s="511" t="s">
        <v>429</v>
      </c>
      <c r="G1370" s="512" t="s">
        <v>12</v>
      </c>
      <c r="H1370" s="513" t="s">
        <v>430</v>
      </c>
    </row>
    <row r="1371" spans="1:8" ht="18">
      <c r="A1371" s="171" t="s">
        <v>592</v>
      </c>
      <c r="B1371" s="411" t="s">
        <v>365</v>
      </c>
      <c r="C1371" s="426">
        <v>4153.3879999999999</v>
      </c>
      <c r="D1371" s="427">
        <v>2.2304425538607733</v>
      </c>
      <c r="E1371" s="426">
        <v>5418.9139999999998</v>
      </c>
      <c r="F1371" s="427">
        <v>2.9244200646441469</v>
      </c>
      <c r="G1371" s="426">
        <v>-1265.5260000000001</v>
      </c>
      <c r="H1371" s="435">
        <v>-23.353867583061845</v>
      </c>
    </row>
    <row r="1372" spans="1:8" ht="16.8" thickBot="1">
      <c r="A1372" s="172"/>
      <c r="B1372" s="417" t="s">
        <v>366</v>
      </c>
      <c r="C1372" s="429">
        <v>3027.2620000000002</v>
      </c>
      <c r="D1372" s="430">
        <v>1.6256930454091145</v>
      </c>
      <c r="E1372" s="429">
        <v>4217.9049999999997</v>
      </c>
      <c r="F1372" s="430">
        <v>2.2762727020142544</v>
      </c>
      <c r="G1372" s="429">
        <v>-1190.643</v>
      </c>
      <c r="H1372" s="436">
        <v>-28.228302913413177</v>
      </c>
    </row>
    <row r="1373" spans="1:8" ht="16.2" thickTop="1"/>
    <row r="1374" spans="1:8" ht="16.8" thickBot="1">
      <c r="H1374" s="36" t="s">
        <v>16</v>
      </c>
    </row>
    <row r="1375" spans="1:8" ht="16.8" thickTop="1">
      <c r="A1375" s="162"/>
      <c r="B1375" s="503"/>
      <c r="C1375" s="504" t="s">
        <v>308</v>
      </c>
      <c r="D1375" s="504"/>
      <c r="E1375" s="504"/>
      <c r="F1375" s="504"/>
      <c r="G1375" s="504"/>
      <c r="H1375" s="505"/>
    </row>
    <row r="1376" spans="1:8" ht="16.2">
      <c r="A1376" s="168"/>
      <c r="B1376" s="506"/>
      <c r="C1376" s="507" t="s">
        <v>599</v>
      </c>
      <c r="D1376" s="507"/>
      <c r="E1376" s="507" t="s">
        <v>600</v>
      </c>
      <c r="F1376" s="507"/>
      <c r="G1376" s="507" t="s">
        <v>309</v>
      </c>
      <c r="H1376" s="508"/>
    </row>
    <row r="1377" spans="1:8" ht="16.2">
      <c r="A1377" s="168"/>
      <c r="B1377" s="509"/>
      <c r="C1377" s="510" t="s">
        <v>279</v>
      </c>
      <c r="D1377" s="511" t="s">
        <v>429</v>
      </c>
      <c r="E1377" s="510" t="s">
        <v>12</v>
      </c>
      <c r="F1377" s="511" t="s">
        <v>429</v>
      </c>
      <c r="G1377" s="512" t="s">
        <v>12</v>
      </c>
      <c r="H1377" s="513" t="s">
        <v>430</v>
      </c>
    </row>
    <row r="1378" spans="1:8" ht="18">
      <c r="A1378" s="171" t="s">
        <v>598</v>
      </c>
      <c r="B1378" s="411" t="s">
        <v>365</v>
      </c>
      <c r="C1378" s="426">
        <v>4791.0410000000002</v>
      </c>
      <c r="D1378" s="427">
        <v>2.2039687898609142</v>
      </c>
      <c r="E1378" s="426">
        <v>6176.0870000000004</v>
      </c>
      <c r="F1378" s="427">
        <v>2.8849510930370306</v>
      </c>
      <c r="G1378" s="426">
        <v>-1385.046</v>
      </c>
      <c r="H1378" s="435">
        <v>-22.425947043815931</v>
      </c>
    </row>
    <row r="1379" spans="1:8" ht="16.8" thickBot="1">
      <c r="A1379" s="172"/>
      <c r="B1379" s="417" t="s">
        <v>366</v>
      </c>
      <c r="C1379" s="429">
        <v>3473.8139999999999</v>
      </c>
      <c r="D1379" s="430">
        <v>1.5980196449543849</v>
      </c>
      <c r="E1379" s="429">
        <v>4807.8909999999996</v>
      </c>
      <c r="F1379" s="430">
        <v>2.2458443988326109</v>
      </c>
      <c r="G1379" s="429">
        <v>-1334.077</v>
      </c>
      <c r="H1379" s="436">
        <v>-27.747654844920572</v>
      </c>
    </row>
    <row r="1380" spans="1:8" ht="16.2" thickTop="1"/>
    <row r="1381" spans="1:8" ht="16.8" thickBot="1">
      <c r="H1381" s="36" t="s">
        <v>16</v>
      </c>
    </row>
    <row r="1382" spans="1:8" ht="16.8" thickTop="1">
      <c r="A1382" s="162"/>
      <c r="B1382" s="503"/>
      <c r="C1382" s="504" t="s">
        <v>308</v>
      </c>
      <c r="D1382" s="504"/>
      <c r="E1382" s="504"/>
      <c r="F1382" s="504"/>
      <c r="G1382" s="504"/>
      <c r="H1382" s="505"/>
    </row>
    <row r="1383" spans="1:8" ht="16.2">
      <c r="A1383" s="168"/>
      <c r="B1383" s="506"/>
      <c r="C1383" s="507" t="s">
        <v>605</v>
      </c>
      <c r="D1383" s="507"/>
      <c r="E1383" s="507" t="s">
        <v>547</v>
      </c>
      <c r="F1383" s="507"/>
      <c r="G1383" s="507" t="s">
        <v>309</v>
      </c>
      <c r="H1383" s="508"/>
    </row>
    <row r="1384" spans="1:8" ht="16.2">
      <c r="A1384" s="168"/>
      <c r="B1384" s="509"/>
      <c r="C1384" s="510" t="s">
        <v>279</v>
      </c>
      <c r="D1384" s="511" t="s">
        <v>429</v>
      </c>
      <c r="E1384" s="510" t="s">
        <v>12</v>
      </c>
      <c r="F1384" s="511" t="s">
        <v>429</v>
      </c>
      <c r="G1384" s="512" t="s">
        <v>12</v>
      </c>
      <c r="H1384" s="513" t="s">
        <v>430</v>
      </c>
    </row>
    <row r="1385" spans="1:8" ht="18">
      <c r="A1385" s="171" t="s">
        <v>604</v>
      </c>
      <c r="B1385" s="411" t="s">
        <v>365</v>
      </c>
      <c r="C1385" s="426">
        <v>5447.8050000000003</v>
      </c>
      <c r="D1385" s="427">
        <v>2.1959202895451946</v>
      </c>
      <c r="E1385" s="426">
        <v>6948.4740000000002</v>
      </c>
      <c r="F1385" s="427">
        <v>2.8694288097809233</v>
      </c>
      <c r="G1385" s="426">
        <v>-1500.6690000000001</v>
      </c>
      <c r="H1385" s="435">
        <v>-21.59710175212572</v>
      </c>
    </row>
    <row r="1386" spans="1:8" ht="16.8" thickBot="1">
      <c r="A1386" s="172"/>
      <c r="B1386" s="417" t="s">
        <v>366</v>
      </c>
      <c r="C1386" s="429">
        <v>3954.489</v>
      </c>
      <c r="D1386" s="430">
        <v>1.5939892543663525</v>
      </c>
      <c r="E1386" s="429">
        <v>5420.4560000000001</v>
      </c>
      <c r="F1386" s="430">
        <v>2.2384213582075523</v>
      </c>
      <c r="G1386" s="429">
        <v>-1465.9670000000001</v>
      </c>
      <c r="H1386" s="436">
        <v>-27.045086243666582</v>
      </c>
    </row>
    <row r="1387" spans="1:8" ht="16.2" thickTop="1"/>
    <row r="1388" spans="1:8" ht="16.8" thickBot="1">
      <c r="H1388" s="36" t="s">
        <v>16</v>
      </c>
    </row>
    <row r="1389" spans="1:8" ht="16.8" thickTop="1">
      <c r="A1389" s="162"/>
      <c r="B1389" s="503"/>
      <c r="C1389" s="504" t="s">
        <v>308</v>
      </c>
      <c r="D1389" s="504"/>
      <c r="E1389" s="504"/>
      <c r="F1389" s="504"/>
      <c r="G1389" s="504"/>
      <c r="H1389" s="505"/>
    </row>
    <row r="1390" spans="1:8" ht="16.2">
      <c r="A1390" s="168"/>
      <c r="B1390" s="506"/>
      <c r="C1390" s="507" t="s">
        <v>609</v>
      </c>
      <c r="D1390" s="507"/>
      <c r="E1390" s="507" t="s">
        <v>610</v>
      </c>
      <c r="F1390" s="507"/>
      <c r="G1390" s="507" t="s">
        <v>309</v>
      </c>
      <c r="H1390" s="508"/>
    </row>
    <row r="1391" spans="1:8" ht="16.2">
      <c r="A1391" s="168"/>
      <c r="B1391" s="509"/>
      <c r="C1391" s="510" t="s">
        <v>279</v>
      </c>
      <c r="D1391" s="511" t="s">
        <v>429</v>
      </c>
      <c r="E1391" s="510" t="s">
        <v>12</v>
      </c>
      <c r="F1391" s="511" t="s">
        <v>429</v>
      </c>
      <c r="G1391" s="512" t="s">
        <v>12</v>
      </c>
      <c r="H1391" s="513" t="s">
        <v>430</v>
      </c>
    </row>
    <row r="1392" spans="1:8" ht="18">
      <c r="A1392" s="171" t="s">
        <v>608</v>
      </c>
      <c r="B1392" s="411" t="s">
        <v>365</v>
      </c>
      <c r="C1392" s="426">
        <v>6172.1559999999999</v>
      </c>
      <c r="D1392" s="427">
        <v>2.2019209198163008</v>
      </c>
      <c r="E1392" s="426">
        <v>7727.4489999999996</v>
      </c>
      <c r="F1392" s="427">
        <v>2.8501009892141584</v>
      </c>
      <c r="G1392" s="426">
        <v>-1555.2929999999999</v>
      </c>
      <c r="H1392" s="435">
        <v>-20.126862047229299</v>
      </c>
    </row>
    <row r="1393" spans="1:8" ht="16.8" thickBot="1">
      <c r="A1393" s="172"/>
      <c r="B1393" s="417" t="s">
        <v>366</v>
      </c>
      <c r="C1393" s="429">
        <v>4488.616</v>
      </c>
      <c r="D1393" s="430">
        <v>1.6013168609837738</v>
      </c>
      <c r="E1393" s="429">
        <v>6034.0150000000003</v>
      </c>
      <c r="F1393" s="430">
        <v>2.2255148006066516</v>
      </c>
      <c r="G1393" s="429">
        <v>-1545.3989999999999</v>
      </c>
      <c r="H1393" s="436">
        <v>-25.611454396450789</v>
      </c>
    </row>
    <row r="1394" spans="1:8" ht="16.2" thickTop="1"/>
    <row r="1395" spans="1:8" ht="16.8" thickBot="1">
      <c r="H1395" s="36" t="s">
        <v>16</v>
      </c>
    </row>
    <row r="1396" spans="1:8" ht="16.8" thickTop="1">
      <c r="A1396" s="162"/>
      <c r="B1396" s="503"/>
      <c r="C1396" s="504" t="s">
        <v>308</v>
      </c>
      <c r="D1396" s="504"/>
      <c r="E1396" s="504"/>
      <c r="F1396" s="504"/>
      <c r="G1396" s="504"/>
      <c r="H1396" s="505"/>
    </row>
    <row r="1397" spans="1:8" ht="16.2">
      <c r="A1397" s="168"/>
      <c r="B1397" s="506"/>
      <c r="C1397" s="507" t="s">
        <v>615</v>
      </c>
      <c r="D1397" s="507"/>
      <c r="E1397" s="507" t="s">
        <v>555</v>
      </c>
      <c r="F1397" s="507"/>
      <c r="G1397" s="507" t="s">
        <v>309</v>
      </c>
      <c r="H1397" s="508"/>
    </row>
    <row r="1398" spans="1:8" ht="16.2">
      <c r="A1398" s="168"/>
      <c r="B1398" s="509"/>
      <c r="C1398" s="510" t="s">
        <v>279</v>
      </c>
      <c r="D1398" s="511" t="s">
        <v>429</v>
      </c>
      <c r="E1398" s="510" t="s">
        <v>12</v>
      </c>
      <c r="F1398" s="511" t="s">
        <v>429</v>
      </c>
      <c r="G1398" s="512" t="s">
        <v>12</v>
      </c>
      <c r="H1398" s="513" t="s">
        <v>430</v>
      </c>
    </row>
    <row r="1399" spans="1:8" ht="18">
      <c r="A1399" s="171" t="s">
        <v>614</v>
      </c>
      <c r="B1399" s="411" t="s">
        <v>365</v>
      </c>
      <c r="C1399" s="426">
        <v>6827.5730000000003</v>
      </c>
      <c r="D1399" s="427">
        <v>2.1862895872410406</v>
      </c>
      <c r="E1399" s="426">
        <v>8431.7630000000008</v>
      </c>
      <c r="F1399" s="427">
        <v>2.8135589161815706</v>
      </c>
      <c r="G1399" s="426">
        <v>-1604.19</v>
      </c>
      <c r="H1399" s="435">
        <v>-19.025558474544411</v>
      </c>
    </row>
    <row r="1400" spans="1:8" ht="16.8" thickBot="1">
      <c r="A1400" s="172"/>
      <c r="B1400" s="417" t="s">
        <v>366</v>
      </c>
      <c r="C1400" s="429">
        <v>4968.8419999999996</v>
      </c>
      <c r="D1400" s="430">
        <v>1.5910965031418847</v>
      </c>
      <c r="E1400" s="429">
        <v>6573.9669999999996</v>
      </c>
      <c r="F1400" s="430">
        <v>2.193638918400981</v>
      </c>
      <c r="G1400" s="429">
        <v>-1605.125</v>
      </c>
      <c r="H1400" s="436">
        <v>-24.41638359304207</v>
      </c>
    </row>
    <row r="1401" spans="1:8" ht="16.2" thickTop="1"/>
    <row r="1402" spans="1:8" ht="16.8" thickBot="1">
      <c r="H1402" s="36" t="s">
        <v>16</v>
      </c>
    </row>
    <row r="1403" spans="1:8" ht="16.8" thickTop="1">
      <c r="A1403" s="162"/>
      <c r="B1403" s="503"/>
      <c r="C1403" s="519" t="s">
        <v>308</v>
      </c>
      <c r="D1403" s="519"/>
      <c r="E1403" s="519"/>
      <c r="F1403" s="519"/>
      <c r="G1403" s="519"/>
      <c r="H1403" s="520"/>
    </row>
    <row r="1404" spans="1:8" ht="16.2">
      <c r="A1404" s="168"/>
      <c r="B1404" s="506"/>
      <c r="C1404" s="521" t="s">
        <v>619</v>
      </c>
      <c r="D1404" s="521"/>
      <c r="E1404" s="521" t="s">
        <v>620</v>
      </c>
      <c r="F1404" s="521"/>
      <c r="G1404" s="521" t="s">
        <v>309</v>
      </c>
      <c r="H1404" s="522"/>
    </row>
    <row r="1405" spans="1:8" ht="16.2">
      <c r="A1405" s="168"/>
      <c r="B1405" s="509"/>
      <c r="C1405" s="523" t="s">
        <v>279</v>
      </c>
      <c r="D1405" s="524" t="s">
        <v>429</v>
      </c>
      <c r="E1405" s="523" t="s">
        <v>12</v>
      </c>
      <c r="F1405" s="524" t="s">
        <v>429</v>
      </c>
      <c r="G1405" s="525" t="s">
        <v>12</v>
      </c>
      <c r="H1405" s="526" t="s">
        <v>430</v>
      </c>
    </row>
    <row r="1406" spans="1:8" ht="18">
      <c r="A1406" s="171" t="s">
        <v>618</v>
      </c>
      <c r="B1406" s="411" t="s">
        <v>365</v>
      </c>
      <c r="C1406" s="426">
        <v>7539.1090000000004</v>
      </c>
      <c r="D1406" s="427">
        <v>2.1835022596474332</v>
      </c>
      <c r="E1406" s="426">
        <v>9178.3379999999997</v>
      </c>
      <c r="F1406" s="427">
        <v>2.7884350255373329</v>
      </c>
      <c r="G1406" s="426">
        <v>-1639.229</v>
      </c>
      <c r="H1406" s="435">
        <v>-17.859758487865669</v>
      </c>
    </row>
    <row r="1407" spans="1:8" ht="16.8" thickBot="1">
      <c r="A1407" s="172"/>
      <c r="B1407" s="417" t="s">
        <v>366</v>
      </c>
      <c r="C1407" s="429">
        <v>5503.43</v>
      </c>
      <c r="D1407" s="430">
        <v>1.5939220192746215</v>
      </c>
      <c r="E1407" s="429">
        <v>7152.125</v>
      </c>
      <c r="F1407" s="430">
        <v>2.172859166552942</v>
      </c>
      <c r="G1407" s="429">
        <v>-1648.6949999999999</v>
      </c>
      <c r="H1407" s="436">
        <v>-23.051820263208487</v>
      </c>
    </row>
    <row r="1408" spans="1:8" ht="16.2" thickTop="1"/>
    <row r="1409" spans="1:8" ht="16.8" thickBot="1">
      <c r="H1409" s="36" t="s">
        <v>16</v>
      </c>
    </row>
    <row r="1410" spans="1:8" ht="16.8" thickTop="1">
      <c r="A1410" s="162"/>
      <c r="B1410" s="516"/>
      <c r="C1410" s="527" t="s">
        <v>308</v>
      </c>
      <c r="D1410" s="527"/>
      <c r="E1410" s="527"/>
      <c r="F1410" s="527"/>
      <c r="G1410" s="527"/>
      <c r="H1410" s="528"/>
    </row>
    <row r="1411" spans="1:8" ht="16.2">
      <c r="A1411" s="168"/>
      <c r="B1411" s="517"/>
      <c r="C1411" s="529" t="s">
        <v>625</v>
      </c>
      <c r="D1411" s="529"/>
      <c r="E1411" s="529" t="s">
        <v>626</v>
      </c>
      <c r="F1411" s="529"/>
      <c r="G1411" s="529" t="s">
        <v>309</v>
      </c>
      <c r="H1411" s="530"/>
    </row>
    <row r="1412" spans="1:8" ht="16.2">
      <c r="A1412" s="168"/>
      <c r="B1412" s="518"/>
      <c r="C1412" s="531" t="s">
        <v>279</v>
      </c>
      <c r="D1412" s="532" t="s">
        <v>429</v>
      </c>
      <c r="E1412" s="531" t="s">
        <v>12</v>
      </c>
      <c r="F1412" s="532" t="s">
        <v>429</v>
      </c>
      <c r="G1412" s="533" t="s">
        <v>12</v>
      </c>
      <c r="H1412" s="534" t="s">
        <v>430</v>
      </c>
    </row>
    <row r="1413" spans="1:8" ht="18">
      <c r="A1413" s="171" t="s">
        <v>624</v>
      </c>
      <c r="B1413" s="411" t="s">
        <v>365</v>
      </c>
      <c r="C1413" s="426">
        <v>706.16800000000001</v>
      </c>
      <c r="D1413" s="427">
        <v>2.0603494419969595</v>
      </c>
      <c r="E1413" s="426">
        <v>623.71699999999998</v>
      </c>
      <c r="F1413" s="427">
        <v>2.4900727175634252</v>
      </c>
      <c r="G1413" s="426">
        <v>82.450999999999993</v>
      </c>
      <c r="H1413" s="435">
        <v>13.219296572003008</v>
      </c>
    </row>
    <row r="1414" spans="1:8" ht="16.8" thickBot="1">
      <c r="A1414" s="172"/>
      <c r="B1414" s="417" t="s">
        <v>366</v>
      </c>
      <c r="C1414" s="429">
        <v>526.82299999999998</v>
      </c>
      <c r="D1414" s="430">
        <v>1.5370839149907163</v>
      </c>
      <c r="E1414" s="429">
        <v>472.21699999999998</v>
      </c>
      <c r="F1414" s="430">
        <v>1.8852374850607694</v>
      </c>
      <c r="G1414" s="429">
        <v>54.606000000000002</v>
      </c>
      <c r="H1414" s="436">
        <v>11.563751410897956</v>
      </c>
    </row>
    <row r="1415" spans="1:8" ht="16.2" thickTop="1"/>
    <row r="1416" spans="1:8" ht="16.8" thickBot="1">
      <c r="H1416" s="36" t="s">
        <v>16</v>
      </c>
    </row>
    <row r="1417" spans="1:8" ht="16.8" thickTop="1">
      <c r="A1417" s="162"/>
      <c r="B1417" s="516"/>
      <c r="C1417" s="527" t="s">
        <v>308</v>
      </c>
      <c r="D1417" s="527"/>
      <c r="E1417" s="527"/>
      <c r="F1417" s="527"/>
      <c r="G1417" s="527"/>
      <c r="H1417" s="528"/>
    </row>
    <row r="1418" spans="1:8" ht="16.2">
      <c r="A1418" s="168"/>
      <c r="B1418" s="517"/>
      <c r="C1418" s="529" t="s">
        <v>630</v>
      </c>
      <c r="D1418" s="529"/>
      <c r="E1418" s="529" t="s">
        <v>631</v>
      </c>
      <c r="F1418" s="529"/>
      <c r="G1418" s="529" t="s">
        <v>309</v>
      </c>
      <c r="H1418" s="530"/>
    </row>
    <row r="1419" spans="1:8" ht="16.2">
      <c r="A1419" s="168"/>
      <c r="B1419" s="518"/>
      <c r="C1419" s="531" t="s">
        <v>279</v>
      </c>
      <c r="D1419" s="532" t="s">
        <v>429</v>
      </c>
      <c r="E1419" s="531" t="s">
        <v>12</v>
      </c>
      <c r="F1419" s="532" t="s">
        <v>429</v>
      </c>
      <c r="G1419" s="533" t="s">
        <v>12</v>
      </c>
      <c r="H1419" s="534" t="s">
        <v>430</v>
      </c>
    </row>
    <row r="1420" spans="1:8" ht="18">
      <c r="A1420" s="171" t="s">
        <v>629</v>
      </c>
      <c r="B1420" s="411" t="s">
        <v>365</v>
      </c>
      <c r="C1420" s="426">
        <v>1302.356</v>
      </c>
      <c r="D1420" s="427">
        <v>2.0983989999141053</v>
      </c>
      <c r="E1420" s="426">
        <v>1260.5350000000001</v>
      </c>
      <c r="F1420" s="427">
        <v>2.5017827063678735</v>
      </c>
      <c r="G1420" s="426">
        <v>41.820999999999998</v>
      </c>
      <c r="H1420" s="435">
        <v>3.3177182704169264</v>
      </c>
    </row>
    <row r="1421" spans="1:8" ht="16.8" thickBot="1">
      <c r="A1421" s="172"/>
      <c r="B1421" s="417" t="s">
        <v>366</v>
      </c>
      <c r="C1421" s="429">
        <v>967.803</v>
      </c>
      <c r="D1421" s="430">
        <v>1.5593561570829104</v>
      </c>
      <c r="E1421" s="429">
        <v>961.20600000000002</v>
      </c>
      <c r="F1421" s="430">
        <v>1.907704703207002</v>
      </c>
      <c r="G1421" s="429">
        <v>6.5970000000000004</v>
      </c>
      <c r="H1421" s="436">
        <v>0.6863253038370547</v>
      </c>
    </row>
    <row r="1422" spans="1:8" ht="16.2" thickTop="1"/>
    <row r="1423" spans="1:8" ht="16.8" thickBot="1">
      <c r="H1423" s="36" t="s">
        <v>16</v>
      </c>
    </row>
    <row r="1424" spans="1:8" ht="16.8" thickTop="1">
      <c r="A1424" s="162"/>
      <c r="B1424" s="516"/>
      <c r="C1424" s="527" t="s">
        <v>308</v>
      </c>
      <c r="D1424" s="527"/>
      <c r="E1424" s="527"/>
      <c r="F1424" s="527"/>
      <c r="G1424" s="527"/>
      <c r="H1424" s="528"/>
    </row>
    <row r="1425" spans="1:8" ht="16.2">
      <c r="A1425" s="168"/>
      <c r="B1425" s="517"/>
      <c r="C1425" s="529" t="s">
        <v>634</v>
      </c>
      <c r="D1425" s="529"/>
      <c r="E1425" s="529" t="s">
        <v>635</v>
      </c>
      <c r="F1425" s="529"/>
      <c r="G1425" s="529" t="s">
        <v>309</v>
      </c>
      <c r="H1425" s="530"/>
    </row>
    <row r="1426" spans="1:8" ht="16.2">
      <c r="A1426" s="168"/>
      <c r="B1426" s="518"/>
      <c r="C1426" s="531" t="s">
        <v>279</v>
      </c>
      <c r="D1426" s="532" t="s">
        <v>429</v>
      </c>
      <c r="E1426" s="531" t="s">
        <v>12</v>
      </c>
      <c r="F1426" s="532" t="s">
        <v>429</v>
      </c>
      <c r="G1426" s="533" t="s">
        <v>12</v>
      </c>
      <c r="H1426" s="534" t="s">
        <v>430</v>
      </c>
    </row>
    <row r="1427" spans="1:8" ht="18">
      <c r="A1427" s="171" t="s">
        <v>633</v>
      </c>
      <c r="B1427" s="411" t="s">
        <v>365</v>
      </c>
      <c r="C1427" s="426">
        <v>2107.4079999999999</v>
      </c>
      <c r="D1427" s="427">
        <v>2.1516536810867857</v>
      </c>
      <c r="E1427" s="426">
        <v>2056.9810000000002</v>
      </c>
      <c r="F1427" s="427">
        <v>2.61625776927306</v>
      </c>
      <c r="G1427" s="426">
        <v>50.427</v>
      </c>
      <c r="H1427" s="435">
        <v>2.4515053858057025</v>
      </c>
    </row>
    <row r="1428" spans="1:8" ht="16.8" thickBot="1">
      <c r="A1428" s="172"/>
      <c r="B1428" s="417" t="s">
        <v>366</v>
      </c>
      <c r="C1428" s="429">
        <v>1577.5</v>
      </c>
      <c r="D1428" s="430">
        <v>1.6106200991523256</v>
      </c>
      <c r="E1428" s="429">
        <v>1583.704</v>
      </c>
      <c r="F1428" s="430">
        <v>2.0143005182006162</v>
      </c>
      <c r="G1428" s="429">
        <v>-6.2039999999999997</v>
      </c>
      <c r="H1428" s="436">
        <v>-0.39173987058187643</v>
      </c>
    </row>
    <row r="1429" spans="1:8" ht="16.2" thickTop="1"/>
    <row r="1430" spans="1:8" ht="16.8" thickBot="1">
      <c r="H1430" s="36" t="s">
        <v>16</v>
      </c>
    </row>
    <row r="1431" spans="1:8" ht="16.8" thickTop="1">
      <c r="A1431" s="162"/>
      <c r="B1431" s="516"/>
      <c r="C1431" s="527" t="s">
        <v>308</v>
      </c>
      <c r="D1431" s="527"/>
      <c r="E1431" s="527"/>
      <c r="F1431" s="527"/>
      <c r="G1431" s="527"/>
      <c r="H1431" s="528"/>
    </row>
    <row r="1432" spans="1:8" ht="16.2">
      <c r="A1432" s="168"/>
      <c r="B1432" s="517"/>
      <c r="C1432" s="529" t="s">
        <v>639</v>
      </c>
      <c r="D1432" s="529"/>
      <c r="E1432" s="529" t="s">
        <v>640</v>
      </c>
      <c r="F1432" s="529"/>
      <c r="G1432" s="529" t="s">
        <v>309</v>
      </c>
      <c r="H1432" s="530"/>
    </row>
    <row r="1433" spans="1:8" ht="16.2">
      <c r="A1433" s="168"/>
      <c r="B1433" s="518"/>
      <c r="C1433" s="531" t="s">
        <v>279</v>
      </c>
      <c r="D1433" s="532" t="s">
        <v>429</v>
      </c>
      <c r="E1433" s="531" t="s">
        <v>12</v>
      </c>
      <c r="F1433" s="532" t="s">
        <v>429</v>
      </c>
      <c r="G1433" s="533" t="s">
        <v>12</v>
      </c>
      <c r="H1433" s="534" t="s">
        <v>430</v>
      </c>
    </row>
    <row r="1434" spans="1:8" ht="18">
      <c r="A1434" s="171" t="s">
        <v>638</v>
      </c>
      <c r="B1434" s="411" t="s">
        <v>365</v>
      </c>
      <c r="C1434" s="426">
        <v>2878.1849999999999</v>
      </c>
      <c r="D1434" s="427">
        <v>2.1654689639325877</v>
      </c>
      <c r="E1434" s="426">
        <v>2575.9679999999998</v>
      </c>
      <c r="F1434" s="427">
        <v>2.4807005408158074</v>
      </c>
      <c r="G1434" s="426">
        <v>302.21699999999998</v>
      </c>
      <c r="H1434" s="435">
        <v>11.732172138784334</v>
      </c>
    </row>
    <row r="1435" spans="1:8" ht="16.8" thickBot="1">
      <c r="A1435" s="172"/>
      <c r="B1435" s="417" t="s">
        <v>366</v>
      </c>
      <c r="C1435" s="429">
        <v>2179.7629999999999</v>
      </c>
      <c r="D1435" s="430">
        <v>1.6399950403565406</v>
      </c>
      <c r="E1435" s="429">
        <v>1961.326</v>
      </c>
      <c r="F1435" s="430">
        <v>1.888789949609663</v>
      </c>
      <c r="G1435" s="429">
        <v>218.43700000000001</v>
      </c>
      <c r="H1435" s="436">
        <v>11.137210234300673</v>
      </c>
    </row>
    <row r="1436" spans="1:8" ht="18" customHeight="1" thickTop="1"/>
    <row r="1437" spans="1:8" ht="16.8" thickBot="1">
      <c r="H1437" s="36" t="s">
        <v>16</v>
      </c>
    </row>
    <row r="1438" spans="1:8" ht="16.8" thickTop="1">
      <c r="A1438" s="162"/>
      <c r="B1438" s="516"/>
      <c r="C1438" s="527" t="s">
        <v>308</v>
      </c>
      <c r="D1438" s="527"/>
      <c r="E1438" s="527"/>
      <c r="F1438" s="527"/>
      <c r="G1438" s="527"/>
      <c r="H1438" s="528"/>
    </row>
    <row r="1439" spans="1:8" ht="16.2">
      <c r="A1439" s="168"/>
      <c r="B1439" s="517"/>
      <c r="C1439" s="529" t="s">
        <v>645</v>
      </c>
      <c r="D1439" s="529"/>
      <c r="E1439" s="529" t="s">
        <v>646</v>
      </c>
      <c r="F1439" s="529"/>
      <c r="G1439" s="529" t="s">
        <v>309</v>
      </c>
      <c r="H1439" s="530"/>
    </row>
    <row r="1440" spans="1:8" ht="16.2">
      <c r="A1440" s="168"/>
      <c r="B1440" s="518"/>
      <c r="C1440" s="531" t="s">
        <v>279</v>
      </c>
      <c r="D1440" s="532" t="s">
        <v>429</v>
      </c>
      <c r="E1440" s="531" t="s">
        <v>12</v>
      </c>
      <c r="F1440" s="532" t="s">
        <v>429</v>
      </c>
      <c r="G1440" s="533" t="s">
        <v>12</v>
      </c>
      <c r="H1440" s="534" t="s">
        <v>430</v>
      </c>
    </row>
    <row r="1441" spans="1:8" ht="18">
      <c r="A1441" s="171" t="s">
        <v>644</v>
      </c>
      <c r="B1441" s="411" t="s">
        <v>365</v>
      </c>
      <c r="C1441" s="426">
        <v>3664.7919999999999</v>
      </c>
      <c r="D1441" s="427">
        <v>2.1517455642447496</v>
      </c>
      <c r="E1441" s="426">
        <v>3110.1970000000001</v>
      </c>
      <c r="F1441" s="427">
        <v>2.3771187690759343</v>
      </c>
      <c r="G1441" s="426">
        <v>554.59500000000003</v>
      </c>
      <c r="H1441" s="435">
        <v>17.83150713604315</v>
      </c>
    </row>
    <row r="1442" spans="1:8" ht="16.8" thickBot="1">
      <c r="A1442" s="172"/>
      <c r="B1442" s="417" t="s">
        <v>366</v>
      </c>
      <c r="C1442" s="429">
        <v>2789.7779999999998</v>
      </c>
      <c r="D1442" s="430">
        <v>1.6379899423289477</v>
      </c>
      <c r="E1442" s="429">
        <v>2329.3220000000001</v>
      </c>
      <c r="F1442" s="430">
        <v>1.7802972112125028</v>
      </c>
      <c r="G1442" s="429">
        <v>460.45600000000002</v>
      </c>
      <c r="H1442" s="436">
        <v>19.767812264684746</v>
      </c>
    </row>
    <row r="1443" spans="1:8" ht="16.2" thickTop="1"/>
    <row r="1444" spans="1:8" ht="16.8" thickBot="1">
      <c r="H1444" s="36" t="s">
        <v>16</v>
      </c>
    </row>
    <row r="1445" spans="1:8" ht="16.8" thickTop="1">
      <c r="A1445" s="162"/>
      <c r="B1445" s="516"/>
      <c r="C1445" s="527" t="s">
        <v>308</v>
      </c>
      <c r="D1445" s="527"/>
      <c r="E1445" s="527"/>
      <c r="F1445" s="527"/>
      <c r="G1445" s="527"/>
      <c r="H1445" s="528"/>
    </row>
    <row r="1446" spans="1:8" ht="16.2">
      <c r="A1446" s="168"/>
      <c r="B1446" s="517"/>
      <c r="C1446" s="529" t="s">
        <v>652</v>
      </c>
      <c r="D1446" s="529"/>
      <c r="E1446" s="529" t="s">
        <v>653</v>
      </c>
      <c r="F1446" s="529"/>
      <c r="G1446" s="529" t="s">
        <v>309</v>
      </c>
      <c r="H1446" s="530"/>
    </row>
    <row r="1447" spans="1:8" ht="16.2">
      <c r="A1447" s="168"/>
      <c r="B1447" s="518"/>
      <c r="C1447" s="531" t="s">
        <v>279</v>
      </c>
      <c r="D1447" s="532" t="s">
        <v>429</v>
      </c>
      <c r="E1447" s="531" t="s">
        <v>12</v>
      </c>
      <c r="F1447" s="532" t="s">
        <v>429</v>
      </c>
      <c r="G1447" s="533" t="s">
        <v>12</v>
      </c>
      <c r="H1447" s="534" t="s">
        <v>430</v>
      </c>
    </row>
    <row r="1448" spans="1:8" ht="18">
      <c r="A1448" s="171" t="s">
        <v>651</v>
      </c>
      <c r="B1448" s="411" t="s">
        <v>365</v>
      </c>
      <c r="C1448" s="426">
        <v>4416.2139999999999</v>
      </c>
      <c r="D1448" s="427">
        <v>2.1343194261854839</v>
      </c>
      <c r="E1448" s="426">
        <v>3598.9270000000001</v>
      </c>
      <c r="F1448" s="427">
        <v>2.278361510465178</v>
      </c>
      <c r="G1448" s="426">
        <v>817.28700000000003</v>
      </c>
      <c r="H1448" s="435">
        <v>22.70918526549719</v>
      </c>
    </row>
    <row r="1449" spans="1:8" ht="16.8" thickBot="1">
      <c r="A1449" s="172"/>
      <c r="B1449" s="417" t="s">
        <v>366</v>
      </c>
      <c r="C1449" s="429">
        <v>3380.4259999999999</v>
      </c>
      <c r="D1449" s="430">
        <v>1.6337317169372885</v>
      </c>
      <c r="E1449" s="429">
        <v>2659.5320000000002</v>
      </c>
      <c r="F1449" s="430">
        <v>1.6836616426647375</v>
      </c>
      <c r="G1449" s="429">
        <v>720.89400000000001</v>
      </c>
      <c r="H1449" s="436">
        <v>27.106047229362158</v>
      </c>
    </row>
    <row r="1450" spans="1:8" ht="16.2" thickTop="1"/>
    <row r="1451" spans="1:8" ht="16.8" thickBot="1">
      <c r="H1451" s="36" t="s">
        <v>16</v>
      </c>
    </row>
    <row r="1452" spans="1:8" ht="16.8" thickTop="1">
      <c r="A1452" s="162"/>
      <c r="B1452" s="516"/>
      <c r="C1452" s="527" t="s">
        <v>308</v>
      </c>
      <c r="D1452" s="527"/>
      <c r="E1452" s="527"/>
      <c r="F1452" s="527"/>
      <c r="G1452" s="527"/>
      <c r="H1452" s="528"/>
    </row>
    <row r="1453" spans="1:8" ht="16.2">
      <c r="A1453" s="168"/>
      <c r="B1453" s="517"/>
      <c r="C1453" s="529" t="s">
        <v>655</v>
      </c>
      <c r="D1453" s="529"/>
      <c r="E1453" s="529" t="s">
        <v>656</v>
      </c>
      <c r="F1453" s="529"/>
      <c r="G1453" s="529" t="s">
        <v>309</v>
      </c>
      <c r="H1453" s="530"/>
    </row>
    <row r="1454" spans="1:8" ht="16.2">
      <c r="A1454" s="168"/>
      <c r="B1454" s="518"/>
      <c r="C1454" s="531" t="s">
        <v>279</v>
      </c>
      <c r="D1454" s="532" t="s">
        <v>429</v>
      </c>
      <c r="E1454" s="531" t="s">
        <v>12</v>
      </c>
      <c r="F1454" s="532" t="s">
        <v>429</v>
      </c>
      <c r="G1454" s="533" t="s">
        <v>12</v>
      </c>
      <c r="H1454" s="534" t="s">
        <v>430</v>
      </c>
    </row>
    <row r="1455" spans="1:8" ht="18">
      <c r="A1455" s="171" t="s">
        <v>654</v>
      </c>
      <c r="B1455" s="411" t="s">
        <v>365</v>
      </c>
      <c r="C1455" s="426">
        <v>5135.6880000000001</v>
      </c>
      <c r="D1455" s="427">
        <v>2.0973165740207769</v>
      </c>
      <c r="E1455" s="426">
        <v>4154.0659999999998</v>
      </c>
      <c r="F1455" s="427">
        <v>2.2316121305284762</v>
      </c>
      <c r="G1455" s="426">
        <v>981.62199999999996</v>
      </c>
      <c r="H1455" s="435">
        <v>23.630390080465741</v>
      </c>
    </row>
    <row r="1456" spans="1:8" ht="16.8" thickBot="1">
      <c r="A1456" s="172"/>
      <c r="B1456" s="417" t="s">
        <v>366</v>
      </c>
      <c r="C1456" s="429">
        <v>3932.0349999999999</v>
      </c>
      <c r="D1456" s="430">
        <v>1.6057677520771874</v>
      </c>
      <c r="E1456" s="429">
        <v>3027.3049999999998</v>
      </c>
      <c r="F1456" s="430">
        <v>1.6263031354844886</v>
      </c>
      <c r="G1456" s="429">
        <v>904.73</v>
      </c>
      <c r="H1456" s="436">
        <v>29.885657375124079</v>
      </c>
    </row>
    <row r="1457" spans="1:8" ht="16.2" thickTop="1"/>
    <row r="1458" spans="1:8" ht="16.8" thickBot="1">
      <c r="H1458" s="36" t="s">
        <v>16</v>
      </c>
    </row>
    <row r="1459" spans="1:8" ht="16.8" thickTop="1">
      <c r="A1459" s="162"/>
      <c r="B1459" s="516"/>
      <c r="C1459" s="527" t="s">
        <v>308</v>
      </c>
      <c r="D1459" s="527"/>
      <c r="E1459" s="527"/>
      <c r="F1459" s="527"/>
      <c r="G1459" s="527"/>
      <c r="H1459" s="528"/>
    </row>
    <row r="1460" spans="1:8" ht="16.2">
      <c r="A1460" s="168"/>
      <c r="B1460" s="517"/>
      <c r="C1460" s="529" t="s">
        <v>661</v>
      </c>
      <c r="D1460" s="529"/>
      <c r="E1460" s="529" t="s">
        <v>662</v>
      </c>
      <c r="F1460" s="529"/>
      <c r="G1460" s="529" t="s">
        <v>309</v>
      </c>
      <c r="H1460" s="530"/>
    </row>
    <row r="1461" spans="1:8" ht="16.2">
      <c r="A1461" s="168"/>
      <c r="B1461" s="518"/>
      <c r="C1461" s="531" t="s">
        <v>279</v>
      </c>
      <c r="D1461" s="532" t="s">
        <v>429</v>
      </c>
      <c r="E1461" s="531" t="s">
        <v>12</v>
      </c>
      <c r="F1461" s="532" t="s">
        <v>429</v>
      </c>
      <c r="G1461" s="533" t="s">
        <v>12</v>
      </c>
      <c r="H1461" s="534" t="s">
        <v>430</v>
      </c>
    </row>
    <row r="1462" spans="1:8" ht="18">
      <c r="A1462" s="171" t="s">
        <v>660</v>
      </c>
      <c r="B1462" s="411" t="s">
        <v>365</v>
      </c>
      <c r="C1462" s="426">
        <v>5902.2330000000002</v>
      </c>
      <c r="D1462" s="427">
        <v>2.0751906251215746</v>
      </c>
      <c r="E1462" s="426">
        <v>4790.3519999999999</v>
      </c>
      <c r="F1462" s="427">
        <v>2.2044378727878056</v>
      </c>
      <c r="G1462" s="426">
        <v>1111.8810000000001</v>
      </c>
      <c r="H1462" s="435">
        <v>23.2108412909949</v>
      </c>
    </row>
    <row r="1463" spans="1:8" ht="16.8" thickBot="1">
      <c r="A1463" s="172"/>
      <c r="B1463" s="417" t="s">
        <v>366</v>
      </c>
      <c r="C1463" s="429">
        <v>4534.308</v>
      </c>
      <c r="D1463" s="430">
        <v>1.5942361904407631</v>
      </c>
      <c r="E1463" s="429">
        <v>3474.0390000000002</v>
      </c>
      <c r="F1463" s="430">
        <v>1.5986931948094578</v>
      </c>
      <c r="G1463" s="429">
        <v>1060.269</v>
      </c>
      <c r="H1463" s="436">
        <v>30.519778275373422</v>
      </c>
    </row>
    <row r="1464" spans="1:8" ht="16.2" thickTop="1"/>
    <row r="1465" spans="1:8" ht="16.8" thickBot="1">
      <c r="H1465" s="36" t="s">
        <v>16</v>
      </c>
    </row>
    <row r="1466" spans="1:8" ht="16.8" thickTop="1">
      <c r="A1466" s="162"/>
      <c r="B1466" s="516"/>
      <c r="C1466" s="527" t="s">
        <v>308</v>
      </c>
      <c r="D1466" s="527"/>
      <c r="E1466" s="527"/>
      <c r="F1466" s="527"/>
      <c r="G1466" s="527"/>
      <c r="H1466" s="528"/>
    </row>
    <row r="1467" spans="1:8" ht="16.2">
      <c r="A1467" s="168"/>
      <c r="B1467" s="517"/>
      <c r="C1467" s="529" t="s">
        <v>667</v>
      </c>
      <c r="D1467" s="529"/>
      <c r="E1467" s="529" t="s">
        <v>668</v>
      </c>
      <c r="F1467" s="529"/>
      <c r="G1467" s="529" t="s">
        <v>309</v>
      </c>
      <c r="H1467" s="530"/>
    </row>
    <row r="1468" spans="1:8" ht="16.2">
      <c r="A1468" s="168"/>
      <c r="B1468" s="518"/>
      <c r="C1468" s="531" t="s">
        <v>279</v>
      </c>
      <c r="D1468" s="532" t="s">
        <v>429</v>
      </c>
      <c r="E1468" s="531" t="s">
        <v>12</v>
      </c>
      <c r="F1468" s="532" t="s">
        <v>429</v>
      </c>
      <c r="G1468" s="533" t="s">
        <v>12</v>
      </c>
      <c r="H1468" s="534" t="s">
        <v>430</v>
      </c>
    </row>
    <row r="1469" spans="1:8" ht="18">
      <c r="A1469" s="171" t="s">
        <v>666</v>
      </c>
      <c r="B1469" s="411" t="s">
        <v>365</v>
      </c>
      <c r="C1469" s="426">
        <v>6613.518</v>
      </c>
      <c r="D1469" s="427">
        <v>2.0407924588932409</v>
      </c>
      <c r="E1469" s="426">
        <v>5447.049</v>
      </c>
      <c r="F1469" s="427">
        <v>2.1965245632365931</v>
      </c>
      <c r="G1469" s="426">
        <v>1166.4690000000001</v>
      </c>
      <c r="H1469" s="435">
        <v>21.414696287843196</v>
      </c>
    </row>
    <row r="1470" spans="1:8" ht="16.8" thickBot="1">
      <c r="A1470" s="172"/>
      <c r="B1470" s="417" t="s">
        <v>366</v>
      </c>
      <c r="C1470" s="429">
        <v>5085.4309999999996</v>
      </c>
      <c r="D1470" s="430">
        <v>1.5692569726160743</v>
      </c>
      <c r="E1470" s="429">
        <v>3954.8679999999999</v>
      </c>
      <c r="F1470" s="430">
        <v>1.5948020123113229</v>
      </c>
      <c r="G1470" s="429">
        <v>1130.5630000000001</v>
      </c>
      <c r="H1470" s="436">
        <v>28.586617808735969</v>
      </c>
    </row>
    <row r="1471" spans="1:8" ht="16.2" thickTop="1"/>
    <row r="1472" spans="1:8" ht="16.8" thickBot="1">
      <c r="H1472" s="36" t="s">
        <v>16</v>
      </c>
    </row>
    <row r="1473" spans="1:8" ht="16.8" thickTop="1">
      <c r="A1473" s="162"/>
      <c r="B1473" s="535"/>
      <c r="C1473" s="527" t="s">
        <v>308</v>
      </c>
      <c r="D1473" s="527"/>
      <c r="E1473" s="527"/>
      <c r="F1473" s="527"/>
      <c r="G1473" s="527"/>
      <c r="H1473" s="528"/>
    </row>
    <row r="1474" spans="1:8" ht="16.2">
      <c r="A1474" s="168"/>
      <c r="B1474" s="536"/>
      <c r="C1474" s="529" t="s">
        <v>672</v>
      </c>
      <c r="D1474" s="529"/>
      <c r="E1474" s="529" t="s">
        <v>609</v>
      </c>
      <c r="F1474" s="529"/>
      <c r="G1474" s="529" t="s">
        <v>309</v>
      </c>
      <c r="H1474" s="530"/>
    </row>
    <row r="1475" spans="1:8" ht="16.2">
      <c r="A1475" s="168"/>
      <c r="B1475" s="537"/>
      <c r="C1475" s="531" t="s">
        <v>279</v>
      </c>
      <c r="D1475" s="532" t="s">
        <v>429</v>
      </c>
      <c r="E1475" s="531" t="s">
        <v>12</v>
      </c>
      <c r="F1475" s="532" t="s">
        <v>429</v>
      </c>
      <c r="G1475" s="533" t="s">
        <v>12</v>
      </c>
      <c r="H1475" s="534" t="s">
        <v>430</v>
      </c>
    </row>
    <row r="1476" spans="1:8" ht="18">
      <c r="A1476" s="171" t="s">
        <v>671</v>
      </c>
      <c r="B1476" s="55" t="s">
        <v>425</v>
      </c>
      <c r="C1476" s="426">
        <v>7428.9759999999997</v>
      </c>
      <c r="D1476" s="427">
        <v>2.0398337573774903</v>
      </c>
      <c r="E1476" s="426">
        <v>6171.9880000000003</v>
      </c>
      <c r="F1476" s="427">
        <v>2.2027077669418449</v>
      </c>
      <c r="G1476" s="426">
        <v>1256.9880000000001</v>
      </c>
      <c r="H1476" s="435">
        <v>20.366014969568962</v>
      </c>
    </row>
    <row r="1477" spans="1:8" ht="16.8" thickBot="1">
      <c r="A1477" s="172"/>
      <c r="B1477" s="464" t="s">
        <v>426</v>
      </c>
      <c r="C1477" s="429">
        <v>5739.348</v>
      </c>
      <c r="D1477" s="430">
        <v>1.5758989927732951</v>
      </c>
      <c r="E1477" s="429">
        <v>4488.8779999999997</v>
      </c>
      <c r="F1477" s="430">
        <v>1.6020261924446992</v>
      </c>
      <c r="G1477" s="429">
        <v>1250.47</v>
      </c>
      <c r="H1477" s="436">
        <v>27.857072524581866</v>
      </c>
    </row>
    <row r="1478" spans="1:8" ht="16.2" thickTop="1"/>
    <row r="1479" spans="1:8" ht="16.8" thickBot="1">
      <c r="H1479" s="36" t="s">
        <v>16</v>
      </c>
    </row>
    <row r="1480" spans="1:8" ht="16.8" thickTop="1">
      <c r="A1480" s="162"/>
      <c r="B1480" s="516"/>
      <c r="C1480" s="527" t="s">
        <v>308</v>
      </c>
      <c r="D1480" s="527"/>
      <c r="E1480" s="527"/>
      <c r="F1480" s="527"/>
      <c r="G1480" s="527"/>
      <c r="H1480" s="528"/>
    </row>
    <row r="1481" spans="1:8" ht="16.2">
      <c r="A1481" s="168"/>
      <c r="B1481" s="517"/>
      <c r="C1481" s="529" t="s">
        <v>678</v>
      </c>
      <c r="D1481" s="529"/>
      <c r="E1481" s="529" t="s">
        <v>679</v>
      </c>
      <c r="F1481" s="529"/>
      <c r="G1481" s="529" t="s">
        <v>309</v>
      </c>
      <c r="H1481" s="530"/>
    </row>
    <row r="1482" spans="1:8" ht="16.2">
      <c r="A1482" s="168"/>
      <c r="B1482" s="518"/>
      <c r="C1482" s="531" t="s">
        <v>279</v>
      </c>
      <c r="D1482" s="532" t="s">
        <v>429</v>
      </c>
      <c r="E1482" s="531" t="s">
        <v>12</v>
      </c>
      <c r="F1482" s="532" t="s">
        <v>429</v>
      </c>
      <c r="G1482" s="533" t="s">
        <v>12</v>
      </c>
      <c r="H1482" s="534" t="s">
        <v>430</v>
      </c>
    </row>
    <row r="1483" spans="1:8" ht="18">
      <c r="A1483" s="171" t="s">
        <v>677</v>
      </c>
      <c r="B1483" s="411" t="s">
        <v>365</v>
      </c>
      <c r="C1483" s="426">
        <v>8220.4879999999994</v>
      </c>
      <c r="D1483" s="427">
        <v>2.0260081813930548</v>
      </c>
      <c r="E1483" s="426">
        <v>6827.5510000000004</v>
      </c>
      <c r="F1483" s="427">
        <v>2.1873655773375922</v>
      </c>
      <c r="G1483" s="426">
        <v>1392.9369999999999</v>
      </c>
      <c r="H1483" s="435">
        <v>20.40170772799793</v>
      </c>
    </row>
    <row r="1484" spans="1:8" ht="16.8" thickBot="1">
      <c r="A1484" s="172"/>
      <c r="B1484" s="417" t="s">
        <v>366</v>
      </c>
      <c r="C1484" s="429">
        <v>6357.45</v>
      </c>
      <c r="D1484" s="430">
        <v>1.566846848118661</v>
      </c>
      <c r="E1484" s="429">
        <v>4969.1319999999996</v>
      </c>
      <c r="F1484" s="430">
        <v>1.5919776045681246</v>
      </c>
      <c r="G1484" s="429">
        <v>1388.318</v>
      </c>
      <c r="H1484" s="436">
        <v>27.938843242642779</v>
      </c>
    </row>
    <row r="1485" spans="1:8" ht="16.2" thickTop="1"/>
    <row r="1486" spans="1:8" ht="16.8" thickBot="1">
      <c r="H1486" s="36" t="s">
        <v>16</v>
      </c>
    </row>
    <row r="1487" spans="1:8" ht="16.8" thickTop="1">
      <c r="A1487" s="162"/>
      <c r="B1487" s="516"/>
      <c r="C1487" s="527" t="s">
        <v>308</v>
      </c>
      <c r="D1487" s="527"/>
      <c r="E1487" s="527"/>
      <c r="F1487" s="527"/>
      <c r="G1487" s="527"/>
      <c r="H1487" s="528"/>
    </row>
    <row r="1488" spans="1:8" ht="16.2">
      <c r="A1488" s="168"/>
      <c r="B1488" s="517"/>
      <c r="C1488" s="529" t="s">
        <v>685</v>
      </c>
      <c r="D1488" s="529"/>
      <c r="E1488" s="529" t="s">
        <v>619</v>
      </c>
      <c r="F1488" s="529"/>
      <c r="G1488" s="529" t="s">
        <v>309</v>
      </c>
      <c r="H1488" s="530"/>
    </row>
    <row r="1489" spans="1:8" ht="16.2">
      <c r="A1489" s="168"/>
      <c r="B1489" s="518"/>
      <c r="C1489" s="531" t="s">
        <v>279</v>
      </c>
      <c r="D1489" s="532" t="s">
        <v>429</v>
      </c>
      <c r="E1489" s="531" t="s">
        <v>12</v>
      </c>
      <c r="F1489" s="532" t="s">
        <v>429</v>
      </c>
      <c r="G1489" s="533" t="s">
        <v>12</v>
      </c>
      <c r="H1489" s="534" t="s">
        <v>430</v>
      </c>
    </row>
    <row r="1490" spans="1:8" ht="18">
      <c r="A1490" s="171" t="s">
        <v>684</v>
      </c>
      <c r="B1490" s="411" t="s">
        <v>365</v>
      </c>
      <c r="C1490" s="426">
        <v>9033.3130000000001</v>
      </c>
      <c r="D1490" s="427">
        <v>2.0233747209889708</v>
      </c>
      <c r="E1490" s="426">
        <v>7538.8519999999999</v>
      </c>
      <c r="F1490" s="427">
        <v>2.1843770748222857</v>
      </c>
      <c r="G1490" s="426">
        <v>1494.461</v>
      </c>
      <c r="H1490" s="435">
        <v>19.823455878958761</v>
      </c>
    </row>
    <row r="1491" spans="1:8" ht="16.8" thickBot="1">
      <c r="A1491" s="172"/>
      <c r="B1491" s="417" t="s">
        <v>366</v>
      </c>
      <c r="C1491" s="429">
        <v>7000.4719999999998</v>
      </c>
      <c r="D1491" s="430">
        <v>1.5680380033096499</v>
      </c>
      <c r="E1491" s="429">
        <v>5503.4960000000001</v>
      </c>
      <c r="F1491" s="430">
        <v>1.5946341026161743</v>
      </c>
      <c r="G1491" s="429">
        <v>1496.9760000000001</v>
      </c>
      <c r="H1491" s="436">
        <v>27.200455855696088</v>
      </c>
    </row>
    <row r="1492" spans="1:8" ht="16.2" thickTop="1"/>
    <row r="1493" spans="1:8" ht="16.8" thickBot="1">
      <c r="H1493" s="36" t="s">
        <v>16</v>
      </c>
    </row>
    <row r="1494" spans="1:8" ht="16.8" thickTop="1">
      <c r="A1494" s="162"/>
      <c r="B1494" s="538"/>
      <c r="C1494" s="541" t="s">
        <v>308</v>
      </c>
      <c r="D1494" s="541"/>
      <c r="E1494" s="541"/>
      <c r="F1494" s="541"/>
      <c r="G1494" s="541"/>
      <c r="H1494" s="542"/>
    </row>
    <row r="1495" spans="1:8" ht="16.2">
      <c r="A1495" s="168"/>
      <c r="B1495" s="539"/>
      <c r="C1495" s="543" t="s">
        <v>765</v>
      </c>
      <c r="D1495" s="543"/>
      <c r="E1495" s="543" t="s">
        <v>625</v>
      </c>
      <c r="F1495" s="543"/>
      <c r="G1495" s="543" t="s">
        <v>309</v>
      </c>
      <c r="H1495" s="544"/>
    </row>
    <row r="1496" spans="1:8" ht="16.2">
      <c r="A1496" s="168"/>
      <c r="B1496" s="540"/>
      <c r="C1496" s="545" t="s">
        <v>279</v>
      </c>
      <c r="D1496" s="546" t="s">
        <v>429</v>
      </c>
      <c r="E1496" s="545" t="s">
        <v>12</v>
      </c>
      <c r="F1496" s="546" t="s">
        <v>429</v>
      </c>
      <c r="G1496" s="547" t="s">
        <v>12</v>
      </c>
      <c r="H1496" s="548" t="s">
        <v>430</v>
      </c>
    </row>
    <row r="1497" spans="1:8" ht="18">
      <c r="A1497" s="171" t="s">
        <v>689</v>
      </c>
      <c r="B1497" s="411" t="s">
        <v>365</v>
      </c>
      <c r="C1497" s="426">
        <v>767.69200000000001</v>
      </c>
      <c r="D1497" s="427">
        <v>1.9200982684369872</v>
      </c>
      <c r="E1497" s="426">
        <v>705.803</v>
      </c>
      <c r="F1497" s="427">
        <v>2.0597138807520614</v>
      </c>
      <c r="G1497" s="426">
        <v>61.889000000000003</v>
      </c>
      <c r="H1497" s="435">
        <v>8.7685940694499731</v>
      </c>
    </row>
    <row r="1498" spans="1:8" ht="16.8" thickBot="1">
      <c r="A1498" s="172"/>
      <c r="B1498" s="417" t="s">
        <v>366</v>
      </c>
      <c r="C1498" s="429">
        <v>597.49300000000005</v>
      </c>
      <c r="D1498" s="430">
        <v>1.4944082714203362</v>
      </c>
      <c r="E1498" s="429">
        <v>526.50099999999998</v>
      </c>
      <c r="F1498" s="430">
        <v>1.5364647329776737</v>
      </c>
      <c r="G1498" s="429">
        <v>70.992000000000004</v>
      </c>
      <c r="H1498" s="436">
        <v>13.483735073627589</v>
      </c>
    </row>
    <row r="1499" spans="1:8" ht="16.2" thickTop="1"/>
    <row r="1500" spans="1:8" ht="16.8" thickBot="1">
      <c r="H1500" s="36" t="s">
        <v>16</v>
      </c>
    </row>
    <row r="1501" spans="1:8" ht="16.8" thickTop="1">
      <c r="A1501" s="162"/>
      <c r="B1501" s="538"/>
      <c r="C1501" s="541" t="s">
        <v>308</v>
      </c>
      <c r="D1501" s="541"/>
      <c r="E1501" s="541"/>
      <c r="F1501" s="541"/>
      <c r="G1501" s="541"/>
      <c r="H1501" s="542"/>
    </row>
    <row r="1502" spans="1:8" ht="16.2">
      <c r="A1502" s="168"/>
      <c r="B1502" s="539"/>
      <c r="C1502" s="543" t="s">
        <v>694</v>
      </c>
      <c r="D1502" s="543"/>
      <c r="E1502" s="543" t="s">
        <v>764</v>
      </c>
      <c r="F1502" s="543"/>
      <c r="G1502" s="543" t="s">
        <v>309</v>
      </c>
      <c r="H1502" s="544"/>
    </row>
    <row r="1503" spans="1:8" ht="16.2">
      <c r="A1503" s="168"/>
      <c r="B1503" s="540"/>
      <c r="C1503" s="545" t="s">
        <v>279</v>
      </c>
      <c r="D1503" s="546" t="s">
        <v>429</v>
      </c>
      <c r="E1503" s="545" t="s">
        <v>12</v>
      </c>
      <c r="F1503" s="546" t="s">
        <v>429</v>
      </c>
      <c r="G1503" s="547" t="s">
        <v>12</v>
      </c>
      <c r="H1503" s="548" t="s">
        <v>430</v>
      </c>
    </row>
    <row r="1504" spans="1:8" ht="18">
      <c r="A1504" s="171" t="s">
        <v>693</v>
      </c>
      <c r="B1504" s="411" t="s">
        <v>365</v>
      </c>
      <c r="C1504" s="426">
        <v>1508.1859999999999</v>
      </c>
      <c r="D1504" s="427">
        <v>1.9477898869247237</v>
      </c>
      <c r="E1504" s="426">
        <v>1301.538</v>
      </c>
      <c r="F1504" s="427">
        <v>2.0973800853717544</v>
      </c>
      <c r="G1504" s="426">
        <v>206.648</v>
      </c>
      <c r="H1504" s="435">
        <v>15.877216032109704</v>
      </c>
    </row>
    <row r="1505" spans="1:8" ht="16.8" thickBot="1">
      <c r="A1505" s="172"/>
      <c r="B1505" s="417" t="s">
        <v>366</v>
      </c>
      <c r="C1505" s="429">
        <v>1183.201</v>
      </c>
      <c r="D1505" s="430">
        <v>1.5280787263634723</v>
      </c>
      <c r="E1505" s="429">
        <v>967.29200000000003</v>
      </c>
      <c r="F1505" s="430">
        <v>1.5587550863205033</v>
      </c>
      <c r="G1505" s="429">
        <v>215.90899999999999</v>
      </c>
      <c r="H1505" s="436">
        <v>22.32097443171245</v>
      </c>
    </row>
    <row r="1506" spans="1:8" ht="16.2" thickTop="1"/>
    <row r="1507" spans="1:8" ht="16.8" thickBot="1">
      <c r="H1507" s="36" t="s">
        <v>16</v>
      </c>
    </row>
    <row r="1508" spans="1:8" ht="16.8" thickTop="1">
      <c r="A1508" s="162"/>
      <c r="B1508" s="538"/>
      <c r="C1508" s="541" t="s">
        <v>308</v>
      </c>
      <c r="D1508" s="541"/>
      <c r="E1508" s="541"/>
      <c r="F1508" s="541"/>
      <c r="G1508" s="541"/>
      <c r="H1508" s="542"/>
    </row>
    <row r="1509" spans="1:8" ht="16.2">
      <c r="A1509" s="168"/>
      <c r="B1509" s="539"/>
      <c r="C1509" s="543" t="s">
        <v>698</v>
      </c>
      <c r="D1509" s="543"/>
      <c r="E1509" s="543" t="s">
        <v>763</v>
      </c>
      <c r="F1509" s="543"/>
      <c r="G1509" s="543" t="s">
        <v>309</v>
      </c>
      <c r="H1509" s="544"/>
    </row>
    <row r="1510" spans="1:8" ht="16.2">
      <c r="A1510" s="168"/>
      <c r="B1510" s="540"/>
      <c r="C1510" s="545" t="s">
        <v>279</v>
      </c>
      <c r="D1510" s="546" t="s">
        <v>429</v>
      </c>
      <c r="E1510" s="545" t="s">
        <v>12</v>
      </c>
      <c r="F1510" s="546" t="s">
        <v>429</v>
      </c>
      <c r="G1510" s="547" t="s">
        <v>12</v>
      </c>
      <c r="H1510" s="548" t="s">
        <v>430</v>
      </c>
    </row>
    <row r="1511" spans="1:8" ht="18">
      <c r="A1511" s="171" t="s">
        <v>697</v>
      </c>
      <c r="B1511" s="411" t="s">
        <v>365</v>
      </c>
      <c r="C1511" s="426">
        <v>2364.4960000000001</v>
      </c>
      <c r="D1511" s="427">
        <v>1.9551954281706623</v>
      </c>
      <c r="E1511" s="426">
        <v>2103.0189999999998</v>
      </c>
      <c r="F1511" s="427">
        <v>2.1475068375468953</v>
      </c>
      <c r="G1511" s="426">
        <v>261.47699999999998</v>
      </c>
      <c r="H1511" s="435">
        <v>12.433411205509794</v>
      </c>
    </row>
    <row r="1512" spans="1:8" ht="16.8" thickBot="1">
      <c r="A1512" s="172"/>
      <c r="B1512" s="417" t="s">
        <v>366</v>
      </c>
      <c r="C1512" s="429">
        <v>1868.771</v>
      </c>
      <c r="D1512" s="430">
        <v>1.5452817494713107</v>
      </c>
      <c r="E1512" s="429">
        <v>1573.383</v>
      </c>
      <c r="F1512" s="430">
        <v>1.6066667731390187</v>
      </c>
      <c r="G1512" s="429">
        <v>295.38799999999998</v>
      </c>
      <c r="H1512" s="436">
        <v>18.774068360977587</v>
      </c>
    </row>
    <row r="1513" spans="1:8" ht="16.2" thickTop="1"/>
    <row r="1514" spans="1:8" ht="16.8" thickBot="1">
      <c r="H1514" s="36" t="s">
        <v>16</v>
      </c>
    </row>
    <row r="1515" spans="1:8" ht="16.8" thickTop="1">
      <c r="A1515" s="162"/>
      <c r="B1515" s="549"/>
      <c r="C1515" s="541" t="s">
        <v>308</v>
      </c>
      <c r="D1515" s="541"/>
      <c r="E1515" s="541"/>
      <c r="F1515" s="541"/>
      <c r="G1515" s="541"/>
      <c r="H1515" s="542"/>
    </row>
    <row r="1516" spans="1:8" ht="16.2">
      <c r="A1516" s="168"/>
      <c r="B1516" s="550"/>
      <c r="C1516" s="543" t="s">
        <v>701</v>
      </c>
      <c r="D1516" s="543"/>
      <c r="E1516" s="543" t="s">
        <v>639</v>
      </c>
      <c r="F1516" s="543"/>
      <c r="G1516" s="543" t="s">
        <v>309</v>
      </c>
      <c r="H1516" s="544"/>
    </row>
    <row r="1517" spans="1:8" ht="16.2">
      <c r="A1517" s="168"/>
      <c r="B1517" s="551"/>
      <c r="C1517" s="545" t="s">
        <v>279</v>
      </c>
      <c r="D1517" s="546" t="s">
        <v>429</v>
      </c>
      <c r="E1517" s="545" t="s">
        <v>12</v>
      </c>
      <c r="F1517" s="546" t="s">
        <v>429</v>
      </c>
      <c r="G1517" s="547" t="s">
        <v>12</v>
      </c>
      <c r="H1517" s="548" t="s">
        <v>430</v>
      </c>
    </row>
    <row r="1518" spans="1:8" ht="18">
      <c r="A1518" s="171" t="s">
        <v>700</v>
      </c>
      <c r="B1518" s="55" t="s">
        <v>705</v>
      </c>
      <c r="C1518" s="426">
        <v>3168.009</v>
      </c>
      <c r="D1518" s="427">
        <v>1.9507702241510518</v>
      </c>
      <c r="E1518" s="426">
        <v>2871.3020000000001</v>
      </c>
      <c r="F1518" s="427">
        <v>2.1616517642941013</v>
      </c>
      <c r="G1518" s="426">
        <v>296.70699999999999</v>
      </c>
      <c r="H1518" s="435">
        <v>10.333535100104413</v>
      </c>
    </row>
    <row r="1519" spans="1:8" ht="16.8" thickBot="1">
      <c r="A1519" s="172"/>
      <c r="B1519" s="464" t="s">
        <v>706</v>
      </c>
      <c r="C1519" s="429">
        <v>2509.14</v>
      </c>
      <c r="D1519" s="430">
        <v>1.5450573531282172</v>
      </c>
      <c r="E1519" s="429">
        <v>2175.576</v>
      </c>
      <c r="F1519" s="430">
        <v>1.6378763706346124</v>
      </c>
      <c r="G1519" s="429">
        <v>333.56400000000002</v>
      </c>
      <c r="H1519" s="436">
        <v>15.332215468455251</v>
      </c>
    </row>
    <row r="1520" spans="1:8" ht="16.2" thickTop="1"/>
    <row r="1521" spans="1:8" ht="16.8" thickBot="1">
      <c r="H1521" s="36" t="s">
        <v>16</v>
      </c>
    </row>
    <row r="1522" spans="1:8" ht="16.8" thickTop="1">
      <c r="A1522" s="162"/>
      <c r="B1522" s="549"/>
      <c r="C1522" s="541" t="s">
        <v>308</v>
      </c>
      <c r="D1522" s="541"/>
      <c r="E1522" s="541"/>
      <c r="F1522" s="541"/>
      <c r="G1522" s="541"/>
      <c r="H1522" s="542"/>
    </row>
    <row r="1523" spans="1:8" ht="16.2">
      <c r="A1523" s="168"/>
      <c r="B1523" s="550"/>
      <c r="C1523" s="543" t="s">
        <v>645</v>
      </c>
      <c r="D1523" s="543"/>
      <c r="E1523" s="543" t="s">
        <v>704</v>
      </c>
      <c r="F1523" s="543"/>
      <c r="G1523" s="543" t="s">
        <v>309</v>
      </c>
      <c r="H1523" s="544"/>
    </row>
    <row r="1524" spans="1:8" ht="16.2">
      <c r="A1524" s="168"/>
      <c r="B1524" s="551"/>
      <c r="C1524" s="545" t="s">
        <v>279</v>
      </c>
      <c r="D1524" s="546" t="s">
        <v>429</v>
      </c>
      <c r="E1524" s="545" t="s">
        <v>12</v>
      </c>
      <c r="F1524" s="546" t="s">
        <v>429</v>
      </c>
      <c r="G1524" s="547" t="s">
        <v>12</v>
      </c>
      <c r="H1524" s="548" t="s">
        <v>430</v>
      </c>
    </row>
    <row r="1525" spans="1:8" ht="18">
      <c r="A1525" s="171" t="s">
        <v>703</v>
      </c>
      <c r="B1525" s="55" t="s">
        <v>710</v>
      </c>
      <c r="C1525" s="426">
        <v>4005.366</v>
      </c>
      <c r="D1525" s="427">
        <v>1.9588386379745901</v>
      </c>
      <c r="E1525" s="426">
        <v>3661.5920000000001</v>
      </c>
      <c r="F1525" s="427">
        <v>2.1509300504752416</v>
      </c>
      <c r="G1525" s="426">
        <v>343.774</v>
      </c>
      <c r="H1525" s="435">
        <v>9.3886484348884309</v>
      </c>
    </row>
    <row r="1526" spans="1:8" ht="16.8" thickBot="1">
      <c r="A1526" s="172"/>
      <c r="B1526" s="464" t="s">
        <v>711</v>
      </c>
      <c r="C1526" s="429">
        <v>3176.7950000000001</v>
      </c>
      <c r="D1526" s="430">
        <v>1.5536230124599069</v>
      </c>
      <c r="E1526" s="429">
        <v>2789.172</v>
      </c>
      <c r="F1526" s="430">
        <v>1.6384441168606798</v>
      </c>
      <c r="G1526" s="429">
        <v>387.62299999999999</v>
      </c>
      <c r="H1526" s="436">
        <v>13.897421887212404</v>
      </c>
    </row>
    <row r="1527" spans="1:8" ht="16.2" thickTop="1"/>
    <row r="1528" spans="1:8" ht="16.8" thickBot="1">
      <c r="H1528" s="36" t="s">
        <v>16</v>
      </c>
    </row>
    <row r="1529" spans="1:8" ht="16.8" thickTop="1">
      <c r="A1529" s="162"/>
      <c r="B1529" s="538"/>
      <c r="C1529" s="541" t="s">
        <v>308</v>
      </c>
      <c r="D1529" s="541"/>
      <c r="E1529" s="541"/>
      <c r="F1529" s="541"/>
      <c r="G1529" s="541"/>
      <c r="H1529" s="542"/>
    </row>
    <row r="1530" spans="1:8" ht="16.2">
      <c r="A1530" s="168"/>
      <c r="B1530" s="539"/>
      <c r="C1530" s="543" t="s">
        <v>761</v>
      </c>
      <c r="D1530" s="543"/>
      <c r="E1530" s="543" t="s">
        <v>762</v>
      </c>
      <c r="F1530" s="543"/>
      <c r="G1530" s="543" t="s">
        <v>309</v>
      </c>
      <c r="H1530" s="544"/>
    </row>
    <row r="1531" spans="1:8" ht="16.2">
      <c r="A1531" s="168"/>
      <c r="B1531" s="540"/>
      <c r="C1531" s="545" t="s">
        <v>279</v>
      </c>
      <c r="D1531" s="546" t="s">
        <v>429</v>
      </c>
      <c r="E1531" s="545" t="s">
        <v>12</v>
      </c>
      <c r="F1531" s="546" t="s">
        <v>429</v>
      </c>
      <c r="G1531" s="547" t="s">
        <v>12</v>
      </c>
      <c r="H1531" s="548" t="s">
        <v>430</v>
      </c>
    </row>
    <row r="1532" spans="1:8" ht="18">
      <c r="A1532" s="171" t="s">
        <v>709</v>
      </c>
      <c r="B1532" s="411" t="s">
        <v>365</v>
      </c>
      <c r="C1532" s="426">
        <v>4742.759</v>
      </c>
      <c r="D1532" s="427">
        <v>1.9226185788745525</v>
      </c>
      <c r="E1532" s="426">
        <v>4412.9309999999996</v>
      </c>
      <c r="F1532" s="427">
        <v>2.1330774605766751</v>
      </c>
      <c r="G1532" s="426">
        <v>329.82799999999997</v>
      </c>
      <c r="H1532" s="435">
        <v>7.4741254735231522</v>
      </c>
    </row>
    <row r="1533" spans="1:8" ht="16.8" thickBot="1">
      <c r="A1533" s="172"/>
      <c r="B1533" s="417" t="s">
        <v>366</v>
      </c>
      <c r="C1533" s="429">
        <v>3764.6669999999999</v>
      </c>
      <c r="D1533" s="430">
        <v>1.5261198634541464</v>
      </c>
      <c r="E1533" s="429">
        <v>3379.65</v>
      </c>
      <c r="F1533" s="430">
        <v>1.6336206570277128</v>
      </c>
      <c r="G1533" s="429">
        <v>385.017</v>
      </c>
      <c r="H1533" s="436">
        <v>11.392215170209933</v>
      </c>
    </row>
    <row r="1534" spans="1:8" ht="16.2" thickTop="1"/>
    <row r="1535" spans="1:8" ht="16.8" thickBot="1">
      <c r="H1535" s="36" t="s">
        <v>16</v>
      </c>
    </row>
    <row r="1536" spans="1:8" ht="16.8" thickTop="1">
      <c r="A1536" s="162"/>
      <c r="B1536" s="549"/>
      <c r="C1536" s="541" t="s">
        <v>308</v>
      </c>
      <c r="D1536" s="541"/>
      <c r="E1536" s="541"/>
      <c r="F1536" s="541"/>
      <c r="G1536" s="541"/>
      <c r="H1536" s="542"/>
    </row>
    <row r="1537" spans="1:8" ht="16.2">
      <c r="A1537" s="168"/>
      <c r="B1537" s="550"/>
      <c r="C1537" s="543" t="s">
        <v>760</v>
      </c>
      <c r="D1537" s="543"/>
      <c r="E1537" s="543" t="s">
        <v>655</v>
      </c>
      <c r="F1537" s="543"/>
      <c r="G1537" s="543" t="s">
        <v>309</v>
      </c>
      <c r="H1537" s="544"/>
    </row>
    <row r="1538" spans="1:8" ht="16.2">
      <c r="A1538" s="168"/>
      <c r="B1538" s="551"/>
      <c r="C1538" s="545" t="s">
        <v>279</v>
      </c>
      <c r="D1538" s="546" t="s">
        <v>429</v>
      </c>
      <c r="E1538" s="545" t="s">
        <v>12</v>
      </c>
      <c r="F1538" s="546" t="s">
        <v>429</v>
      </c>
      <c r="G1538" s="547" t="s">
        <v>12</v>
      </c>
      <c r="H1538" s="548" t="s">
        <v>430</v>
      </c>
    </row>
    <row r="1539" spans="1:8" ht="18">
      <c r="A1539" s="171" t="s">
        <v>714</v>
      </c>
      <c r="B1539" s="55" t="s">
        <v>719</v>
      </c>
      <c r="C1539" s="426">
        <v>5552.3710000000001</v>
      </c>
      <c r="D1539" s="427">
        <v>1.914788712183648</v>
      </c>
      <c r="E1539" s="426">
        <v>5132.402</v>
      </c>
      <c r="F1539" s="427">
        <v>2.0962903672260298</v>
      </c>
      <c r="G1539" s="426">
        <v>419.96899999999999</v>
      </c>
      <c r="H1539" s="435">
        <v>8.1826988610790803</v>
      </c>
    </row>
    <row r="1540" spans="1:8" ht="16.8" thickBot="1">
      <c r="A1540" s="172"/>
      <c r="B1540" s="464" t="s">
        <v>720</v>
      </c>
      <c r="C1540" s="429">
        <v>4414.4610000000002</v>
      </c>
      <c r="D1540" s="430">
        <v>1.5223694693987377</v>
      </c>
      <c r="E1540" s="429">
        <v>3931.4250000000002</v>
      </c>
      <c r="F1540" s="430">
        <v>1.6057604912810015</v>
      </c>
      <c r="G1540" s="429">
        <v>483.036</v>
      </c>
      <c r="H1540" s="436">
        <v>12.286537324252658</v>
      </c>
    </row>
    <row r="1541" spans="1:8" ht="16.2" thickTop="1"/>
    <row r="1542" spans="1:8" ht="16.8" thickBot="1">
      <c r="H1542" s="36" t="s">
        <v>16</v>
      </c>
    </row>
    <row r="1543" spans="1:8" ht="16.8" thickTop="1">
      <c r="A1543" s="162"/>
      <c r="B1543" s="549"/>
      <c r="C1543" s="541" t="s">
        <v>308</v>
      </c>
      <c r="D1543" s="541"/>
      <c r="E1543" s="541"/>
      <c r="F1543" s="541"/>
      <c r="G1543" s="541"/>
      <c r="H1543" s="542"/>
    </row>
    <row r="1544" spans="1:8" ht="16.2">
      <c r="A1544" s="168"/>
      <c r="B1544" s="550"/>
      <c r="C1544" s="543" t="s">
        <v>718</v>
      </c>
      <c r="D1544" s="543"/>
      <c r="E1544" s="543" t="s">
        <v>759</v>
      </c>
      <c r="F1544" s="543"/>
      <c r="G1544" s="543" t="s">
        <v>309</v>
      </c>
      <c r="H1544" s="544"/>
    </row>
    <row r="1545" spans="1:8" ht="16.2">
      <c r="A1545" s="168"/>
      <c r="B1545" s="551"/>
      <c r="C1545" s="545" t="s">
        <v>279</v>
      </c>
      <c r="D1545" s="546" t="s">
        <v>429</v>
      </c>
      <c r="E1545" s="545" t="s">
        <v>12</v>
      </c>
      <c r="F1545" s="546" t="s">
        <v>429</v>
      </c>
      <c r="G1545" s="547" t="s">
        <v>12</v>
      </c>
      <c r="H1545" s="548" t="s">
        <v>430</v>
      </c>
    </row>
    <row r="1546" spans="1:8" ht="18">
      <c r="A1546" s="171" t="s">
        <v>717</v>
      </c>
      <c r="B1546" s="55" t="s">
        <v>724</v>
      </c>
      <c r="C1546" s="426">
        <v>6340.9870000000001</v>
      </c>
      <c r="D1546" s="427">
        <v>1.9196774954571196</v>
      </c>
      <c r="E1546" s="426">
        <v>5898.9160000000002</v>
      </c>
      <c r="F1546" s="427">
        <v>2.0743567510622238</v>
      </c>
      <c r="G1546" s="426">
        <v>442.07100000000003</v>
      </c>
      <c r="H1546" s="435">
        <v>7.494105696707666</v>
      </c>
    </row>
    <row r="1547" spans="1:8" ht="16.8" thickBot="1">
      <c r="A1547" s="172"/>
      <c r="B1547" s="464" t="s">
        <v>725</v>
      </c>
      <c r="C1547" s="429">
        <v>5056.49</v>
      </c>
      <c r="D1547" s="430">
        <v>1.5308074372339782</v>
      </c>
      <c r="E1547" s="429">
        <v>4534.7240000000002</v>
      </c>
      <c r="F1547" s="430">
        <v>1.5946379544316092</v>
      </c>
      <c r="G1547" s="429">
        <v>521.76599999999996</v>
      </c>
      <c r="H1547" s="436">
        <v>11.506014478499683</v>
      </c>
    </row>
    <row r="1548" spans="1:8" ht="16.2" thickTop="1"/>
    <row r="1549" spans="1:8" ht="16.8" thickBot="1">
      <c r="H1549" s="36" t="s">
        <v>16</v>
      </c>
    </row>
    <row r="1550" spans="1:8" ht="16.8" thickTop="1">
      <c r="A1550" s="162"/>
      <c r="B1550" s="549"/>
      <c r="C1550" s="541" t="s">
        <v>308</v>
      </c>
      <c r="D1550" s="541"/>
      <c r="E1550" s="541"/>
      <c r="F1550" s="541"/>
      <c r="G1550" s="541"/>
      <c r="H1550" s="542"/>
    </row>
    <row r="1551" spans="1:8" ht="16.2">
      <c r="A1551" s="168"/>
      <c r="B1551" s="550"/>
      <c r="C1551" s="543" t="s">
        <v>758</v>
      </c>
      <c r="D1551" s="543"/>
      <c r="E1551" s="543" t="s">
        <v>667</v>
      </c>
      <c r="F1551" s="543"/>
      <c r="G1551" s="543" t="s">
        <v>309</v>
      </c>
      <c r="H1551" s="544"/>
    </row>
    <row r="1552" spans="1:8" ht="16.2">
      <c r="A1552" s="168"/>
      <c r="B1552" s="551"/>
      <c r="C1552" s="545" t="s">
        <v>279</v>
      </c>
      <c r="D1552" s="546" t="s">
        <v>429</v>
      </c>
      <c r="E1552" s="545" t="s">
        <v>12</v>
      </c>
      <c r="F1552" s="546" t="s">
        <v>429</v>
      </c>
      <c r="G1552" s="547" t="s">
        <v>12</v>
      </c>
      <c r="H1552" s="548" t="s">
        <v>430</v>
      </c>
    </row>
    <row r="1553" spans="1:8" ht="18">
      <c r="A1553" s="171" t="s">
        <v>723</v>
      </c>
      <c r="B1553" s="55" t="s">
        <v>730</v>
      </c>
      <c r="C1553" s="426">
        <v>7017.9719999999998</v>
      </c>
      <c r="D1553" s="427">
        <v>1.9082850093167534</v>
      </c>
      <c r="E1553" s="426">
        <v>6610.21</v>
      </c>
      <c r="F1553" s="427">
        <v>2.040186105481419</v>
      </c>
      <c r="G1553" s="426">
        <v>407.762</v>
      </c>
      <c r="H1553" s="435">
        <v>6.1686693766158713</v>
      </c>
    </row>
    <row r="1554" spans="1:8" ht="16.8" thickBot="1">
      <c r="A1554" s="172"/>
      <c r="B1554" s="464" t="s">
        <v>731</v>
      </c>
      <c r="C1554" s="429">
        <v>5595.0929999999998</v>
      </c>
      <c r="D1554" s="430">
        <v>1.5213842542593645</v>
      </c>
      <c r="E1554" s="429">
        <v>5085.6440000000002</v>
      </c>
      <c r="F1554" s="430">
        <v>1.5696415433435467</v>
      </c>
      <c r="G1554" s="429">
        <v>509.44900000000001</v>
      </c>
      <c r="H1554" s="436">
        <v>10.017394060614546</v>
      </c>
    </row>
    <row r="1555" spans="1:8" ht="16.2" thickTop="1"/>
    <row r="1556" spans="1:8" ht="16.8" thickBot="1">
      <c r="H1556" s="36" t="s">
        <v>16</v>
      </c>
    </row>
    <row r="1557" spans="1:8" ht="16.8" thickTop="1">
      <c r="A1557" s="162"/>
      <c r="B1557" s="549"/>
      <c r="C1557" s="541" t="s">
        <v>308</v>
      </c>
      <c r="D1557" s="541"/>
      <c r="E1557" s="541"/>
      <c r="F1557" s="541"/>
      <c r="G1557" s="541"/>
      <c r="H1557" s="542"/>
    </row>
    <row r="1558" spans="1:8" ht="16.2">
      <c r="A1558" s="168"/>
      <c r="B1558" s="550"/>
      <c r="C1558" s="543" t="s">
        <v>757</v>
      </c>
      <c r="D1558" s="543"/>
      <c r="E1558" s="543" t="s">
        <v>672</v>
      </c>
      <c r="F1558" s="543"/>
      <c r="G1558" s="543" t="s">
        <v>309</v>
      </c>
      <c r="H1558" s="544"/>
    </row>
    <row r="1559" spans="1:8" ht="16.2">
      <c r="A1559" s="168"/>
      <c r="B1559" s="551"/>
      <c r="C1559" s="545" t="s">
        <v>279</v>
      </c>
      <c r="D1559" s="546" t="s">
        <v>429</v>
      </c>
      <c r="E1559" s="545" t="s">
        <v>12</v>
      </c>
      <c r="F1559" s="546" t="s">
        <v>429</v>
      </c>
      <c r="G1559" s="547" t="s">
        <v>12</v>
      </c>
      <c r="H1559" s="548" t="s">
        <v>430</v>
      </c>
    </row>
    <row r="1560" spans="1:8" ht="18">
      <c r="A1560" s="171" t="s">
        <v>729</v>
      </c>
      <c r="B1560" s="55" t="s">
        <v>734</v>
      </c>
      <c r="C1560" s="426">
        <v>7640.8109999999997</v>
      </c>
      <c r="D1560" s="427">
        <v>1.8742891442772882</v>
      </c>
      <c r="E1560" s="426">
        <v>7424.5730000000003</v>
      </c>
      <c r="F1560" s="427">
        <v>2.0390594650081284</v>
      </c>
      <c r="G1560" s="426">
        <v>216.238</v>
      </c>
      <c r="H1560" s="435">
        <v>2.9124637874797648</v>
      </c>
    </row>
    <row r="1561" spans="1:8" ht="16.8" thickBot="1">
      <c r="A1561" s="172"/>
      <c r="B1561" s="464" t="s">
        <v>426</v>
      </c>
      <c r="C1561" s="429">
        <v>6083.5360000000001</v>
      </c>
      <c r="D1561" s="430">
        <v>1.492289952417365</v>
      </c>
      <c r="E1561" s="429">
        <v>5738.0420000000004</v>
      </c>
      <c r="F1561" s="430">
        <v>1.575876329953813</v>
      </c>
      <c r="G1561" s="429">
        <v>345.49400000000003</v>
      </c>
      <c r="H1561" s="436">
        <v>6.0211131253483332</v>
      </c>
    </row>
    <row r="1562" spans="1:8" ht="16.2" thickTop="1"/>
    <row r="1563" spans="1:8" ht="16.8" thickBot="1">
      <c r="H1563" s="36" t="s">
        <v>16</v>
      </c>
    </row>
    <row r="1564" spans="1:8" ht="16.8" thickTop="1">
      <c r="A1564" s="162"/>
      <c r="B1564" s="549"/>
      <c r="C1564" s="541" t="s">
        <v>308</v>
      </c>
      <c r="D1564" s="541"/>
      <c r="E1564" s="541"/>
      <c r="F1564" s="541"/>
      <c r="G1564" s="541"/>
      <c r="H1564" s="542"/>
    </row>
    <row r="1565" spans="1:8" ht="16.2">
      <c r="A1565" s="168"/>
      <c r="B1565" s="550"/>
      <c r="C1565" s="543" t="s">
        <v>755</v>
      </c>
      <c r="D1565" s="543"/>
      <c r="E1565" s="543" t="s">
        <v>756</v>
      </c>
      <c r="F1565" s="543"/>
      <c r="G1565" s="543" t="s">
        <v>309</v>
      </c>
      <c r="H1565" s="544"/>
    </row>
    <row r="1566" spans="1:8" ht="16.2">
      <c r="A1566" s="168"/>
      <c r="B1566" s="551"/>
      <c r="C1566" s="545" t="s">
        <v>279</v>
      </c>
      <c r="D1566" s="546" t="s">
        <v>429</v>
      </c>
      <c r="E1566" s="545" t="s">
        <v>12</v>
      </c>
      <c r="F1566" s="546" t="s">
        <v>429</v>
      </c>
      <c r="G1566" s="547" t="s">
        <v>12</v>
      </c>
      <c r="H1566" s="548" t="s">
        <v>430</v>
      </c>
    </row>
    <row r="1567" spans="1:8" ht="18">
      <c r="A1567" s="171" t="s">
        <v>733</v>
      </c>
      <c r="B1567" s="55" t="s">
        <v>737</v>
      </c>
      <c r="C1567" s="426">
        <v>8272.2690000000002</v>
      </c>
      <c r="D1567" s="427">
        <v>1.8640360313117856</v>
      </c>
      <c r="E1567" s="426">
        <v>8215.3639999999996</v>
      </c>
      <c r="F1567" s="427">
        <v>2.0250515858109832</v>
      </c>
      <c r="G1567" s="426">
        <v>56.905000000000001</v>
      </c>
      <c r="H1567" s="435">
        <v>0.69266559582752507</v>
      </c>
    </row>
    <row r="1568" spans="1:8" ht="16.8" thickBot="1">
      <c r="A1568" s="172"/>
      <c r="B1568" s="464" t="s">
        <v>426</v>
      </c>
      <c r="C1568" s="429">
        <v>6580.9719999999998</v>
      </c>
      <c r="D1568" s="430">
        <v>1.4829267434429396</v>
      </c>
      <c r="E1568" s="429">
        <v>6356.1440000000002</v>
      </c>
      <c r="F1568" s="430">
        <v>1.5667619215463815</v>
      </c>
      <c r="G1568" s="429">
        <v>224.828</v>
      </c>
      <c r="H1568" s="436">
        <v>3.5371759985299263</v>
      </c>
    </row>
    <row r="1569" spans="1:8" ht="16.2" thickTop="1"/>
    <row r="1570" spans="1:8" ht="16.8" thickBot="1">
      <c r="H1570" s="36" t="s">
        <v>16</v>
      </c>
    </row>
    <row r="1571" spans="1:8" ht="16.8" thickTop="1">
      <c r="A1571" s="162"/>
      <c r="B1571" s="538"/>
      <c r="C1571" s="541" t="s">
        <v>308</v>
      </c>
      <c r="D1571" s="541"/>
      <c r="E1571" s="541"/>
      <c r="F1571" s="541"/>
      <c r="G1571" s="541"/>
      <c r="H1571" s="542"/>
    </row>
    <row r="1572" spans="1:8" ht="16.2">
      <c r="A1572" s="168"/>
      <c r="B1572" s="539"/>
      <c r="C1572" s="543" t="s">
        <v>753</v>
      </c>
      <c r="D1572" s="543"/>
      <c r="E1572" s="543" t="s">
        <v>754</v>
      </c>
      <c r="F1572" s="543"/>
      <c r="G1572" s="543" t="s">
        <v>309</v>
      </c>
      <c r="H1572" s="544"/>
    </row>
    <row r="1573" spans="1:8" ht="16.2">
      <c r="A1573" s="168"/>
      <c r="B1573" s="540"/>
      <c r="C1573" s="545" t="s">
        <v>279</v>
      </c>
      <c r="D1573" s="546" t="s">
        <v>429</v>
      </c>
      <c r="E1573" s="545" t="s">
        <v>12</v>
      </c>
      <c r="F1573" s="546" t="s">
        <v>429</v>
      </c>
      <c r="G1573" s="547" t="s">
        <v>12</v>
      </c>
      <c r="H1573" s="548" t="s">
        <v>430</v>
      </c>
    </row>
    <row r="1574" spans="1:8" ht="18">
      <c r="A1574" s="171" t="s">
        <v>735</v>
      </c>
      <c r="B1574" s="411" t="s">
        <v>365</v>
      </c>
      <c r="C1574" s="426">
        <v>8849.4979999999996</v>
      </c>
      <c r="D1574" s="427">
        <v>1.8454832911840315</v>
      </c>
      <c r="E1574" s="426">
        <v>9027.09</v>
      </c>
      <c r="F1574" s="427">
        <v>2.0223280941981758</v>
      </c>
      <c r="G1574" s="426">
        <v>-177.59200000000001</v>
      </c>
      <c r="H1574" s="435">
        <v>-1.9673228028079925</v>
      </c>
    </row>
    <row r="1575" spans="1:8" ht="16.8" thickBot="1">
      <c r="A1575" s="172"/>
      <c r="B1575" s="417" t="s">
        <v>366</v>
      </c>
      <c r="C1575" s="429">
        <v>7039.2259999999997</v>
      </c>
      <c r="D1575" s="430">
        <v>1.4679673316913802</v>
      </c>
      <c r="E1575" s="429">
        <v>6997.7610000000004</v>
      </c>
      <c r="F1575" s="430">
        <v>1.5676999638625873</v>
      </c>
      <c r="G1575" s="429">
        <v>41.465000000000003</v>
      </c>
      <c r="H1575" s="436">
        <v>0.59254667314302389</v>
      </c>
    </row>
    <row r="1576" spans="1:8" ht="16.2" thickTop="1"/>
    <row r="1577" spans="1:8" ht="16.8" thickBot="1">
      <c r="H1577" s="36" t="s">
        <v>16</v>
      </c>
    </row>
    <row r="1578" spans="1:8" ht="16.8" thickTop="1">
      <c r="A1578" s="162"/>
      <c r="B1578" s="552"/>
      <c r="C1578" s="555" t="s">
        <v>308</v>
      </c>
      <c r="D1578" s="555"/>
      <c r="E1578" s="555"/>
      <c r="F1578" s="555"/>
      <c r="G1578" s="555"/>
      <c r="H1578" s="556"/>
    </row>
    <row r="1579" spans="1:8" ht="16.2">
      <c r="A1579" s="168"/>
      <c r="B1579" s="553"/>
      <c r="C1579" s="557" t="s">
        <v>749</v>
      </c>
      <c r="D1579" s="557"/>
      <c r="E1579" s="557" t="s">
        <v>750</v>
      </c>
      <c r="F1579" s="557"/>
      <c r="G1579" s="557" t="s">
        <v>309</v>
      </c>
      <c r="H1579" s="558"/>
    </row>
    <row r="1580" spans="1:8" ht="16.2">
      <c r="A1580" s="168"/>
      <c r="B1580" s="554"/>
      <c r="C1580" s="559" t="s">
        <v>279</v>
      </c>
      <c r="D1580" s="560" t="s">
        <v>429</v>
      </c>
      <c r="E1580" s="559" t="s">
        <v>12</v>
      </c>
      <c r="F1580" s="560" t="s">
        <v>429</v>
      </c>
      <c r="G1580" s="561" t="s">
        <v>12</v>
      </c>
      <c r="H1580" s="562" t="s">
        <v>430</v>
      </c>
    </row>
    <row r="1581" spans="1:8" ht="18">
      <c r="A1581" s="171" t="s">
        <v>739</v>
      </c>
      <c r="B1581" s="411" t="s">
        <v>365</v>
      </c>
      <c r="C1581" s="426">
        <v>558.15200000000004</v>
      </c>
      <c r="D1581" s="427">
        <v>1.7714343984318888</v>
      </c>
      <c r="E1581" s="426">
        <v>767.68</v>
      </c>
      <c r="F1581" s="427">
        <v>1.9201219945787469</v>
      </c>
      <c r="G1581" s="426">
        <v>-209.52799999999999</v>
      </c>
      <c r="H1581" s="435">
        <v>-27.293664026677781</v>
      </c>
    </row>
    <row r="1582" spans="1:8" ht="16.8" thickBot="1">
      <c r="A1582" s="172"/>
      <c r="B1582" s="417" t="s">
        <v>366</v>
      </c>
      <c r="C1582" s="429">
        <v>432.01799999999997</v>
      </c>
      <c r="D1582" s="430">
        <v>1.3711167315386268</v>
      </c>
      <c r="E1582" s="429">
        <v>597.48400000000004</v>
      </c>
      <c r="F1582" s="430">
        <v>1.4944275867664756</v>
      </c>
      <c r="G1582" s="429">
        <v>-165.46600000000001</v>
      </c>
      <c r="H1582" s="436">
        <v>-27.693795984494983</v>
      </c>
    </row>
    <row r="1583" spans="1:8" ht="16.2" thickTop="1"/>
    <row r="1584" spans="1:8" ht="16.8" thickBot="1">
      <c r="H1584" s="36" t="s">
        <v>16</v>
      </c>
    </row>
    <row r="1585" spans="1:8" ht="16.8" thickTop="1">
      <c r="A1585" s="162"/>
      <c r="B1585" s="552"/>
      <c r="C1585" s="555" t="s">
        <v>308</v>
      </c>
      <c r="D1585" s="555"/>
      <c r="E1585" s="555"/>
      <c r="F1585" s="555"/>
      <c r="G1585" s="555"/>
      <c r="H1585" s="556"/>
    </row>
    <row r="1586" spans="1:8" ht="16.2">
      <c r="A1586" s="168"/>
      <c r="B1586" s="553"/>
      <c r="C1586" s="557" t="s">
        <v>751</v>
      </c>
      <c r="D1586" s="557"/>
      <c r="E1586" s="557" t="s">
        <v>752</v>
      </c>
      <c r="F1586" s="557"/>
      <c r="G1586" s="557" t="s">
        <v>309</v>
      </c>
      <c r="H1586" s="558"/>
    </row>
    <row r="1587" spans="1:8" ht="16.2">
      <c r="A1587" s="168"/>
      <c r="B1587" s="554"/>
      <c r="C1587" s="559" t="s">
        <v>279</v>
      </c>
      <c r="D1587" s="560" t="s">
        <v>429</v>
      </c>
      <c r="E1587" s="559" t="s">
        <v>12</v>
      </c>
      <c r="F1587" s="560" t="s">
        <v>429</v>
      </c>
      <c r="G1587" s="561" t="s">
        <v>12</v>
      </c>
      <c r="H1587" s="562" t="s">
        <v>430</v>
      </c>
    </row>
    <row r="1588" spans="1:8" ht="18">
      <c r="A1588" s="171" t="s">
        <v>740</v>
      </c>
      <c r="B1588" s="411" t="s">
        <v>365</v>
      </c>
      <c r="C1588" s="426">
        <v>1103.1400000000001</v>
      </c>
      <c r="D1588" s="427">
        <v>1.7634272659866126</v>
      </c>
      <c r="E1588" s="426">
        <v>1507.9280000000001</v>
      </c>
      <c r="F1588" s="427">
        <v>1.9473708992228507</v>
      </c>
      <c r="G1588" s="426">
        <v>-404.78800000000001</v>
      </c>
      <c r="H1588" s="435">
        <v>-26.843987246075407</v>
      </c>
    </row>
    <row r="1589" spans="1:8" ht="16.8" thickBot="1">
      <c r="A1589" s="172"/>
      <c r="B1589" s="417" t="s">
        <v>366</v>
      </c>
      <c r="C1589" s="429">
        <v>862.03</v>
      </c>
      <c r="D1589" s="430">
        <v>1.3780002593491665</v>
      </c>
      <c r="E1589" s="429">
        <v>1183.04</v>
      </c>
      <c r="F1589" s="430">
        <v>1.5278034950054653</v>
      </c>
      <c r="G1589" s="429">
        <v>-321.01</v>
      </c>
      <c r="H1589" s="436">
        <v>-27.134331890722208</v>
      </c>
    </row>
    <row r="1590" spans="1:8" ht="16.2" thickTop="1"/>
    <row r="1591" spans="1:8" ht="16.8" thickBot="1">
      <c r="H1591" s="36" t="s">
        <v>16</v>
      </c>
    </row>
    <row r="1592" spans="1:8" ht="16.8" thickTop="1">
      <c r="A1592" s="162"/>
      <c r="B1592" s="552"/>
      <c r="C1592" s="555" t="s">
        <v>308</v>
      </c>
      <c r="D1592" s="555"/>
      <c r="E1592" s="555"/>
      <c r="F1592" s="555"/>
      <c r="G1592" s="555"/>
      <c r="H1592" s="556"/>
    </row>
    <row r="1593" spans="1:8" ht="16.2">
      <c r="A1593" s="168"/>
      <c r="B1593" s="553"/>
      <c r="C1593" s="557" t="s">
        <v>745</v>
      </c>
      <c r="D1593" s="557"/>
      <c r="E1593" s="557" t="s">
        <v>698</v>
      </c>
      <c r="F1593" s="557"/>
      <c r="G1593" s="557" t="s">
        <v>309</v>
      </c>
      <c r="H1593" s="558"/>
    </row>
    <row r="1594" spans="1:8" ht="16.2">
      <c r="A1594" s="168"/>
      <c r="B1594" s="554"/>
      <c r="C1594" s="559" t="s">
        <v>279</v>
      </c>
      <c r="D1594" s="560" t="s">
        <v>429</v>
      </c>
      <c r="E1594" s="559" t="s">
        <v>12</v>
      </c>
      <c r="F1594" s="560" t="s">
        <v>429</v>
      </c>
      <c r="G1594" s="561" t="s">
        <v>12</v>
      </c>
      <c r="H1594" s="562" t="s">
        <v>430</v>
      </c>
    </row>
    <row r="1595" spans="1:8" ht="18">
      <c r="A1595" s="171" t="s">
        <v>743</v>
      </c>
      <c r="B1595" s="411" t="s">
        <v>365</v>
      </c>
      <c r="C1595" s="426">
        <v>1716.912</v>
      </c>
      <c r="D1595" s="427">
        <v>1.7563919139837392</v>
      </c>
      <c r="E1595" s="426">
        <v>2364.1410000000001</v>
      </c>
      <c r="F1595" s="427">
        <v>1.9549979207885562</v>
      </c>
      <c r="G1595" s="426">
        <v>-647.22900000000004</v>
      </c>
      <c r="H1595" s="435">
        <v>-27.376920412107395</v>
      </c>
    </row>
    <row r="1596" spans="1:8" ht="16.8" thickBot="1">
      <c r="A1596" s="172"/>
      <c r="B1596" s="417" t="s">
        <v>366</v>
      </c>
      <c r="C1596" s="429">
        <v>1342.2249999999999</v>
      </c>
      <c r="D1596" s="430">
        <v>1.3730890906154913</v>
      </c>
      <c r="E1596" s="429">
        <v>1868.5989999999999</v>
      </c>
      <c r="F1596" s="430">
        <v>1.5452154333381871</v>
      </c>
      <c r="G1596" s="429">
        <v>-526.37400000000002</v>
      </c>
      <c r="H1596" s="436">
        <v>-28.169446735227837</v>
      </c>
    </row>
    <row r="1597" spans="1:8" ht="16.2" thickTop="1"/>
    <row r="1598" spans="1:8" ht="16.8" thickBot="1">
      <c r="H1598" s="36" t="s">
        <v>16</v>
      </c>
    </row>
    <row r="1599" spans="1:8" ht="16.8" thickTop="1">
      <c r="A1599" s="162"/>
      <c r="B1599" s="552"/>
      <c r="C1599" s="555" t="s">
        <v>308</v>
      </c>
      <c r="D1599" s="555"/>
      <c r="E1599" s="555"/>
      <c r="F1599" s="555"/>
      <c r="G1599" s="555"/>
      <c r="H1599" s="556"/>
    </row>
    <row r="1600" spans="1:8" ht="16.2">
      <c r="A1600" s="168"/>
      <c r="B1600" s="553"/>
      <c r="C1600" s="557" t="s">
        <v>781</v>
      </c>
      <c r="D1600" s="557"/>
      <c r="E1600" s="557" t="s">
        <v>782</v>
      </c>
      <c r="F1600" s="557"/>
      <c r="G1600" s="557" t="s">
        <v>309</v>
      </c>
      <c r="H1600" s="558"/>
    </row>
    <row r="1601" spans="1:8" ht="16.2">
      <c r="A1601" s="168"/>
      <c r="B1601" s="554"/>
      <c r="C1601" s="559" t="s">
        <v>279</v>
      </c>
      <c r="D1601" s="560" t="s">
        <v>429</v>
      </c>
      <c r="E1601" s="559" t="s">
        <v>12</v>
      </c>
      <c r="F1601" s="560" t="s">
        <v>429</v>
      </c>
      <c r="G1601" s="561" t="s">
        <v>12</v>
      </c>
      <c r="H1601" s="562" t="s">
        <v>430</v>
      </c>
    </row>
    <row r="1602" spans="1:8" ht="18">
      <c r="A1602" s="171" t="s">
        <v>780</v>
      </c>
      <c r="B1602" s="411" t="s">
        <v>365</v>
      </c>
      <c r="C1602" s="426">
        <v>2280.3829999999998</v>
      </c>
      <c r="D1602" s="427">
        <v>1.7056060181385266</v>
      </c>
      <c r="E1602" s="426">
        <v>3167.9670000000001</v>
      </c>
      <c r="F1602" s="427">
        <v>1.9508576066762588</v>
      </c>
      <c r="G1602" s="426">
        <v>-887.58399999999995</v>
      </c>
      <c r="H1602" s="435">
        <v>-28.017463565750528</v>
      </c>
    </row>
    <row r="1603" spans="1:8" ht="16.8" thickBot="1">
      <c r="A1603" s="172"/>
      <c r="B1603" s="417" t="s">
        <v>366</v>
      </c>
      <c r="C1603" s="429">
        <v>1783.9670000000001</v>
      </c>
      <c r="D1603" s="430">
        <v>1.334313074321521</v>
      </c>
      <c r="E1603" s="429">
        <v>2509.2919999999999</v>
      </c>
      <c r="F1603" s="430">
        <v>1.5452406497832467</v>
      </c>
      <c r="G1603" s="429">
        <v>-725.32500000000005</v>
      </c>
      <c r="H1603" s="436">
        <v>-28.905563800466428</v>
      </c>
    </row>
    <row r="1604" spans="1:8" ht="16.2" thickTop="1"/>
    <row r="1605" spans="1:8" ht="16.8" thickBot="1">
      <c r="H1605" s="36" t="s">
        <v>16</v>
      </c>
    </row>
    <row r="1606" spans="1:8" ht="16.8" thickTop="1">
      <c r="A1606" s="162"/>
      <c r="B1606" s="563"/>
      <c r="C1606" s="555" t="s">
        <v>308</v>
      </c>
      <c r="D1606" s="555"/>
      <c r="E1606" s="555"/>
      <c r="F1606" s="555"/>
      <c r="G1606" s="555"/>
      <c r="H1606" s="556"/>
    </row>
    <row r="1607" spans="1:8" ht="16.2">
      <c r="A1607" s="168"/>
      <c r="B1607" s="564"/>
      <c r="C1607" s="557" t="s">
        <v>787</v>
      </c>
      <c r="D1607" s="557"/>
      <c r="E1607" s="557" t="s">
        <v>788</v>
      </c>
      <c r="F1607" s="557"/>
      <c r="G1607" s="557" t="s">
        <v>309</v>
      </c>
      <c r="H1607" s="558"/>
    </row>
    <row r="1608" spans="1:8" ht="16.2">
      <c r="A1608" s="168"/>
      <c r="B1608" s="565"/>
      <c r="C1608" s="559" t="s">
        <v>279</v>
      </c>
      <c r="D1608" s="560" t="s">
        <v>429</v>
      </c>
      <c r="E1608" s="559" t="s">
        <v>12</v>
      </c>
      <c r="F1608" s="560" t="s">
        <v>429</v>
      </c>
      <c r="G1608" s="561" t="s">
        <v>12</v>
      </c>
      <c r="H1608" s="562" t="s">
        <v>430</v>
      </c>
    </row>
    <row r="1609" spans="1:8" ht="18">
      <c r="A1609" s="171" t="s">
        <v>786</v>
      </c>
      <c r="B1609" s="55" t="s">
        <v>425</v>
      </c>
      <c r="C1609" s="426">
        <v>2814.5340000000001</v>
      </c>
      <c r="D1609" s="427">
        <v>1.657467738600243</v>
      </c>
      <c r="E1609" s="426">
        <v>4005.4319999999998</v>
      </c>
      <c r="F1609" s="427">
        <v>1.9592955995797259</v>
      </c>
      <c r="G1609" s="426">
        <v>-1190.8979999999999</v>
      </c>
      <c r="H1609" s="435">
        <v>-29.732073843720229</v>
      </c>
    </row>
    <row r="1610" spans="1:8" ht="16.8" thickBot="1">
      <c r="A1610" s="172"/>
      <c r="B1610" s="464" t="s">
        <v>794</v>
      </c>
      <c r="C1610" s="429">
        <v>2191.0929999999998</v>
      </c>
      <c r="D1610" s="430">
        <v>1.2903258442686507</v>
      </c>
      <c r="E1610" s="429">
        <v>3176.9859999999999</v>
      </c>
      <c r="F1610" s="430">
        <v>1.5540532680935275</v>
      </c>
      <c r="G1610" s="429">
        <v>-985.89300000000003</v>
      </c>
      <c r="H1610" s="436">
        <v>-31.03233693821754</v>
      </c>
    </row>
    <row r="1611" spans="1:8" ht="16.2" thickTop="1"/>
    <row r="1612" spans="1:8" ht="16.8" thickBot="1">
      <c r="H1612" s="36" t="s">
        <v>16</v>
      </c>
    </row>
    <row r="1613" spans="1:8" ht="16.8" thickTop="1">
      <c r="A1613" s="162"/>
      <c r="B1613" s="563"/>
      <c r="C1613" s="555" t="s">
        <v>308</v>
      </c>
      <c r="D1613" s="555"/>
      <c r="E1613" s="555"/>
      <c r="F1613" s="555"/>
      <c r="G1613" s="555"/>
      <c r="H1613" s="556"/>
    </row>
    <row r="1614" spans="1:8" ht="16.2">
      <c r="A1614" s="168"/>
      <c r="B1614" s="564"/>
      <c r="C1614" s="557" t="s">
        <v>792</v>
      </c>
      <c r="D1614" s="557"/>
      <c r="E1614" s="557" t="s">
        <v>793</v>
      </c>
      <c r="F1614" s="557"/>
      <c r="G1614" s="557" t="s">
        <v>309</v>
      </c>
      <c r="H1614" s="558"/>
    </row>
    <row r="1615" spans="1:8" ht="16.2">
      <c r="A1615" s="168"/>
      <c r="B1615" s="565"/>
      <c r="C1615" s="559" t="s">
        <v>279</v>
      </c>
      <c r="D1615" s="560" t="s">
        <v>429</v>
      </c>
      <c r="E1615" s="559" t="s">
        <v>12</v>
      </c>
      <c r="F1615" s="560" t="s">
        <v>429</v>
      </c>
      <c r="G1615" s="561" t="s">
        <v>12</v>
      </c>
      <c r="H1615" s="562" t="s">
        <v>430</v>
      </c>
    </row>
    <row r="1616" spans="1:8" ht="18">
      <c r="A1616" s="171" t="s">
        <v>791</v>
      </c>
      <c r="B1616" s="55" t="s">
        <v>802</v>
      </c>
      <c r="C1616" s="426">
        <v>3314.078</v>
      </c>
      <c r="D1616" s="427">
        <v>1.6397478507154661</v>
      </c>
      <c r="E1616" s="426">
        <v>4742.7979999999998</v>
      </c>
      <c r="F1616" s="427">
        <v>1.923152234853627</v>
      </c>
      <c r="G1616" s="426">
        <v>-1428.72</v>
      </c>
      <c r="H1616" s="435">
        <v>-30.123990100358483</v>
      </c>
    </row>
    <row r="1617" spans="1:8" ht="16.8" thickBot="1">
      <c r="A1617" s="172"/>
      <c r="B1617" s="464" t="s">
        <v>426</v>
      </c>
      <c r="C1617" s="429">
        <v>2574.2139999999999</v>
      </c>
      <c r="D1617" s="430">
        <v>1.2736760793746142</v>
      </c>
      <c r="E1617" s="429">
        <v>3764.7109999999998</v>
      </c>
      <c r="F1617" s="430">
        <v>1.5265487531259043</v>
      </c>
      <c r="G1617" s="429">
        <v>-1190.4970000000001</v>
      </c>
      <c r="H1617" s="436">
        <v>-31.622533575618423</v>
      </c>
    </row>
    <row r="1618" spans="1:8" ht="16.2" thickTop="1"/>
    <row r="1619" spans="1:8" ht="16.8" thickBot="1">
      <c r="H1619" s="36" t="s">
        <v>16</v>
      </c>
    </row>
    <row r="1620" spans="1:8" ht="16.8" thickTop="1">
      <c r="A1620" s="162"/>
      <c r="B1620" s="563"/>
      <c r="C1620" s="555" t="s">
        <v>308</v>
      </c>
      <c r="D1620" s="555"/>
      <c r="E1620" s="555"/>
      <c r="F1620" s="555"/>
      <c r="G1620" s="555"/>
      <c r="H1620" s="556"/>
    </row>
    <row r="1621" spans="1:8" ht="16.2">
      <c r="A1621" s="168"/>
      <c r="B1621" s="564"/>
      <c r="C1621" s="557" t="s">
        <v>801</v>
      </c>
      <c r="D1621" s="557"/>
      <c r="E1621" s="557" t="s">
        <v>760</v>
      </c>
      <c r="F1621" s="557"/>
      <c r="G1621" s="557" t="s">
        <v>309</v>
      </c>
      <c r="H1621" s="558"/>
    </row>
    <row r="1622" spans="1:8" ht="16.2">
      <c r="A1622" s="168"/>
      <c r="B1622" s="565"/>
      <c r="C1622" s="559" t="s">
        <v>279</v>
      </c>
      <c r="D1622" s="560" t="s">
        <v>429</v>
      </c>
      <c r="E1622" s="559" t="s">
        <v>12</v>
      </c>
      <c r="F1622" s="560" t="s">
        <v>429</v>
      </c>
      <c r="G1622" s="561" t="s">
        <v>12</v>
      </c>
      <c r="H1622" s="562" t="s">
        <v>430</v>
      </c>
    </row>
    <row r="1623" spans="1:8" ht="18">
      <c r="A1623" s="171" t="s">
        <v>800</v>
      </c>
      <c r="B1623" s="55" t="s">
        <v>807</v>
      </c>
      <c r="C1623" s="426">
        <v>3858.8139999999999</v>
      </c>
      <c r="D1623" s="427">
        <v>1.6024084841333024</v>
      </c>
      <c r="E1623" s="426">
        <v>5552.1750000000002</v>
      </c>
      <c r="F1623" s="427">
        <v>1.9155836418770826</v>
      </c>
      <c r="G1623" s="426">
        <v>-1693.3610000000001</v>
      </c>
      <c r="H1623" s="435">
        <v>-30.49905667598734</v>
      </c>
    </row>
    <row r="1624" spans="1:8" ht="16.8" thickBot="1">
      <c r="A1624" s="172"/>
      <c r="B1624" s="464" t="s">
        <v>808</v>
      </c>
      <c r="C1624" s="429">
        <v>2995.8780000000002</v>
      </c>
      <c r="D1624" s="430">
        <v>1.2440662661191522</v>
      </c>
      <c r="E1624" s="429">
        <v>4414.2809999999999</v>
      </c>
      <c r="F1624" s="430">
        <v>1.5229931466945494</v>
      </c>
      <c r="G1624" s="429">
        <v>-1418.403</v>
      </c>
      <c r="H1624" s="436">
        <v>-32.132141111995359</v>
      </c>
    </row>
    <row r="1625" spans="1:8" ht="16.2" thickTop="1"/>
    <row r="1626" spans="1:8" ht="16.8" thickBot="1">
      <c r="H1626" s="36" t="s">
        <v>16</v>
      </c>
    </row>
    <row r="1627" spans="1:8" ht="16.8" thickTop="1">
      <c r="A1627" s="162"/>
      <c r="B1627" s="563"/>
      <c r="C1627" s="555" t="s">
        <v>308</v>
      </c>
      <c r="D1627" s="555"/>
      <c r="E1627" s="555"/>
      <c r="F1627" s="555"/>
      <c r="G1627" s="555"/>
      <c r="H1627" s="556"/>
    </row>
    <row r="1628" spans="1:8" ht="16.2">
      <c r="A1628" s="168"/>
      <c r="B1628" s="564"/>
      <c r="C1628" s="557" t="s">
        <v>805</v>
      </c>
      <c r="D1628" s="557"/>
      <c r="E1628" s="557" t="s">
        <v>806</v>
      </c>
      <c r="F1628" s="557"/>
      <c r="G1628" s="557" t="s">
        <v>309</v>
      </c>
      <c r="H1628" s="558"/>
    </row>
    <row r="1629" spans="1:8" ht="16.2">
      <c r="A1629" s="168"/>
      <c r="B1629" s="565"/>
      <c r="C1629" s="559" t="s">
        <v>279</v>
      </c>
      <c r="D1629" s="560" t="s">
        <v>429</v>
      </c>
      <c r="E1629" s="559" t="s">
        <v>12</v>
      </c>
      <c r="F1629" s="560" t="s">
        <v>429</v>
      </c>
      <c r="G1629" s="561" t="s">
        <v>12</v>
      </c>
      <c r="H1629" s="562" t="s">
        <v>430</v>
      </c>
    </row>
    <row r="1630" spans="1:8" ht="18">
      <c r="A1630" s="171" t="s">
        <v>804</v>
      </c>
      <c r="B1630" s="55" t="s">
        <v>813</v>
      </c>
      <c r="C1630" s="426">
        <v>4433.8429999999998</v>
      </c>
      <c r="D1630" s="427">
        <v>1.59391738151845</v>
      </c>
      <c r="E1630" s="426">
        <v>6340.732</v>
      </c>
      <c r="F1630" s="427">
        <v>1.9206053436885429</v>
      </c>
      <c r="G1630" s="426">
        <v>-1906.8889999999999</v>
      </c>
      <c r="H1630" s="435">
        <v>-30.07364133983269</v>
      </c>
    </row>
    <row r="1631" spans="1:8" ht="16.8" thickBot="1">
      <c r="A1631" s="172"/>
      <c r="B1631" s="464" t="s">
        <v>814</v>
      </c>
      <c r="C1631" s="429">
        <v>3450.9520000000002</v>
      </c>
      <c r="D1631" s="430">
        <v>1.2405789685349389</v>
      </c>
      <c r="E1631" s="429">
        <v>5056.2669999999998</v>
      </c>
      <c r="F1631" s="430">
        <v>1.5315413771337498</v>
      </c>
      <c r="G1631" s="429">
        <v>-1605.3150000000001</v>
      </c>
      <c r="H1631" s="436">
        <v>-31.749015627537077</v>
      </c>
    </row>
    <row r="1632" spans="1:8" ht="16.2" thickTop="1"/>
    <row r="1633" spans="1:8" ht="16.8" thickBot="1">
      <c r="H1633" s="36" t="s">
        <v>16</v>
      </c>
    </row>
    <row r="1634" spans="1:8" ht="16.8" thickTop="1">
      <c r="A1634" s="162"/>
      <c r="B1634" s="563"/>
      <c r="C1634" s="555" t="s">
        <v>308</v>
      </c>
      <c r="D1634" s="555"/>
      <c r="E1634" s="555"/>
      <c r="F1634" s="555"/>
      <c r="G1634" s="555"/>
      <c r="H1634" s="556"/>
    </row>
    <row r="1635" spans="1:8" ht="16.2">
      <c r="A1635" s="168"/>
      <c r="B1635" s="564"/>
      <c r="C1635" s="557" t="s">
        <v>811</v>
      </c>
      <c r="D1635" s="557"/>
      <c r="E1635" s="557" t="s">
        <v>812</v>
      </c>
      <c r="F1635" s="557"/>
      <c r="G1635" s="557" t="s">
        <v>309</v>
      </c>
      <c r="H1635" s="558"/>
    </row>
    <row r="1636" spans="1:8" ht="16.2">
      <c r="A1636" s="168"/>
      <c r="B1636" s="565"/>
      <c r="C1636" s="559" t="s">
        <v>279</v>
      </c>
      <c r="D1636" s="560" t="s">
        <v>429</v>
      </c>
      <c r="E1636" s="559" t="s">
        <v>12</v>
      </c>
      <c r="F1636" s="560" t="s">
        <v>429</v>
      </c>
      <c r="G1636" s="561" t="s">
        <v>12</v>
      </c>
      <c r="H1636" s="562" t="s">
        <v>430</v>
      </c>
    </row>
    <row r="1637" spans="1:8" ht="18">
      <c r="A1637" s="171" t="s">
        <v>810</v>
      </c>
      <c r="B1637" s="55" t="s">
        <v>817</v>
      </c>
      <c r="C1637" s="426">
        <v>5026.41</v>
      </c>
      <c r="D1637" s="427">
        <v>1.5857172813046132</v>
      </c>
      <c r="E1637" s="426">
        <v>7017.51</v>
      </c>
      <c r="F1637" s="427">
        <v>1.9087149242513246</v>
      </c>
      <c r="G1637" s="426">
        <v>-1991.1</v>
      </c>
      <c r="H1637" s="435">
        <v>-28.373311901229926</v>
      </c>
    </row>
    <row r="1638" spans="1:8" ht="16.8" thickBot="1">
      <c r="A1638" s="172"/>
      <c r="B1638" s="464" t="s">
        <v>818</v>
      </c>
      <c r="C1638" s="429">
        <v>3924.056</v>
      </c>
      <c r="D1638" s="430">
        <v>1.2379498313919985</v>
      </c>
      <c r="E1638" s="429">
        <v>5594.76</v>
      </c>
      <c r="F1638" s="430">
        <v>1.5217366144977837</v>
      </c>
      <c r="G1638" s="429">
        <v>-1670.704</v>
      </c>
      <c r="H1638" s="436">
        <v>-29.861942245958716</v>
      </c>
    </row>
    <row r="1639" spans="1:8" ht="16.2" thickTop="1"/>
    <row r="1640" spans="1:8" ht="16.8" thickBot="1">
      <c r="H1640" s="36" t="s">
        <v>16</v>
      </c>
    </row>
    <row r="1641" spans="1:8" ht="16.8" thickTop="1">
      <c r="A1641" s="162"/>
      <c r="B1641" s="563"/>
      <c r="C1641" s="555" t="s">
        <v>308</v>
      </c>
      <c r="D1641" s="555"/>
      <c r="E1641" s="555"/>
      <c r="F1641" s="555"/>
      <c r="G1641" s="555"/>
      <c r="H1641" s="556"/>
    </row>
    <row r="1642" spans="1:8" ht="16.2">
      <c r="A1642" s="168"/>
      <c r="B1642" s="564"/>
      <c r="C1642" s="557" t="s">
        <v>820</v>
      </c>
      <c r="D1642" s="557"/>
      <c r="E1642" s="557" t="s">
        <v>821</v>
      </c>
      <c r="F1642" s="557"/>
      <c r="G1642" s="557" t="s">
        <v>309</v>
      </c>
      <c r="H1642" s="558"/>
    </row>
    <row r="1643" spans="1:8" ht="16.2">
      <c r="A1643" s="168"/>
      <c r="B1643" s="565"/>
      <c r="C1643" s="559" t="s">
        <v>279</v>
      </c>
      <c r="D1643" s="560" t="s">
        <v>429</v>
      </c>
      <c r="E1643" s="559" t="s">
        <v>12</v>
      </c>
      <c r="F1643" s="560" t="s">
        <v>429</v>
      </c>
      <c r="G1643" s="561" t="s">
        <v>12</v>
      </c>
      <c r="H1643" s="562" t="s">
        <v>430</v>
      </c>
    </row>
    <row r="1644" spans="1:8" ht="18">
      <c r="A1644" s="171" t="s">
        <v>819</v>
      </c>
      <c r="B1644" s="55" t="s">
        <v>817</v>
      </c>
      <c r="C1644" s="426">
        <v>5564.6</v>
      </c>
      <c r="D1644" s="427">
        <v>1.5670781234742155</v>
      </c>
      <c r="E1644" s="426">
        <v>7640.2610000000004</v>
      </c>
      <c r="F1644" s="427">
        <v>1.8745897542811334</v>
      </c>
      <c r="G1644" s="426">
        <v>-2075.6610000000001</v>
      </c>
      <c r="H1644" s="435">
        <v>-27.167409595038706</v>
      </c>
    </row>
    <row r="1645" spans="1:8" ht="16.8" thickBot="1">
      <c r="A1645" s="172"/>
      <c r="B1645" s="464" t="s">
        <v>818</v>
      </c>
      <c r="C1645" s="429">
        <v>4344.335</v>
      </c>
      <c r="D1645" s="430">
        <v>1.2234324730516759</v>
      </c>
      <c r="E1645" s="429">
        <v>6083.2160000000003</v>
      </c>
      <c r="F1645" s="430">
        <v>1.492558223688832</v>
      </c>
      <c r="G1645" s="429">
        <v>-1738.8810000000001</v>
      </c>
      <c r="H1645" s="436">
        <v>-28.584896541566174</v>
      </c>
    </row>
    <row r="1646" spans="1:8" ht="16.2" thickTop="1"/>
    <row r="1647" spans="1:8" ht="16.8" thickBot="1">
      <c r="H1647" s="36" t="s">
        <v>16</v>
      </c>
    </row>
    <row r="1648" spans="1:8" ht="16.8" thickTop="1">
      <c r="A1648" s="162"/>
      <c r="B1648" s="563"/>
      <c r="C1648" s="555" t="s">
        <v>308</v>
      </c>
      <c r="D1648" s="555"/>
      <c r="E1648" s="555"/>
      <c r="F1648" s="555"/>
      <c r="G1648" s="555"/>
      <c r="H1648" s="556"/>
    </row>
    <row r="1649" spans="1:8" ht="16.2">
      <c r="A1649" s="168"/>
      <c r="B1649" s="564"/>
      <c r="C1649" s="557" t="s">
        <v>756</v>
      </c>
      <c r="D1649" s="557"/>
      <c r="E1649" s="557" t="s">
        <v>825</v>
      </c>
      <c r="F1649" s="557"/>
      <c r="G1649" s="557" t="s">
        <v>309</v>
      </c>
      <c r="H1649" s="558"/>
    </row>
    <row r="1650" spans="1:8" ht="16.2">
      <c r="A1650" s="168"/>
      <c r="B1650" s="565"/>
      <c r="C1650" s="559" t="s">
        <v>279</v>
      </c>
      <c r="D1650" s="560" t="s">
        <v>429</v>
      </c>
      <c r="E1650" s="559" t="s">
        <v>12</v>
      </c>
      <c r="F1650" s="560" t="s">
        <v>429</v>
      </c>
      <c r="G1650" s="561" t="s">
        <v>12</v>
      </c>
      <c r="H1650" s="562" t="s">
        <v>430</v>
      </c>
    </row>
    <row r="1651" spans="1:8" ht="18">
      <c r="A1651" s="171" t="s">
        <v>824</v>
      </c>
      <c r="B1651" s="55" t="s">
        <v>425</v>
      </c>
      <c r="C1651" s="426">
        <v>6096.3649999999998</v>
      </c>
      <c r="D1651" s="427">
        <v>1.5529820704154145</v>
      </c>
      <c r="E1651" s="426">
        <v>8271.5889999999999</v>
      </c>
      <c r="F1651" s="427">
        <v>1.8643082794483452</v>
      </c>
      <c r="G1651" s="426">
        <v>-2175.2240000000002</v>
      </c>
      <c r="H1651" s="435">
        <v>-26.297534850921632</v>
      </c>
    </row>
    <row r="1652" spans="1:8" ht="16.8" thickBot="1">
      <c r="A1652" s="172"/>
      <c r="B1652" s="464" t="s">
        <v>832</v>
      </c>
      <c r="C1652" s="429">
        <v>4765.87</v>
      </c>
      <c r="D1652" s="430">
        <v>1.2140530725982961</v>
      </c>
      <c r="E1652" s="429">
        <v>6580.5410000000002</v>
      </c>
      <c r="F1652" s="430">
        <v>1.4831681155276566</v>
      </c>
      <c r="G1652" s="429">
        <v>-1814.671</v>
      </c>
      <c r="H1652" s="436">
        <v>-27.576319333015327</v>
      </c>
    </row>
    <row r="1653" spans="1:8" ht="16.2" thickTop="1"/>
    <row r="1654" spans="1:8" ht="16.8" thickBot="1">
      <c r="H1654" s="36" t="s">
        <v>16</v>
      </c>
    </row>
    <row r="1655" spans="1:8" ht="16.8" thickTop="1">
      <c r="A1655" s="162"/>
      <c r="B1655" s="563"/>
      <c r="C1655" s="555" t="s">
        <v>308</v>
      </c>
      <c r="D1655" s="555"/>
      <c r="E1655" s="555"/>
      <c r="F1655" s="555"/>
      <c r="G1655" s="555"/>
      <c r="H1655" s="556"/>
    </row>
    <row r="1656" spans="1:8" ht="16.2">
      <c r="A1656" s="168"/>
      <c r="B1656" s="564"/>
      <c r="C1656" s="557" t="s">
        <v>830</v>
      </c>
      <c r="D1656" s="557"/>
      <c r="E1656" s="557" t="s">
        <v>831</v>
      </c>
      <c r="F1656" s="557"/>
      <c r="G1656" s="557" t="s">
        <v>309</v>
      </c>
      <c r="H1656" s="558"/>
    </row>
    <row r="1657" spans="1:8" ht="16.2">
      <c r="A1657" s="168"/>
      <c r="B1657" s="565"/>
      <c r="C1657" s="559" t="s">
        <v>279</v>
      </c>
      <c r="D1657" s="560" t="s">
        <v>429</v>
      </c>
      <c r="E1657" s="559" t="s">
        <v>12</v>
      </c>
      <c r="F1657" s="560" t="s">
        <v>429</v>
      </c>
      <c r="G1657" s="561" t="s">
        <v>12</v>
      </c>
      <c r="H1657" s="562" t="s">
        <v>430</v>
      </c>
    </row>
    <row r="1658" spans="1:8" ht="18">
      <c r="A1658" s="171" t="s">
        <v>829</v>
      </c>
      <c r="B1658" s="55" t="s">
        <v>837</v>
      </c>
      <c r="C1658" s="426">
        <v>6633.366</v>
      </c>
      <c r="D1658" s="427">
        <v>1.5338006241255269</v>
      </c>
      <c r="E1658" s="426">
        <v>8848.6080000000002</v>
      </c>
      <c r="F1658" s="427">
        <v>1.8457085729212235</v>
      </c>
      <c r="G1658" s="426">
        <v>-2215.2420000000002</v>
      </c>
      <c r="H1658" s="435">
        <v>-25.034920746856454</v>
      </c>
    </row>
    <row r="1659" spans="1:8" ht="16.8" thickBot="1">
      <c r="A1659" s="172"/>
      <c r="B1659" s="464" t="s">
        <v>838</v>
      </c>
      <c r="C1659" s="429">
        <v>5182.1940000000004</v>
      </c>
      <c r="D1659" s="430">
        <v>1.1982532535577806</v>
      </c>
      <c r="E1659" s="429">
        <v>7038.5469999999996</v>
      </c>
      <c r="F1659" s="430">
        <v>1.4681525657831105</v>
      </c>
      <c r="G1659" s="429">
        <v>-1856.3530000000001</v>
      </c>
      <c r="H1659" s="436">
        <v>-26.374093971383584</v>
      </c>
    </row>
    <row r="1660" spans="1:8" ht="16.2" thickTop="1"/>
    <row r="1661" spans="1:8" ht="16.8" thickBot="1">
      <c r="H1661" s="36" t="s">
        <v>16</v>
      </c>
    </row>
    <row r="1662" spans="1:8" ht="16.8" thickTop="1">
      <c r="A1662" s="162"/>
      <c r="B1662" s="588"/>
      <c r="C1662" s="589" t="s">
        <v>308</v>
      </c>
      <c r="D1662" s="589"/>
      <c r="E1662" s="589"/>
      <c r="F1662" s="589"/>
      <c r="G1662" s="589"/>
      <c r="H1662" s="590"/>
    </row>
    <row r="1663" spans="1:8" ht="16.2">
      <c r="A1663" s="168"/>
      <c r="B1663" s="591"/>
      <c r="C1663" s="592" t="s">
        <v>840</v>
      </c>
      <c r="D1663" s="592"/>
      <c r="E1663" s="592" t="s">
        <v>841</v>
      </c>
      <c r="F1663" s="592"/>
      <c r="G1663" s="592" t="s">
        <v>309</v>
      </c>
      <c r="H1663" s="593"/>
    </row>
    <row r="1664" spans="1:8" ht="16.2">
      <c r="A1664" s="168"/>
      <c r="B1664" s="594"/>
      <c r="C1664" s="595" t="s">
        <v>279</v>
      </c>
      <c r="D1664" s="596" t="s">
        <v>429</v>
      </c>
      <c r="E1664" s="595" t="s">
        <v>12</v>
      </c>
      <c r="F1664" s="596" t="s">
        <v>429</v>
      </c>
      <c r="G1664" s="597" t="s">
        <v>12</v>
      </c>
      <c r="H1664" s="598" t="s">
        <v>430</v>
      </c>
    </row>
    <row r="1665" spans="1:8" ht="18">
      <c r="A1665" s="171" t="s">
        <v>839</v>
      </c>
      <c r="B1665" s="55" t="s">
        <v>852</v>
      </c>
      <c r="C1665" s="426">
        <v>546.43499999999995</v>
      </c>
      <c r="D1665" s="427">
        <v>1.4692856816929238</v>
      </c>
      <c r="E1665" s="426">
        <v>558.18399999999997</v>
      </c>
      <c r="F1665" s="427">
        <v>1.7718102058177481</v>
      </c>
      <c r="G1665" s="426">
        <v>-11.749000000000001</v>
      </c>
      <c r="H1665" s="435">
        <v>-2.1048614793688101</v>
      </c>
    </row>
    <row r="1666" spans="1:8" ht="16.8" thickBot="1">
      <c r="A1666" s="172"/>
      <c r="B1666" s="464" t="s">
        <v>853</v>
      </c>
      <c r="C1666" s="429">
        <v>427.96199999999999</v>
      </c>
      <c r="D1666" s="430">
        <v>1.1507287031553013</v>
      </c>
      <c r="E1666" s="429">
        <v>432.05</v>
      </c>
      <c r="F1666" s="430">
        <v>1.371430566665397</v>
      </c>
      <c r="G1666" s="429">
        <v>-4.0880000000000001</v>
      </c>
      <c r="H1666" s="436">
        <v>-0.94618678393704436</v>
      </c>
    </row>
    <row r="1667" spans="1:8" ht="16.2" thickTop="1"/>
    <row r="1668" spans="1:8" ht="16.8" thickBot="1">
      <c r="H1668" s="36" t="s">
        <v>16</v>
      </c>
    </row>
    <row r="1669" spans="1:8" ht="16.8" thickTop="1">
      <c r="A1669" s="162"/>
      <c r="B1669" s="588"/>
      <c r="C1669" s="589" t="s">
        <v>308</v>
      </c>
      <c r="D1669" s="589"/>
      <c r="E1669" s="589"/>
      <c r="F1669" s="589"/>
      <c r="G1669" s="589"/>
      <c r="H1669" s="590"/>
    </row>
    <row r="1670" spans="1:8" ht="16.2">
      <c r="A1670" s="168"/>
      <c r="B1670" s="591"/>
      <c r="C1670" s="592" t="s">
        <v>850</v>
      </c>
      <c r="D1670" s="592"/>
      <c r="E1670" s="592" t="s">
        <v>851</v>
      </c>
      <c r="F1670" s="592"/>
      <c r="G1670" s="592" t="s">
        <v>309</v>
      </c>
      <c r="H1670" s="593"/>
    </row>
    <row r="1671" spans="1:8" ht="16.2">
      <c r="A1671" s="168"/>
      <c r="B1671" s="594"/>
      <c r="C1671" s="595" t="s">
        <v>279</v>
      </c>
      <c r="D1671" s="596" t="s">
        <v>429</v>
      </c>
      <c r="E1671" s="595" t="s">
        <v>12</v>
      </c>
      <c r="F1671" s="596" t="s">
        <v>429</v>
      </c>
      <c r="G1671" s="597" t="s">
        <v>12</v>
      </c>
      <c r="H1671" s="598" t="s">
        <v>430</v>
      </c>
    </row>
    <row r="1672" spans="1:8" ht="18">
      <c r="A1672" s="171" t="s">
        <v>849</v>
      </c>
      <c r="B1672" s="55" t="s">
        <v>860</v>
      </c>
      <c r="C1672" s="426">
        <v>999.89</v>
      </c>
      <c r="D1672" s="427">
        <v>1.4570538234420432</v>
      </c>
      <c r="E1672" s="426">
        <v>1102.8679999999999</v>
      </c>
      <c r="F1672" s="427">
        <v>1.7634979706952467</v>
      </c>
      <c r="G1672" s="426">
        <v>-102.97799999999999</v>
      </c>
      <c r="H1672" s="435">
        <v>-9.3372914981665982</v>
      </c>
    </row>
    <row r="1673" spans="1:8" ht="16.8" thickBot="1">
      <c r="A1673" s="172"/>
      <c r="B1673" s="464" t="s">
        <v>861</v>
      </c>
      <c r="C1673" s="429">
        <v>782.63499999999999</v>
      </c>
      <c r="D1673" s="430">
        <v>1.1404667704543134</v>
      </c>
      <c r="E1673" s="429">
        <v>861.77499999999998</v>
      </c>
      <c r="F1673" s="430">
        <v>1.3779876319703683</v>
      </c>
      <c r="G1673" s="429">
        <v>-79.14</v>
      </c>
      <c r="H1673" s="436">
        <v>-9.183371529691625</v>
      </c>
    </row>
    <row r="1674" spans="1:8" ht="16.2" thickTop="1"/>
    <row r="1675" spans="1:8" ht="16.8" thickBot="1">
      <c r="H1675" s="36" t="s">
        <v>16</v>
      </c>
    </row>
    <row r="1676" spans="1:8" ht="16.8" thickTop="1">
      <c r="A1676" s="162"/>
      <c r="B1676" s="588"/>
      <c r="C1676" s="589" t="s">
        <v>308</v>
      </c>
      <c r="D1676" s="589"/>
      <c r="E1676" s="589"/>
      <c r="F1676" s="589"/>
      <c r="G1676" s="589"/>
      <c r="H1676" s="590"/>
    </row>
    <row r="1677" spans="1:8" ht="16.2">
      <c r="A1677" s="168"/>
      <c r="B1677" s="591"/>
      <c r="C1677" s="592" t="s">
        <v>858</v>
      </c>
      <c r="D1677" s="592"/>
      <c r="E1677" s="592" t="s">
        <v>859</v>
      </c>
      <c r="F1677" s="592"/>
      <c r="G1677" s="592" t="s">
        <v>309</v>
      </c>
      <c r="H1677" s="593"/>
    </row>
    <row r="1678" spans="1:8" ht="16.2">
      <c r="A1678" s="168"/>
      <c r="B1678" s="594"/>
      <c r="C1678" s="595" t="s">
        <v>279</v>
      </c>
      <c r="D1678" s="596" t="s">
        <v>429</v>
      </c>
      <c r="E1678" s="595" t="s">
        <v>12</v>
      </c>
      <c r="F1678" s="596" t="s">
        <v>429</v>
      </c>
      <c r="G1678" s="597" t="s">
        <v>12</v>
      </c>
      <c r="H1678" s="598" t="s">
        <v>430</v>
      </c>
    </row>
    <row r="1679" spans="1:8" ht="18">
      <c r="A1679" s="171" t="s">
        <v>857</v>
      </c>
      <c r="B1679" s="55" t="s">
        <v>864</v>
      </c>
      <c r="C1679" s="426">
        <v>1622.761</v>
      </c>
      <c r="D1679" s="427">
        <v>1.4708353433404928</v>
      </c>
      <c r="E1679" s="426">
        <v>1716.54</v>
      </c>
      <c r="F1679" s="427">
        <v>1.7567022359622166</v>
      </c>
      <c r="G1679" s="426">
        <v>-93.778999999999996</v>
      </c>
      <c r="H1679" s="435">
        <v>-5.4632574830764211</v>
      </c>
    </row>
    <row r="1680" spans="1:8" ht="16.8" thickBot="1">
      <c r="A1680" s="172"/>
      <c r="B1680" s="464" t="s">
        <v>865</v>
      </c>
      <c r="C1680" s="429">
        <v>1278.0450000000001</v>
      </c>
      <c r="D1680" s="430">
        <v>1.158392244070199</v>
      </c>
      <c r="E1680" s="429">
        <v>1341.89</v>
      </c>
      <c r="F1680" s="430">
        <v>1.3732864736128134</v>
      </c>
      <c r="G1680" s="429">
        <v>-63.844999999999999</v>
      </c>
      <c r="H1680" s="436">
        <v>-4.7578415518410599</v>
      </c>
    </row>
    <row r="1681" spans="1:8" ht="16.2" thickTop="1"/>
    <row r="1682" spans="1:8" ht="16.8" thickBot="1">
      <c r="H1682" s="36" t="s">
        <v>16</v>
      </c>
    </row>
    <row r="1683" spans="1:8" ht="16.8" thickTop="1">
      <c r="A1683" s="162"/>
      <c r="B1683" s="588"/>
      <c r="C1683" s="589" t="s">
        <v>308</v>
      </c>
      <c r="D1683" s="589"/>
      <c r="E1683" s="589"/>
      <c r="F1683" s="589"/>
      <c r="G1683" s="589"/>
      <c r="H1683" s="590"/>
    </row>
    <row r="1684" spans="1:8" ht="16.2">
      <c r="A1684" s="168"/>
      <c r="B1684" s="591"/>
      <c r="C1684" s="592" t="s">
        <v>867</v>
      </c>
      <c r="D1684" s="592"/>
      <c r="E1684" s="592" t="s">
        <v>868</v>
      </c>
      <c r="F1684" s="592"/>
      <c r="G1684" s="592" t="s">
        <v>309</v>
      </c>
      <c r="H1684" s="593"/>
    </row>
    <row r="1685" spans="1:8" ht="16.2">
      <c r="A1685" s="168"/>
      <c r="B1685" s="594"/>
      <c r="C1685" s="595" t="s">
        <v>279</v>
      </c>
      <c r="D1685" s="596" t="s">
        <v>429</v>
      </c>
      <c r="E1685" s="595" t="s">
        <v>12</v>
      </c>
      <c r="F1685" s="596" t="s">
        <v>429</v>
      </c>
      <c r="G1685" s="597" t="s">
        <v>12</v>
      </c>
      <c r="H1685" s="598" t="s">
        <v>430</v>
      </c>
    </row>
    <row r="1686" spans="1:8" ht="18">
      <c r="A1686" s="171" t="s">
        <v>866</v>
      </c>
      <c r="B1686" s="55" t="s">
        <v>876</v>
      </c>
      <c r="C1686" s="426">
        <v>2184.7109999999998</v>
      </c>
      <c r="D1686" s="427">
        <v>1.4781056124991667</v>
      </c>
      <c r="E1686" s="426">
        <v>2280.2600000000002</v>
      </c>
      <c r="F1686" s="427">
        <v>1.7061921495182992</v>
      </c>
      <c r="G1686" s="426">
        <v>-95.549000000000007</v>
      </c>
      <c r="H1686" s="435">
        <v>-4.1902677764816296</v>
      </c>
    </row>
    <row r="1687" spans="1:8" ht="16.8" thickBot="1">
      <c r="A1687" s="172"/>
      <c r="B1687" s="464" t="s">
        <v>875</v>
      </c>
      <c r="C1687" s="429">
        <v>1726.596</v>
      </c>
      <c r="D1687" s="430">
        <v>1.1681596504611416</v>
      </c>
      <c r="E1687" s="429">
        <v>1783.828</v>
      </c>
      <c r="F1687" s="430">
        <v>1.3347396041201129</v>
      </c>
      <c r="G1687" s="429">
        <v>-57.231999999999999</v>
      </c>
      <c r="H1687" s="436">
        <v>-3.2083810770993613</v>
      </c>
    </row>
    <row r="1688" spans="1:8" ht="16.2" thickTop="1"/>
    <row r="1689" spans="1:8" ht="16.8" thickBot="1">
      <c r="H1689" s="36" t="s">
        <v>16</v>
      </c>
    </row>
    <row r="1690" spans="1:8" ht="16.8" thickTop="1">
      <c r="A1690" s="162"/>
      <c r="B1690" s="588"/>
      <c r="C1690" s="589" t="s">
        <v>308</v>
      </c>
      <c r="D1690" s="589"/>
      <c r="E1690" s="589"/>
      <c r="F1690" s="589"/>
      <c r="G1690" s="589"/>
      <c r="H1690" s="590"/>
    </row>
    <row r="1691" spans="1:8" ht="16.2">
      <c r="A1691" s="168"/>
      <c r="B1691" s="591"/>
      <c r="C1691" s="592" t="s">
        <v>873</v>
      </c>
      <c r="D1691" s="592"/>
      <c r="E1691" s="592" t="s">
        <v>874</v>
      </c>
      <c r="F1691" s="592"/>
      <c r="G1691" s="592" t="s">
        <v>309</v>
      </c>
      <c r="H1691" s="593"/>
    </row>
    <row r="1692" spans="1:8" ht="16.2">
      <c r="A1692" s="168"/>
      <c r="B1692" s="594"/>
      <c r="C1692" s="595" t="s">
        <v>279</v>
      </c>
      <c r="D1692" s="596" t="s">
        <v>429</v>
      </c>
      <c r="E1692" s="595" t="s">
        <v>12</v>
      </c>
      <c r="F1692" s="596" t="s">
        <v>429</v>
      </c>
      <c r="G1692" s="597" t="s">
        <v>12</v>
      </c>
      <c r="H1692" s="598" t="s">
        <v>430</v>
      </c>
    </row>
    <row r="1693" spans="1:8" ht="18">
      <c r="A1693" s="171" t="s">
        <v>872</v>
      </c>
      <c r="B1693" s="55" t="s">
        <v>884</v>
      </c>
      <c r="C1693" s="426">
        <v>2773.2289999999998</v>
      </c>
      <c r="D1693" s="427">
        <v>1.4978867632457931</v>
      </c>
      <c r="E1693" s="426">
        <v>2814.3310000000001</v>
      </c>
      <c r="F1693" s="427">
        <v>1.6578814780785749</v>
      </c>
      <c r="G1693" s="426">
        <v>-41.101999999999997</v>
      </c>
      <c r="H1693" s="435">
        <v>-1.4604536566594335</v>
      </c>
    </row>
    <row r="1694" spans="1:8" ht="16.8" thickBot="1">
      <c r="A1694" s="172"/>
      <c r="B1694" s="464" t="s">
        <v>426</v>
      </c>
      <c r="C1694" s="429">
        <v>2188.7220000000002</v>
      </c>
      <c r="D1694" s="430">
        <v>1.182180668175927</v>
      </c>
      <c r="E1694" s="429">
        <v>2190.8539999999998</v>
      </c>
      <c r="F1694" s="430">
        <v>1.2906002413271067</v>
      </c>
      <c r="G1694" s="429">
        <v>-2.1320000000000001</v>
      </c>
      <c r="H1694" s="436">
        <v>-9.7313650293447213E-2</v>
      </c>
    </row>
    <row r="1695" spans="1:8" ht="16.2" thickTop="1"/>
    <row r="1696" spans="1:8" ht="16.8" thickBot="1">
      <c r="H1696" s="36" t="s">
        <v>16</v>
      </c>
    </row>
    <row r="1697" spans="1:8" ht="16.8" thickTop="1">
      <c r="A1697" s="162"/>
      <c r="B1697" s="588"/>
      <c r="C1697" s="589" t="s">
        <v>308</v>
      </c>
      <c r="D1697" s="589"/>
      <c r="E1697" s="589"/>
      <c r="F1697" s="589"/>
      <c r="G1697" s="589"/>
      <c r="H1697" s="590"/>
    </row>
    <row r="1698" spans="1:8" ht="16.2">
      <c r="A1698" s="168"/>
      <c r="B1698" s="591"/>
      <c r="C1698" s="592" t="s">
        <v>882</v>
      </c>
      <c r="D1698" s="592"/>
      <c r="E1698" s="592" t="s">
        <v>883</v>
      </c>
      <c r="F1698" s="592"/>
      <c r="G1698" s="592" t="s">
        <v>309</v>
      </c>
      <c r="H1698" s="593"/>
    </row>
    <row r="1699" spans="1:8" ht="16.2">
      <c r="A1699" s="168"/>
      <c r="B1699" s="594"/>
      <c r="C1699" s="595" t="s">
        <v>279</v>
      </c>
      <c r="D1699" s="596" t="s">
        <v>429</v>
      </c>
      <c r="E1699" s="595" t="s">
        <v>12</v>
      </c>
      <c r="F1699" s="596" t="s">
        <v>429</v>
      </c>
      <c r="G1699" s="597" t="s">
        <v>12</v>
      </c>
      <c r="H1699" s="598" t="s">
        <v>430</v>
      </c>
    </row>
    <row r="1700" spans="1:8" ht="18">
      <c r="A1700" s="171" t="s">
        <v>881</v>
      </c>
      <c r="B1700" s="55" t="s">
        <v>893</v>
      </c>
      <c r="C1700" s="426">
        <v>3354.884</v>
      </c>
      <c r="D1700" s="427">
        <v>1.4908393552698058</v>
      </c>
      <c r="E1700" s="426">
        <v>3313.8040000000001</v>
      </c>
      <c r="F1700" s="427">
        <v>1.639924931336701</v>
      </c>
      <c r="G1700" s="426">
        <v>41.08</v>
      </c>
      <c r="H1700" s="435">
        <v>1.2396629372165644</v>
      </c>
    </row>
    <row r="1701" spans="1:8" ht="16.8" thickBot="1">
      <c r="A1701" s="172"/>
      <c r="B1701" s="464" t="s">
        <v>894</v>
      </c>
      <c r="C1701" s="429">
        <v>2645.1590000000001</v>
      </c>
      <c r="D1701" s="430">
        <v>1.1754526052603085</v>
      </c>
      <c r="E1701" s="429">
        <v>2574.029</v>
      </c>
      <c r="F1701" s="430">
        <v>1.2738273992920757</v>
      </c>
      <c r="G1701" s="429">
        <v>71.13</v>
      </c>
      <c r="H1701" s="436">
        <v>2.7633721298400289</v>
      </c>
    </row>
    <row r="1702" spans="1:8" ht="16.2" thickTop="1"/>
    <row r="1703" spans="1:8" ht="16.8" thickBot="1">
      <c r="H1703" s="36" t="s">
        <v>16</v>
      </c>
    </row>
    <row r="1704" spans="1:8" ht="16.8" thickTop="1">
      <c r="A1704" s="162"/>
      <c r="B1704" s="588"/>
      <c r="C1704" s="589" t="s">
        <v>308</v>
      </c>
      <c r="D1704" s="589"/>
      <c r="E1704" s="589"/>
      <c r="F1704" s="589"/>
      <c r="G1704" s="589"/>
      <c r="H1704" s="590"/>
    </row>
    <row r="1705" spans="1:8" ht="16.2">
      <c r="A1705" s="168"/>
      <c r="B1705" s="591"/>
      <c r="C1705" s="592" t="s">
        <v>891</v>
      </c>
      <c r="D1705" s="592"/>
      <c r="E1705" s="592" t="s">
        <v>892</v>
      </c>
      <c r="F1705" s="592"/>
      <c r="G1705" s="592" t="s">
        <v>309</v>
      </c>
      <c r="H1705" s="593"/>
    </row>
    <row r="1706" spans="1:8" ht="16.2">
      <c r="A1706" s="168"/>
      <c r="B1706" s="594"/>
      <c r="C1706" s="595" t="s">
        <v>279</v>
      </c>
      <c r="D1706" s="596" t="s">
        <v>429</v>
      </c>
      <c r="E1706" s="595" t="s">
        <v>12</v>
      </c>
      <c r="F1706" s="596" t="s">
        <v>429</v>
      </c>
      <c r="G1706" s="597" t="s">
        <v>12</v>
      </c>
      <c r="H1706" s="598" t="s">
        <v>430</v>
      </c>
    </row>
    <row r="1707" spans="1:8" ht="18">
      <c r="A1707" s="171" t="s">
        <v>890</v>
      </c>
      <c r="B1707" s="55" t="s">
        <v>901</v>
      </c>
      <c r="C1707" s="602">
        <v>3852.8809999999999</v>
      </c>
      <c r="D1707" s="603">
        <v>1.4542148853685091</v>
      </c>
      <c r="E1707" s="602">
        <v>3858.27</v>
      </c>
      <c r="F1707" s="603">
        <v>1.6023162306365246</v>
      </c>
      <c r="G1707" s="602">
        <v>-5.3890000000000002</v>
      </c>
      <c r="H1707" s="604">
        <v>-0.13967399896844959</v>
      </c>
    </row>
    <row r="1708" spans="1:8" ht="16.8" thickBot="1">
      <c r="A1708" s="172"/>
      <c r="B1708" s="464" t="s">
        <v>426</v>
      </c>
      <c r="C1708" s="429">
        <v>3029.848</v>
      </c>
      <c r="D1708" s="430">
        <v>1.143572838611939</v>
      </c>
      <c r="E1708" s="429">
        <v>2995.7550000000001</v>
      </c>
      <c r="F1708" s="430">
        <v>1.2441189599251792</v>
      </c>
      <c r="G1708" s="429">
        <v>34.093000000000004</v>
      </c>
      <c r="H1708" s="436">
        <v>1.1380436651194774</v>
      </c>
    </row>
    <row r="1709" spans="1:8" ht="16.2" thickTop="1"/>
    <row r="1710" spans="1:8" ht="16.8" thickBot="1">
      <c r="H1710" s="36" t="s">
        <v>16</v>
      </c>
    </row>
    <row r="1711" spans="1:8" ht="16.8" thickTop="1">
      <c r="A1711" s="570"/>
      <c r="B1711" s="575"/>
      <c r="C1711" s="576" t="s">
        <v>308</v>
      </c>
      <c r="D1711" s="576"/>
      <c r="E1711" s="576"/>
      <c r="F1711" s="576"/>
      <c r="G1711" s="576"/>
      <c r="H1711" s="577"/>
    </row>
    <row r="1712" spans="1:8" ht="16.2">
      <c r="A1712" s="571"/>
      <c r="B1712" s="578"/>
      <c r="C1712" s="579" t="s">
        <v>899</v>
      </c>
      <c r="D1712" s="579"/>
      <c r="E1712" s="579" t="s">
        <v>900</v>
      </c>
      <c r="F1712" s="579"/>
      <c r="G1712" s="579" t="s">
        <v>309</v>
      </c>
      <c r="H1712" s="580"/>
    </row>
    <row r="1713" spans="1:8" ht="16.2">
      <c r="A1713" s="571"/>
      <c r="B1713" s="581"/>
      <c r="C1713" s="582" t="s">
        <v>279</v>
      </c>
      <c r="D1713" s="583" t="s">
        <v>429</v>
      </c>
      <c r="E1713" s="582" t="s">
        <v>12</v>
      </c>
      <c r="F1713" s="583" t="s">
        <v>429</v>
      </c>
      <c r="G1713" s="584" t="s">
        <v>12</v>
      </c>
      <c r="H1713" s="585" t="s">
        <v>430</v>
      </c>
    </row>
    <row r="1714" spans="1:8" ht="17.399999999999999">
      <c r="A1714" s="572" t="s">
        <v>898</v>
      </c>
      <c r="B1714" s="498" t="s">
        <v>842</v>
      </c>
      <c r="C1714" s="599">
        <v>4498.0969999999998</v>
      </c>
      <c r="D1714" s="600">
        <v>1.4577190701482521</v>
      </c>
      <c r="E1714" s="599">
        <v>4433.2020000000002</v>
      </c>
      <c r="F1714" s="600">
        <v>1.5938272563615372</v>
      </c>
      <c r="G1714" s="599">
        <v>64.894999999999996</v>
      </c>
      <c r="H1714" s="601">
        <v>1.4638403573760004</v>
      </c>
    </row>
    <row r="1715" spans="1:8" ht="16.8" thickBot="1">
      <c r="A1715" s="573"/>
      <c r="B1715" s="574" t="s">
        <v>843</v>
      </c>
      <c r="C1715" s="495">
        <v>3535.5520000000001</v>
      </c>
      <c r="D1715" s="496">
        <v>1.1457826662921662</v>
      </c>
      <c r="E1715" s="495">
        <v>3450.7139999999999</v>
      </c>
      <c r="F1715" s="496">
        <v>1.2406026224630293</v>
      </c>
      <c r="G1715" s="495">
        <v>84.837999999999994</v>
      </c>
      <c r="H1715" s="497">
        <v>2.4585636479870545</v>
      </c>
    </row>
    <row r="1716" spans="1:8" ht="16.2" thickTop="1"/>
  </sheetData>
  <mergeCells count="1">
    <mergeCell ref="A1:H1"/>
  </mergeCells>
  <phoneticPr fontId="3" type="noConversion"/>
  <printOptions horizontalCentered="1"/>
  <pageMargins left="0.74803149606299213" right="0.74803149606299213" top="0.43307086614173229" bottom="0.47244094488188981" header="0.31496062992125984" footer="0.27559055118110237"/>
  <pageSetup paperSize="9" scale="99" orientation="portrait" r:id="rId1"/>
  <headerFooter alignWithMargins="0">
    <oddFooter>第 &amp;P 頁</oddFooter>
  </headerFooter>
  <rowBreaks count="14" manualBreakCount="14">
    <brk id="41" max="16383" man="1"/>
    <brk id="82" max="16383" man="1"/>
    <brk id="120" max="16383" man="1"/>
    <brk id="228" max="16383" man="1"/>
    <brk id="273" max="16383" man="1"/>
    <brk id="336" max="16383" man="1"/>
    <brk id="444" max="16383" man="1"/>
    <brk id="551" max="16383" man="1"/>
    <brk id="659" max="16383" man="1"/>
    <brk id="1151" max="16383" man="1"/>
    <brk id="1239" max="16383" man="1"/>
    <brk id="1323" max="16383" man="1"/>
    <brk id="1366" max="16383" man="1"/>
    <brk id="140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33"/>
  <sheetViews>
    <sheetView topLeftCell="A1113" zoomScaleNormal="100" zoomScaleSheetLayoutView="100" workbookViewId="0">
      <selection activeCell="G1132" sqref="G1132"/>
    </sheetView>
  </sheetViews>
  <sheetFormatPr defaultRowHeight="16.2"/>
  <cols>
    <col min="1" max="1" width="9.6640625" customWidth="1"/>
    <col min="2" max="2" width="10.33203125" bestFit="1" customWidth="1"/>
  </cols>
  <sheetData>
    <row r="1" spans="1:8" ht="22.2">
      <c r="A1" s="607" t="s">
        <v>152</v>
      </c>
      <c r="B1" s="608"/>
      <c r="C1" s="608"/>
      <c r="D1" s="608"/>
      <c r="E1" s="608"/>
      <c r="F1" s="608"/>
      <c r="G1" s="608"/>
      <c r="H1" s="608"/>
    </row>
    <row r="2" spans="1:8" ht="22.8" thickBot="1">
      <c r="A2" s="217"/>
      <c r="B2" s="218"/>
      <c r="C2" s="218"/>
      <c r="D2" s="218"/>
      <c r="E2" s="218"/>
      <c r="F2" s="218"/>
      <c r="G2" s="218"/>
      <c r="H2" s="36" t="s">
        <v>25</v>
      </c>
    </row>
    <row r="3" spans="1:8" ht="22.8" thickTop="1">
      <c r="A3" s="162"/>
      <c r="B3" s="219"/>
      <c r="C3" s="220" t="s">
        <v>151</v>
      </c>
      <c r="D3" s="221"/>
      <c r="E3" s="221"/>
      <c r="F3" s="221"/>
      <c r="G3" s="222"/>
      <c r="H3" s="223"/>
    </row>
    <row r="4" spans="1:8">
      <c r="A4" s="168"/>
      <c r="B4" s="224"/>
      <c r="C4" s="225" t="s">
        <v>120</v>
      </c>
      <c r="D4" s="226"/>
      <c r="E4" s="225" t="s">
        <v>85</v>
      </c>
      <c r="F4" s="226"/>
      <c r="G4" s="225" t="s">
        <v>29</v>
      </c>
      <c r="H4" s="227"/>
    </row>
    <row r="5" spans="1:8">
      <c r="A5" s="168"/>
      <c r="B5" s="228"/>
      <c r="C5" s="229" t="s">
        <v>12</v>
      </c>
      <c r="D5" s="230" t="s">
        <v>13</v>
      </c>
      <c r="E5" s="229" t="s">
        <v>12</v>
      </c>
      <c r="F5" s="230" t="s">
        <v>13</v>
      </c>
      <c r="G5" s="231" t="s">
        <v>12</v>
      </c>
      <c r="H5" s="232" t="s">
        <v>13</v>
      </c>
    </row>
    <row r="6" spans="1:8" ht="18">
      <c r="A6" s="171" t="s">
        <v>119</v>
      </c>
      <c r="B6" s="250" t="s">
        <v>153</v>
      </c>
      <c r="C6" s="196">
        <v>230.3</v>
      </c>
      <c r="D6" s="197">
        <v>1.1962020714085371</v>
      </c>
      <c r="E6" s="196">
        <v>154.30000000000001</v>
      </c>
      <c r="F6" s="197">
        <v>1.7208882147597118</v>
      </c>
      <c r="G6" s="196">
        <v>76</v>
      </c>
      <c r="H6" s="199">
        <v>49.254698639014904</v>
      </c>
    </row>
    <row r="7" spans="1:8" ht="16.8" thickBot="1">
      <c r="A7" s="172"/>
      <c r="B7" s="251" t="s">
        <v>154</v>
      </c>
      <c r="C7" s="200">
        <v>38.4</v>
      </c>
      <c r="D7" s="201">
        <v>0.19945358029564839</v>
      </c>
      <c r="E7" s="200">
        <v>15.6</v>
      </c>
      <c r="F7" s="201">
        <v>0.17398480978776085</v>
      </c>
      <c r="G7" s="200">
        <v>22.8</v>
      </c>
      <c r="H7" s="202">
        <v>146.15384615384616</v>
      </c>
    </row>
    <row r="8" spans="1:8" ht="16.8" thickTop="1"/>
    <row r="9" spans="1:8" ht="22.8" thickBot="1">
      <c r="A9" s="217"/>
      <c r="B9" s="218"/>
      <c r="C9" s="218"/>
      <c r="D9" s="218"/>
      <c r="E9" s="218"/>
      <c r="F9" s="218"/>
      <c r="G9" s="218"/>
      <c r="H9" s="36" t="s">
        <v>25</v>
      </c>
    </row>
    <row r="10" spans="1:8" ht="22.8" thickTop="1">
      <c r="A10" s="162"/>
      <c r="B10" s="219"/>
      <c r="C10" s="220" t="s">
        <v>151</v>
      </c>
      <c r="D10" s="221"/>
      <c r="E10" s="221"/>
      <c r="F10" s="221"/>
      <c r="G10" s="222"/>
      <c r="H10" s="223"/>
    </row>
    <row r="11" spans="1:8">
      <c r="A11" s="168"/>
      <c r="B11" s="224"/>
      <c r="C11" s="225" t="s">
        <v>156</v>
      </c>
      <c r="D11" s="226"/>
      <c r="E11" s="225" t="s">
        <v>157</v>
      </c>
      <c r="F11" s="226"/>
      <c r="G11" s="225" t="s">
        <v>29</v>
      </c>
      <c r="H11" s="227"/>
    </row>
    <row r="12" spans="1:8">
      <c r="A12" s="168"/>
      <c r="B12" s="228"/>
      <c r="C12" s="229" t="s">
        <v>12</v>
      </c>
      <c r="D12" s="230" t="s">
        <v>13</v>
      </c>
      <c r="E12" s="229" t="s">
        <v>12</v>
      </c>
      <c r="F12" s="230" t="s">
        <v>13</v>
      </c>
      <c r="G12" s="231" t="s">
        <v>12</v>
      </c>
      <c r="H12" s="232" t="s">
        <v>13</v>
      </c>
    </row>
    <row r="13" spans="1:8" ht="18">
      <c r="A13" s="171" t="s">
        <v>155</v>
      </c>
      <c r="B13" s="250" t="s">
        <v>153</v>
      </c>
      <c r="C13" s="196">
        <v>400.5</v>
      </c>
      <c r="D13" s="197">
        <v>1.1427250783216065</v>
      </c>
      <c r="E13" s="196">
        <v>308.8</v>
      </c>
      <c r="F13" s="197">
        <v>1.5617334837074985</v>
      </c>
      <c r="G13" s="196">
        <v>91.7</v>
      </c>
      <c r="H13" s="199">
        <v>29.695595854922274</v>
      </c>
    </row>
    <row r="14" spans="1:8" ht="16.8" thickBot="1">
      <c r="A14" s="172"/>
      <c r="B14" s="252" t="s">
        <v>154</v>
      </c>
      <c r="C14" s="200">
        <v>64.5</v>
      </c>
      <c r="D14" s="201">
        <v>0.18403437590947219</v>
      </c>
      <c r="E14" s="200">
        <v>31.7</v>
      </c>
      <c r="F14" s="201">
        <v>0.16032043858007677</v>
      </c>
      <c r="G14" s="200">
        <v>32.799999999999997</v>
      </c>
      <c r="H14" s="202">
        <v>103.47003154574135</v>
      </c>
    </row>
    <row r="15" spans="1:8" ht="16.8" thickTop="1"/>
    <row r="16" spans="1:8" ht="22.8" thickBot="1">
      <c r="A16" s="217"/>
      <c r="B16" s="218"/>
      <c r="C16" s="218"/>
      <c r="D16" s="218"/>
      <c r="E16" s="218"/>
      <c r="F16" s="218"/>
      <c r="G16" s="218"/>
      <c r="H16" s="36" t="s">
        <v>25</v>
      </c>
    </row>
    <row r="17" spans="1:8" ht="22.8" thickTop="1">
      <c r="A17" s="162"/>
      <c r="B17" s="219"/>
      <c r="C17" s="220" t="s">
        <v>151</v>
      </c>
      <c r="D17" s="221"/>
      <c r="E17" s="221"/>
      <c r="F17" s="221"/>
      <c r="G17" s="222"/>
      <c r="H17" s="223"/>
    </row>
    <row r="18" spans="1:8">
      <c r="A18" s="168"/>
      <c r="B18" s="224"/>
      <c r="C18" s="225" t="s">
        <v>159</v>
      </c>
      <c r="D18" s="226"/>
      <c r="E18" s="225" t="s">
        <v>160</v>
      </c>
      <c r="F18" s="226"/>
      <c r="G18" s="225" t="s">
        <v>29</v>
      </c>
      <c r="H18" s="227"/>
    </row>
    <row r="19" spans="1:8">
      <c r="A19" s="168"/>
      <c r="B19" s="228"/>
      <c r="C19" s="229" t="s">
        <v>12</v>
      </c>
      <c r="D19" s="230" t="s">
        <v>13</v>
      </c>
      <c r="E19" s="229" t="s">
        <v>12</v>
      </c>
      <c r="F19" s="230" t="s">
        <v>13</v>
      </c>
      <c r="G19" s="231" t="s">
        <v>12</v>
      </c>
      <c r="H19" s="232" t="s">
        <v>13</v>
      </c>
    </row>
    <row r="20" spans="1:8" ht="18">
      <c r="A20" s="171" t="s">
        <v>126</v>
      </c>
      <c r="B20" s="250" t="s">
        <v>153</v>
      </c>
      <c r="C20" s="196">
        <v>632.70000000000005</v>
      </c>
      <c r="D20" s="197">
        <v>1.1117202407936491</v>
      </c>
      <c r="E20" s="196">
        <v>499.3</v>
      </c>
      <c r="F20" s="197">
        <v>1.565306807031184</v>
      </c>
      <c r="G20" s="196">
        <v>133.4</v>
      </c>
      <c r="H20" s="199">
        <v>26.717404366112561</v>
      </c>
    </row>
    <row r="21" spans="1:8" ht="16.8" thickBot="1">
      <c r="A21" s="172"/>
      <c r="B21" s="251" t="s">
        <v>154</v>
      </c>
      <c r="C21" s="200">
        <v>99.8</v>
      </c>
      <c r="D21" s="201">
        <v>0.17535906437680762</v>
      </c>
      <c r="E21" s="200">
        <v>43.2</v>
      </c>
      <c r="F21" s="201">
        <v>0.13543211308581443</v>
      </c>
      <c r="G21" s="200">
        <v>56.6</v>
      </c>
      <c r="H21" s="202">
        <v>131.0185185185185</v>
      </c>
    </row>
    <row r="22" spans="1:8" ht="16.8" thickTop="1"/>
    <row r="23" spans="1:8" ht="22.8" thickBot="1">
      <c r="A23" s="217"/>
      <c r="B23" s="218"/>
      <c r="C23" s="218"/>
      <c r="D23" s="218"/>
      <c r="E23" s="218"/>
      <c r="F23" s="218"/>
      <c r="G23" s="218"/>
      <c r="H23" s="36" t="s">
        <v>25</v>
      </c>
    </row>
    <row r="24" spans="1:8" ht="22.8" thickTop="1">
      <c r="A24" s="162"/>
      <c r="B24" s="219"/>
      <c r="C24" s="220" t="s">
        <v>151</v>
      </c>
      <c r="D24" s="221"/>
      <c r="E24" s="221"/>
      <c r="F24" s="221"/>
      <c r="G24" s="222"/>
      <c r="H24" s="223"/>
    </row>
    <row r="25" spans="1:8">
      <c r="A25" s="168"/>
      <c r="B25" s="224"/>
      <c r="C25" s="225" t="s">
        <v>131</v>
      </c>
      <c r="D25" s="226"/>
      <c r="E25" s="225" t="s">
        <v>161</v>
      </c>
      <c r="F25" s="226"/>
      <c r="G25" s="225" t="s">
        <v>29</v>
      </c>
      <c r="H25" s="227"/>
    </row>
    <row r="26" spans="1:8">
      <c r="A26" s="168"/>
      <c r="B26" s="228"/>
      <c r="C26" s="229" t="s">
        <v>12</v>
      </c>
      <c r="D26" s="230" t="s">
        <v>13</v>
      </c>
      <c r="E26" s="229" t="s">
        <v>12</v>
      </c>
      <c r="F26" s="230" t="s">
        <v>13</v>
      </c>
      <c r="G26" s="231" t="s">
        <v>12</v>
      </c>
      <c r="H26" s="232" t="s">
        <v>13</v>
      </c>
    </row>
    <row r="27" spans="1:8" ht="18">
      <c r="A27" s="171" t="s">
        <v>158</v>
      </c>
      <c r="B27" s="250" t="s">
        <v>153</v>
      </c>
      <c r="C27" s="196">
        <v>851.1</v>
      </c>
      <c r="D27" s="197">
        <v>1.1155427572295324</v>
      </c>
      <c r="E27" s="196">
        <v>657.4</v>
      </c>
      <c r="F27" s="197">
        <v>1.4741001015770225</v>
      </c>
      <c r="G27" s="196">
        <v>193.7</v>
      </c>
      <c r="H27" s="199">
        <v>29.464557347125051</v>
      </c>
    </row>
    <row r="28" spans="1:8" ht="16.8" thickBot="1">
      <c r="A28" s="172"/>
      <c r="B28" s="251" t="s">
        <v>154</v>
      </c>
      <c r="C28" s="200">
        <v>133.69999999999999</v>
      </c>
      <c r="D28" s="201">
        <v>0.17524153053881855</v>
      </c>
      <c r="E28" s="200">
        <v>59.6</v>
      </c>
      <c r="F28" s="201">
        <v>0.1336421753179047</v>
      </c>
      <c r="G28" s="200">
        <v>74.099999999999994</v>
      </c>
      <c r="H28" s="202">
        <v>124.32885906040268</v>
      </c>
    </row>
    <row r="29" spans="1:8" ht="16.8" thickTop="1"/>
    <row r="30" spans="1:8" ht="22.8" thickBot="1">
      <c r="A30" s="217"/>
      <c r="B30" s="218"/>
      <c r="C30" s="218"/>
      <c r="D30" s="218"/>
      <c r="E30" s="218"/>
      <c r="F30" s="218"/>
      <c r="G30" s="218"/>
      <c r="H30" s="36" t="s">
        <v>25</v>
      </c>
    </row>
    <row r="31" spans="1:8" ht="22.8" thickTop="1">
      <c r="A31" s="162"/>
      <c r="B31" s="219"/>
      <c r="C31" s="220" t="s">
        <v>151</v>
      </c>
      <c r="D31" s="221"/>
      <c r="E31" s="221"/>
      <c r="F31" s="221"/>
      <c r="G31" s="222"/>
      <c r="H31" s="223"/>
    </row>
    <row r="32" spans="1:8">
      <c r="A32" s="168"/>
      <c r="B32" s="224"/>
      <c r="C32" s="225" t="s">
        <v>162</v>
      </c>
      <c r="D32" s="226"/>
      <c r="E32" s="225" t="s">
        <v>163</v>
      </c>
      <c r="F32" s="226"/>
      <c r="G32" s="225" t="s">
        <v>29</v>
      </c>
      <c r="H32" s="227"/>
    </row>
    <row r="33" spans="1:8">
      <c r="A33" s="168"/>
      <c r="B33" s="228"/>
      <c r="C33" s="229" t="s">
        <v>12</v>
      </c>
      <c r="D33" s="230" t="s">
        <v>13</v>
      </c>
      <c r="E33" s="229" t="s">
        <v>12</v>
      </c>
      <c r="F33" s="230" t="s">
        <v>13</v>
      </c>
      <c r="G33" s="231" t="s">
        <v>12</v>
      </c>
      <c r="H33" s="232" t="s">
        <v>13</v>
      </c>
    </row>
    <row r="34" spans="1:8" ht="18">
      <c r="A34" s="171" t="s">
        <v>134</v>
      </c>
      <c r="B34" s="250" t="s">
        <v>153</v>
      </c>
      <c r="C34" s="196">
        <v>1082.4000000000001</v>
      </c>
      <c r="D34" s="197">
        <v>1.098340211489345</v>
      </c>
      <c r="E34" s="196">
        <v>806.8</v>
      </c>
      <c r="F34" s="197">
        <v>1.4006312215073626</v>
      </c>
      <c r="G34" s="196">
        <v>275.60000000000002</v>
      </c>
      <c r="H34" s="199">
        <v>34.159643034209239</v>
      </c>
    </row>
    <row r="35" spans="1:8" ht="16.8" thickBot="1">
      <c r="A35" s="172"/>
      <c r="B35" s="251" t="s">
        <v>154</v>
      </c>
      <c r="C35" s="200">
        <v>163.19999999999999</v>
      </c>
      <c r="D35" s="201">
        <v>0.16560340217577704</v>
      </c>
      <c r="E35" s="200">
        <v>81.7</v>
      </c>
      <c r="F35" s="201">
        <v>0.14183387555422847</v>
      </c>
      <c r="G35" s="200">
        <v>81.5</v>
      </c>
      <c r="H35" s="202">
        <v>99.755201958384319</v>
      </c>
    </row>
    <row r="36" spans="1:8" ht="16.8" thickTop="1"/>
    <row r="37" spans="1:8" ht="22.8" thickBot="1">
      <c r="A37" s="217"/>
      <c r="B37" s="218"/>
      <c r="C37" s="218"/>
      <c r="D37" s="218"/>
      <c r="E37" s="218"/>
      <c r="F37" s="218"/>
      <c r="G37" s="218"/>
      <c r="H37" s="36" t="s">
        <v>25</v>
      </c>
    </row>
    <row r="38" spans="1:8" ht="22.8" thickTop="1">
      <c r="A38" s="162"/>
      <c r="B38" s="219"/>
      <c r="C38" s="220" t="s">
        <v>151</v>
      </c>
      <c r="D38" s="221"/>
      <c r="E38" s="221"/>
      <c r="F38" s="221"/>
      <c r="G38" s="222"/>
      <c r="H38" s="223"/>
    </row>
    <row r="39" spans="1:8">
      <c r="A39" s="168"/>
      <c r="B39" s="224"/>
      <c r="C39" s="225" t="s">
        <v>164</v>
      </c>
      <c r="D39" s="226"/>
      <c r="E39" s="225" t="s">
        <v>165</v>
      </c>
      <c r="F39" s="226"/>
      <c r="G39" s="225" t="s">
        <v>29</v>
      </c>
      <c r="H39" s="227"/>
    </row>
    <row r="40" spans="1:8">
      <c r="A40" s="168"/>
      <c r="B40" s="228"/>
      <c r="C40" s="229" t="s">
        <v>12</v>
      </c>
      <c r="D40" s="230" t="s">
        <v>13</v>
      </c>
      <c r="E40" s="229" t="s">
        <v>12</v>
      </c>
      <c r="F40" s="230" t="s">
        <v>13</v>
      </c>
      <c r="G40" s="231" t="s">
        <v>12</v>
      </c>
      <c r="H40" s="232" t="s">
        <v>13</v>
      </c>
    </row>
    <row r="41" spans="1:8" ht="18">
      <c r="A41" s="171" t="s">
        <v>136</v>
      </c>
      <c r="B41" s="250" t="s">
        <v>153</v>
      </c>
      <c r="C41" s="196">
        <v>1300.3</v>
      </c>
      <c r="D41" s="197">
        <v>1.0846408581700491</v>
      </c>
      <c r="E41" s="196">
        <v>986.9</v>
      </c>
      <c r="F41" s="197">
        <v>1.3558106563502881</v>
      </c>
      <c r="G41" s="196">
        <v>313.39999999999998</v>
      </c>
      <c r="H41" s="199">
        <v>31.756003647785992</v>
      </c>
    </row>
    <row r="42" spans="1:8" ht="16.8" thickBot="1">
      <c r="A42" s="172"/>
      <c r="B42" s="251" t="s">
        <v>154</v>
      </c>
      <c r="C42" s="200">
        <v>192.8</v>
      </c>
      <c r="D42" s="201">
        <v>0.16082346954947743</v>
      </c>
      <c r="E42" s="200">
        <v>106.9</v>
      </c>
      <c r="F42" s="201">
        <v>0.14686002549786786</v>
      </c>
      <c r="G42" s="200">
        <v>85.9</v>
      </c>
      <c r="H42" s="202">
        <v>80.355472404116</v>
      </c>
    </row>
    <row r="43" spans="1:8" ht="16.8" thickTop="1"/>
    <row r="44" spans="1:8" ht="22.8" thickBot="1">
      <c r="A44" s="217"/>
      <c r="B44" s="218"/>
      <c r="C44" s="218"/>
      <c r="D44" s="218"/>
      <c r="E44" s="218"/>
      <c r="F44" s="218"/>
      <c r="G44" s="218"/>
      <c r="H44" s="36" t="s">
        <v>25</v>
      </c>
    </row>
    <row r="45" spans="1:8" ht="22.8" thickTop="1">
      <c r="A45" s="162"/>
      <c r="B45" s="219"/>
      <c r="C45" s="220" t="s">
        <v>151</v>
      </c>
      <c r="D45" s="221"/>
      <c r="E45" s="221"/>
      <c r="F45" s="221"/>
      <c r="G45" s="222"/>
      <c r="H45" s="223"/>
    </row>
    <row r="46" spans="1:8">
      <c r="A46" s="168"/>
      <c r="B46" s="224"/>
      <c r="C46" s="225" t="s">
        <v>139</v>
      </c>
      <c r="D46" s="226"/>
      <c r="E46" s="225" t="s">
        <v>140</v>
      </c>
      <c r="F46" s="226"/>
      <c r="G46" s="225" t="s">
        <v>29</v>
      </c>
      <c r="H46" s="227"/>
    </row>
    <row r="47" spans="1:8">
      <c r="A47" s="168"/>
      <c r="B47" s="228"/>
      <c r="C47" s="229" t="s">
        <v>12</v>
      </c>
      <c r="D47" s="230" t="s">
        <v>13</v>
      </c>
      <c r="E47" s="229" t="s">
        <v>12</v>
      </c>
      <c r="F47" s="230" t="s">
        <v>13</v>
      </c>
      <c r="G47" s="231" t="s">
        <v>12</v>
      </c>
      <c r="H47" s="232" t="s">
        <v>13</v>
      </c>
    </row>
    <row r="48" spans="1:8" ht="18">
      <c r="A48" s="171" t="s">
        <v>138</v>
      </c>
      <c r="B48" s="250" t="s">
        <v>153</v>
      </c>
      <c r="C48" s="196">
        <v>1539.6</v>
      </c>
      <c r="D48" s="197">
        <v>1.0863268590717396</v>
      </c>
      <c r="E48" s="196">
        <v>1145.5999999999999</v>
      </c>
      <c r="F48" s="197">
        <v>1.3013523568268177</v>
      </c>
      <c r="G48" s="196">
        <v>394</v>
      </c>
      <c r="H48" s="199">
        <v>34.392458100558663</v>
      </c>
    </row>
    <row r="49" spans="1:8" ht="16.8" thickBot="1">
      <c r="A49" s="172"/>
      <c r="B49" s="251" t="s">
        <v>154</v>
      </c>
      <c r="C49" s="200">
        <v>228.9</v>
      </c>
      <c r="D49" s="201">
        <v>0.16150962460478124</v>
      </c>
      <c r="E49" s="200">
        <v>125</v>
      </c>
      <c r="F49" s="201">
        <v>0.14199462692331721</v>
      </c>
      <c r="G49" s="200">
        <v>103.9</v>
      </c>
      <c r="H49" s="202">
        <v>83.12</v>
      </c>
    </row>
    <row r="50" spans="1:8" ht="16.8" thickTop="1"/>
    <row r="51" spans="1:8" ht="22.8" thickBot="1">
      <c r="A51" s="217"/>
      <c r="B51" s="218"/>
      <c r="C51" s="218"/>
      <c r="D51" s="218"/>
      <c r="E51" s="218"/>
      <c r="F51" s="218"/>
      <c r="G51" s="218"/>
      <c r="H51" s="36" t="s">
        <v>25</v>
      </c>
    </row>
    <row r="52" spans="1:8" ht="22.8" thickTop="1">
      <c r="A52" s="162"/>
      <c r="B52" s="219"/>
      <c r="C52" s="220" t="s">
        <v>151</v>
      </c>
      <c r="D52" s="221"/>
      <c r="E52" s="221"/>
      <c r="F52" s="221"/>
      <c r="G52" s="222"/>
      <c r="H52" s="223"/>
    </row>
    <row r="53" spans="1:8">
      <c r="A53" s="168"/>
      <c r="B53" s="224"/>
      <c r="C53" s="225" t="s">
        <v>167</v>
      </c>
      <c r="D53" s="226"/>
      <c r="E53" s="225" t="s">
        <v>168</v>
      </c>
      <c r="F53" s="226"/>
      <c r="G53" s="225" t="s">
        <v>29</v>
      </c>
      <c r="H53" s="227"/>
    </row>
    <row r="54" spans="1:8">
      <c r="A54" s="168"/>
      <c r="B54" s="228"/>
      <c r="C54" s="229" t="s">
        <v>12</v>
      </c>
      <c r="D54" s="230" t="s">
        <v>13</v>
      </c>
      <c r="E54" s="229" t="s">
        <v>12</v>
      </c>
      <c r="F54" s="230" t="s">
        <v>13</v>
      </c>
      <c r="G54" s="231" t="s">
        <v>12</v>
      </c>
      <c r="H54" s="232" t="s">
        <v>13</v>
      </c>
    </row>
    <row r="55" spans="1:8" ht="18">
      <c r="A55" s="171" t="s">
        <v>166</v>
      </c>
      <c r="B55" s="250" t="s">
        <v>153</v>
      </c>
      <c r="C55" s="196">
        <v>1811.3</v>
      </c>
      <c r="D55" s="197">
        <v>1.1087184333850773</v>
      </c>
      <c r="E55" s="196">
        <v>1334.9</v>
      </c>
      <c r="F55" s="197">
        <v>1.2706036438121726</v>
      </c>
      <c r="G55" s="196">
        <v>476.4</v>
      </c>
      <c r="H55" s="199">
        <v>35.688066521836824</v>
      </c>
    </row>
    <row r="56" spans="1:8" ht="16.8" thickBot="1">
      <c r="A56" s="172"/>
      <c r="B56" s="251" t="s">
        <v>154</v>
      </c>
      <c r="C56" s="200">
        <v>255.1</v>
      </c>
      <c r="D56" s="201">
        <v>0.15614976666291239</v>
      </c>
      <c r="E56" s="200">
        <v>146.30000000000001</v>
      </c>
      <c r="F56" s="201">
        <v>0.13925336211680339</v>
      </c>
      <c r="G56" s="200">
        <v>108.8</v>
      </c>
      <c r="H56" s="202">
        <v>74.367737525632236</v>
      </c>
    </row>
    <row r="57" spans="1:8" ht="16.8" thickTop="1"/>
    <row r="58" spans="1:8" ht="22.8" thickBot="1">
      <c r="A58" s="217"/>
      <c r="B58" s="218"/>
      <c r="C58" s="218"/>
      <c r="D58" s="218"/>
      <c r="E58" s="218"/>
      <c r="F58" s="218"/>
      <c r="G58" s="218"/>
      <c r="H58" s="36" t="s">
        <v>25</v>
      </c>
    </row>
    <row r="59" spans="1:8" ht="22.8" thickTop="1">
      <c r="A59" s="162"/>
      <c r="B59" s="219"/>
      <c r="C59" s="220" t="s">
        <v>151</v>
      </c>
      <c r="D59" s="221"/>
      <c r="E59" s="221"/>
      <c r="F59" s="221"/>
      <c r="G59" s="222"/>
      <c r="H59" s="223"/>
    </row>
    <row r="60" spans="1:8">
      <c r="A60" s="168"/>
      <c r="B60" s="224"/>
      <c r="C60" s="225" t="s">
        <v>170</v>
      </c>
      <c r="D60" s="226"/>
      <c r="E60" s="225" t="s">
        <v>106</v>
      </c>
      <c r="F60" s="226"/>
      <c r="G60" s="225" t="s">
        <v>29</v>
      </c>
      <c r="H60" s="227"/>
    </row>
    <row r="61" spans="1:8">
      <c r="A61" s="168"/>
      <c r="B61" s="228"/>
      <c r="C61" s="229" t="s">
        <v>12</v>
      </c>
      <c r="D61" s="230" t="s">
        <v>13</v>
      </c>
      <c r="E61" s="229" t="s">
        <v>12</v>
      </c>
      <c r="F61" s="230" t="s">
        <v>13</v>
      </c>
      <c r="G61" s="231" t="s">
        <v>12</v>
      </c>
      <c r="H61" s="232" t="s">
        <v>13</v>
      </c>
    </row>
    <row r="62" spans="1:8" ht="18">
      <c r="A62" s="171" t="s">
        <v>169</v>
      </c>
      <c r="B62" s="250" t="s">
        <v>153</v>
      </c>
      <c r="C62" s="196">
        <v>2053</v>
      </c>
      <c r="D62" s="197">
        <v>1.1157190301015887</v>
      </c>
      <c r="E62" s="196">
        <v>1545.8</v>
      </c>
      <c r="F62" s="197">
        <v>1.2715736896613277</v>
      </c>
      <c r="G62" s="196">
        <v>507.2</v>
      </c>
      <c r="H62" s="199">
        <v>32.811489196532541</v>
      </c>
    </row>
    <row r="63" spans="1:8" ht="16.8" thickBot="1">
      <c r="A63" s="172"/>
      <c r="B63" s="251" t="s">
        <v>154</v>
      </c>
      <c r="C63" s="200">
        <v>276</v>
      </c>
      <c r="D63" s="201">
        <v>0.14999437521092959</v>
      </c>
      <c r="E63" s="200">
        <v>165.5</v>
      </c>
      <c r="F63" s="201">
        <v>0.13614015114435876</v>
      </c>
      <c r="G63" s="200">
        <v>110.5</v>
      </c>
      <c r="H63" s="202">
        <v>66.767371601208467</v>
      </c>
    </row>
    <row r="64" spans="1:8" ht="16.8" thickTop="1"/>
    <row r="65" spans="1:8" ht="22.8" thickBot="1">
      <c r="A65" s="217"/>
      <c r="B65" s="218"/>
      <c r="C65" s="218"/>
      <c r="D65" s="218"/>
      <c r="E65" s="218"/>
      <c r="F65" s="218"/>
      <c r="G65" s="218"/>
      <c r="H65" s="36" t="s">
        <v>25</v>
      </c>
    </row>
    <row r="66" spans="1:8" ht="22.8" thickTop="1">
      <c r="A66" s="162"/>
      <c r="B66" s="219"/>
      <c r="C66" s="220" t="s">
        <v>151</v>
      </c>
      <c r="D66" s="221"/>
      <c r="E66" s="221"/>
      <c r="F66" s="221"/>
      <c r="G66" s="222"/>
      <c r="H66" s="223"/>
    </row>
    <row r="67" spans="1:8">
      <c r="A67" s="168"/>
      <c r="B67" s="224"/>
      <c r="C67" s="225" t="s">
        <v>149</v>
      </c>
      <c r="D67" s="226"/>
      <c r="E67" s="225" t="s">
        <v>172</v>
      </c>
      <c r="F67" s="226"/>
      <c r="G67" s="225" t="s">
        <v>29</v>
      </c>
      <c r="H67" s="227"/>
    </row>
    <row r="68" spans="1:8">
      <c r="A68" s="168"/>
      <c r="B68" s="228"/>
      <c r="C68" s="229" t="s">
        <v>12</v>
      </c>
      <c r="D68" s="230" t="s">
        <v>13</v>
      </c>
      <c r="E68" s="229" t="s">
        <v>12</v>
      </c>
      <c r="F68" s="230" t="s">
        <v>13</v>
      </c>
      <c r="G68" s="231" t="s">
        <v>12</v>
      </c>
      <c r="H68" s="232" t="s">
        <v>13</v>
      </c>
    </row>
    <row r="69" spans="1:8" ht="18">
      <c r="A69" s="171" t="s">
        <v>171</v>
      </c>
      <c r="B69" s="250" t="s">
        <v>153</v>
      </c>
      <c r="C69" s="196">
        <v>2327.8000000000002</v>
      </c>
      <c r="D69" s="197">
        <v>1.1342882704126085</v>
      </c>
      <c r="E69" s="196">
        <v>1757.5</v>
      </c>
      <c r="F69" s="197">
        <v>1.2721946389030243</v>
      </c>
      <c r="G69" s="196">
        <v>570.29999999999995</v>
      </c>
      <c r="H69" s="199">
        <v>32.44950213371267</v>
      </c>
    </row>
    <row r="70" spans="1:8" ht="16.8" thickBot="1">
      <c r="A70" s="172"/>
      <c r="B70" s="251" t="s">
        <v>154</v>
      </c>
      <c r="C70" s="200">
        <v>294.89999999999998</v>
      </c>
      <c r="D70" s="201">
        <v>0.14369860423776878</v>
      </c>
      <c r="E70" s="200">
        <v>190.8</v>
      </c>
      <c r="F70" s="201">
        <v>0.13811364842258722</v>
      </c>
      <c r="G70" s="200">
        <v>104.1</v>
      </c>
      <c r="H70" s="202">
        <v>54.559748427672929</v>
      </c>
    </row>
    <row r="71" spans="1:8" ht="16.8" thickTop="1"/>
    <row r="72" spans="1:8" ht="22.8" thickBot="1">
      <c r="A72" s="217"/>
      <c r="B72" s="218"/>
      <c r="C72" s="218"/>
      <c r="D72" s="218"/>
      <c r="E72" s="218"/>
      <c r="F72" s="218"/>
      <c r="G72" s="218"/>
      <c r="H72" s="36" t="s">
        <v>25</v>
      </c>
    </row>
    <row r="73" spans="1:8" ht="22.8" thickTop="1">
      <c r="A73" s="162"/>
      <c r="B73" s="219"/>
      <c r="C73" s="220" t="s">
        <v>151</v>
      </c>
      <c r="D73" s="221"/>
      <c r="E73" s="221"/>
      <c r="F73" s="221"/>
      <c r="G73" s="222"/>
      <c r="H73" s="223"/>
    </row>
    <row r="74" spans="1:8">
      <c r="A74" s="168"/>
      <c r="B74" s="224"/>
      <c r="C74" s="225" t="s">
        <v>174</v>
      </c>
      <c r="D74" s="226"/>
      <c r="E74" s="225" t="s">
        <v>113</v>
      </c>
      <c r="F74" s="226"/>
      <c r="G74" s="225" t="s">
        <v>29</v>
      </c>
      <c r="H74" s="227"/>
    </row>
    <row r="75" spans="1:8">
      <c r="A75" s="168"/>
      <c r="B75" s="228"/>
      <c r="C75" s="229" t="s">
        <v>12</v>
      </c>
      <c r="D75" s="230" t="s">
        <v>13</v>
      </c>
      <c r="E75" s="229" t="s">
        <v>12</v>
      </c>
      <c r="F75" s="230" t="s">
        <v>13</v>
      </c>
      <c r="G75" s="231" t="s">
        <v>12</v>
      </c>
      <c r="H75" s="232" t="s">
        <v>13</v>
      </c>
    </row>
    <row r="76" spans="1:8" ht="18">
      <c r="A76" s="171" t="s">
        <v>175</v>
      </c>
      <c r="B76" s="250" t="s">
        <v>153</v>
      </c>
      <c r="C76" s="196">
        <v>2621.9</v>
      </c>
      <c r="D76" s="197">
        <v>1.1440382512564393</v>
      </c>
      <c r="E76" s="196">
        <v>1981.8</v>
      </c>
      <c r="F76" s="197">
        <v>1.269919792178632</v>
      </c>
      <c r="G76" s="196">
        <v>640.1</v>
      </c>
      <c r="H76" s="199">
        <v>32.298920173579582</v>
      </c>
    </row>
    <row r="77" spans="1:8" ht="16.8" thickBot="1">
      <c r="A77" s="172"/>
      <c r="B77" s="251" t="s">
        <v>154</v>
      </c>
      <c r="C77" s="200">
        <v>322.39999999999998</v>
      </c>
      <c r="D77" s="201">
        <v>0.14067581990353409</v>
      </c>
      <c r="E77" s="200">
        <v>216.3</v>
      </c>
      <c r="F77" s="201">
        <v>0.13860311386024732</v>
      </c>
      <c r="G77" s="200">
        <v>106.1</v>
      </c>
      <c r="H77" s="202">
        <v>49.052242256125723</v>
      </c>
    </row>
    <row r="78" spans="1:8" ht="16.8" thickTop="1"/>
    <row r="79" spans="1:8" ht="22.8" thickBot="1">
      <c r="A79" s="217"/>
      <c r="B79" s="218"/>
      <c r="C79" s="218"/>
      <c r="D79" s="218"/>
      <c r="E79" s="218"/>
      <c r="F79" s="218"/>
      <c r="G79" s="218"/>
      <c r="H79" s="36" t="s">
        <v>25</v>
      </c>
    </row>
    <row r="80" spans="1:8" ht="22.8" thickTop="1">
      <c r="A80" s="162"/>
      <c r="B80" s="219"/>
      <c r="C80" s="220" t="s">
        <v>151</v>
      </c>
      <c r="D80" s="221"/>
      <c r="E80" s="221"/>
      <c r="F80" s="221"/>
      <c r="G80" s="222"/>
      <c r="H80" s="223"/>
    </row>
    <row r="81" spans="1:8">
      <c r="A81" s="168"/>
      <c r="B81" s="224"/>
      <c r="C81" s="225" t="s">
        <v>177</v>
      </c>
      <c r="D81" s="226"/>
      <c r="E81" s="225" t="s">
        <v>178</v>
      </c>
      <c r="F81" s="226"/>
      <c r="G81" s="225" t="s">
        <v>29</v>
      </c>
      <c r="H81" s="227"/>
    </row>
    <row r="82" spans="1:8">
      <c r="A82" s="168"/>
      <c r="B82" s="228"/>
      <c r="C82" s="229" t="s">
        <v>12</v>
      </c>
      <c r="D82" s="230" t="s">
        <v>13</v>
      </c>
      <c r="E82" s="229" t="s">
        <v>12</v>
      </c>
      <c r="F82" s="230" t="s">
        <v>13</v>
      </c>
      <c r="G82" s="231" t="s">
        <v>12</v>
      </c>
      <c r="H82" s="232" t="s">
        <v>13</v>
      </c>
    </row>
    <row r="83" spans="1:8" ht="18">
      <c r="A83" s="171" t="s">
        <v>179</v>
      </c>
      <c r="B83" s="250" t="s">
        <v>153</v>
      </c>
      <c r="C83" s="196">
        <v>2904.8</v>
      </c>
      <c r="D83" s="197">
        <v>1.1554724636528173</v>
      </c>
      <c r="E83" s="196">
        <v>2190</v>
      </c>
      <c r="F83" s="197">
        <v>1.2559463900143659</v>
      </c>
      <c r="G83" s="196">
        <v>714.8</v>
      </c>
      <c r="H83" s="199">
        <v>32.6392694063927</v>
      </c>
    </row>
    <row r="84" spans="1:8" ht="16.8" thickBot="1">
      <c r="A84" s="172"/>
      <c r="B84" s="251" t="s">
        <v>154</v>
      </c>
      <c r="C84" s="200">
        <v>380.3</v>
      </c>
      <c r="D84" s="201">
        <v>0.15127588058632829</v>
      </c>
      <c r="E84" s="200">
        <v>241.6</v>
      </c>
      <c r="F84" s="201">
        <v>0.13855554695318301</v>
      </c>
      <c r="G84" s="200">
        <v>138.69999999999999</v>
      </c>
      <c r="H84" s="202">
        <v>57.408940397351003</v>
      </c>
    </row>
    <row r="85" spans="1:8" ht="16.8" thickTop="1"/>
    <row r="86" spans="1:8" ht="22.8" thickBot="1">
      <c r="A86" s="217"/>
      <c r="B86" s="218"/>
      <c r="C86" s="218"/>
      <c r="D86" s="218"/>
      <c r="E86" s="218"/>
      <c r="F86" s="218"/>
      <c r="G86" s="218"/>
      <c r="H86" s="36" t="s">
        <v>25</v>
      </c>
    </row>
    <row r="87" spans="1:8" ht="22.8" thickTop="1">
      <c r="A87" s="162"/>
      <c r="B87" s="163"/>
      <c r="C87" s="164" t="s">
        <v>151</v>
      </c>
      <c r="D87" s="165"/>
      <c r="E87" s="165"/>
      <c r="F87" s="165"/>
      <c r="G87" s="166"/>
      <c r="H87" s="167"/>
    </row>
    <row r="88" spans="1:8">
      <c r="A88" s="168"/>
      <c r="B88" s="157"/>
      <c r="C88" s="158" t="s">
        <v>181</v>
      </c>
      <c r="D88" s="159"/>
      <c r="E88" s="158" t="s">
        <v>182</v>
      </c>
      <c r="F88" s="159"/>
      <c r="G88" s="158" t="s">
        <v>29</v>
      </c>
      <c r="H88" s="169"/>
    </row>
    <row r="89" spans="1:8">
      <c r="A89" s="168"/>
      <c r="B89" s="160"/>
      <c r="C89" s="177" t="s">
        <v>12</v>
      </c>
      <c r="D89" s="178" t="s">
        <v>13</v>
      </c>
      <c r="E89" s="177" t="s">
        <v>12</v>
      </c>
      <c r="F89" s="178" t="s">
        <v>13</v>
      </c>
      <c r="G89" s="161" t="s">
        <v>12</v>
      </c>
      <c r="H89" s="170" t="s">
        <v>13</v>
      </c>
    </row>
    <row r="90" spans="1:8" ht="18">
      <c r="A90" s="171" t="s">
        <v>180</v>
      </c>
      <c r="B90" s="250" t="s">
        <v>153</v>
      </c>
      <c r="C90" s="196">
        <v>325.89999999999998</v>
      </c>
      <c r="D90" s="197">
        <v>1.3887350111218115</v>
      </c>
      <c r="E90" s="196">
        <v>230.3</v>
      </c>
      <c r="F90" s="197">
        <v>1.1963574215198884</v>
      </c>
      <c r="G90" s="196">
        <v>95.6</v>
      </c>
      <c r="H90" s="199">
        <v>41.511072514112016</v>
      </c>
    </row>
    <row r="91" spans="1:8" ht="16.8" thickBot="1">
      <c r="A91" s="172"/>
      <c r="B91" s="251" t="s">
        <v>154</v>
      </c>
      <c r="C91" s="200">
        <v>77.2</v>
      </c>
      <c r="D91" s="201">
        <v>0.32896699250875683</v>
      </c>
      <c r="E91" s="200">
        <v>38.4</v>
      </c>
      <c r="F91" s="201">
        <v>0.19947948322346379</v>
      </c>
      <c r="G91" s="200">
        <v>38.799999999999997</v>
      </c>
      <c r="H91" s="202">
        <v>101.0416666666667</v>
      </c>
    </row>
    <row r="92" spans="1:8" ht="16.8" thickTop="1"/>
    <row r="93" spans="1:8" ht="22.8" thickBot="1">
      <c r="A93" s="217"/>
      <c r="B93" s="218"/>
      <c r="C93" s="218"/>
      <c r="D93" s="218"/>
      <c r="E93" s="218"/>
      <c r="F93" s="218"/>
      <c r="G93" s="218"/>
      <c r="H93" s="36" t="s">
        <v>25</v>
      </c>
    </row>
    <row r="94" spans="1:8" ht="22.8" thickTop="1">
      <c r="A94" s="162"/>
      <c r="B94" s="163"/>
      <c r="C94" s="164" t="s">
        <v>151</v>
      </c>
      <c r="D94" s="165"/>
      <c r="E94" s="165"/>
      <c r="F94" s="165"/>
      <c r="G94" s="166"/>
      <c r="H94" s="167"/>
    </row>
    <row r="95" spans="1:8">
      <c r="A95" s="168"/>
      <c r="B95" s="157"/>
      <c r="C95" s="158" t="s">
        <v>185</v>
      </c>
      <c r="D95" s="159"/>
      <c r="E95" s="158" t="s">
        <v>156</v>
      </c>
      <c r="F95" s="159"/>
      <c r="G95" s="158" t="s">
        <v>29</v>
      </c>
      <c r="H95" s="169"/>
    </row>
    <row r="96" spans="1:8">
      <c r="A96" s="168"/>
      <c r="B96" s="160"/>
      <c r="C96" s="177" t="s">
        <v>12</v>
      </c>
      <c r="D96" s="178" t="s">
        <v>13</v>
      </c>
      <c r="E96" s="177" t="s">
        <v>12</v>
      </c>
      <c r="F96" s="178" t="s">
        <v>13</v>
      </c>
      <c r="G96" s="161" t="s">
        <v>12</v>
      </c>
      <c r="H96" s="170" t="s">
        <v>13</v>
      </c>
    </row>
    <row r="97" spans="1:8" ht="18">
      <c r="A97" s="171" t="s">
        <v>184</v>
      </c>
      <c r="B97" s="248" t="s">
        <v>153</v>
      </c>
      <c r="C97" s="196">
        <v>536.20000000000005</v>
      </c>
      <c r="D97" s="197">
        <v>1.2243518607316886</v>
      </c>
      <c r="E97" s="196">
        <v>400.5</v>
      </c>
      <c r="F97" s="197">
        <v>1.143279628212887</v>
      </c>
      <c r="G97" s="196">
        <v>135.69999999999999</v>
      </c>
      <c r="H97" s="199">
        <v>33.882646691635479</v>
      </c>
    </row>
    <row r="98" spans="1:8" ht="16.8" thickBot="1">
      <c r="A98" s="172"/>
      <c r="B98" s="249" t="s">
        <v>154</v>
      </c>
      <c r="C98" s="200">
        <v>109</v>
      </c>
      <c r="D98" s="201">
        <v>0.24888913245011943</v>
      </c>
      <c r="E98" s="200">
        <v>64.5</v>
      </c>
      <c r="F98" s="201">
        <v>0.18412368544252483</v>
      </c>
      <c r="G98" s="200">
        <v>44.5</v>
      </c>
      <c r="H98" s="202">
        <v>68.992248062015491</v>
      </c>
    </row>
    <row r="99" spans="1:8" ht="16.8" thickTop="1"/>
    <row r="100" spans="1:8" ht="22.8" thickBot="1">
      <c r="A100" s="217"/>
      <c r="B100" s="218"/>
      <c r="C100" s="218"/>
      <c r="D100" s="218"/>
      <c r="E100" s="218"/>
      <c r="F100" s="218"/>
      <c r="G100" s="218"/>
      <c r="H100" s="36" t="s">
        <v>25</v>
      </c>
    </row>
    <row r="101" spans="1:8" ht="22.8" thickTop="1">
      <c r="A101" s="162"/>
      <c r="B101" s="163"/>
      <c r="C101" s="164" t="s">
        <v>151</v>
      </c>
      <c r="D101" s="165"/>
      <c r="E101" s="165"/>
      <c r="F101" s="165"/>
      <c r="G101" s="166"/>
      <c r="H101" s="167"/>
    </row>
    <row r="102" spans="1:8">
      <c r="A102" s="168"/>
      <c r="B102" s="157"/>
      <c r="C102" s="158" t="s">
        <v>191</v>
      </c>
      <c r="D102" s="159"/>
      <c r="E102" s="158" t="s">
        <v>159</v>
      </c>
      <c r="F102" s="159"/>
      <c r="G102" s="158" t="s">
        <v>29</v>
      </c>
      <c r="H102" s="169"/>
    </row>
    <row r="103" spans="1:8">
      <c r="A103" s="168"/>
      <c r="B103" s="160"/>
      <c r="C103" s="177" t="s">
        <v>12</v>
      </c>
      <c r="D103" s="178" t="s">
        <v>13</v>
      </c>
      <c r="E103" s="177" t="s">
        <v>12</v>
      </c>
      <c r="F103" s="178" t="s">
        <v>13</v>
      </c>
      <c r="G103" s="161" t="s">
        <v>12</v>
      </c>
      <c r="H103" s="170" t="s">
        <v>13</v>
      </c>
    </row>
    <row r="104" spans="1:8" ht="18">
      <c r="A104" s="171" t="s">
        <v>190</v>
      </c>
      <c r="B104" s="248" t="s">
        <v>153</v>
      </c>
      <c r="C104" s="196">
        <v>855.9</v>
      </c>
      <c r="D104" s="197">
        <v>1.2357675215057333</v>
      </c>
      <c r="E104" s="196">
        <v>632.70000000000005</v>
      </c>
      <c r="F104" s="197">
        <v>1.11277216926378</v>
      </c>
      <c r="G104" s="196">
        <v>223.2</v>
      </c>
      <c r="H104" s="199">
        <v>35.277382645803691</v>
      </c>
    </row>
    <row r="105" spans="1:8" ht="16.8" thickBot="1">
      <c r="A105" s="172"/>
      <c r="B105" s="249" t="s">
        <v>154</v>
      </c>
      <c r="C105" s="200">
        <v>156.6</v>
      </c>
      <c r="D105" s="201">
        <v>0.22610257491272093</v>
      </c>
      <c r="E105" s="200">
        <v>99.8</v>
      </c>
      <c r="F105" s="201">
        <v>0.17552499208554645</v>
      </c>
      <c r="G105" s="200">
        <v>56.8</v>
      </c>
      <c r="H105" s="202">
        <v>56.913827655310612</v>
      </c>
    </row>
    <row r="106" spans="1:8" ht="16.8" thickTop="1"/>
    <row r="107" spans="1:8" ht="22.8" thickBot="1">
      <c r="A107" s="217"/>
      <c r="B107" s="218"/>
      <c r="C107" s="218"/>
      <c r="D107" s="218"/>
      <c r="E107" s="218"/>
      <c r="F107" s="218"/>
      <c r="G107" s="218"/>
      <c r="H107" s="36" t="s">
        <v>25</v>
      </c>
    </row>
    <row r="108" spans="1:8" ht="22.8" thickTop="1">
      <c r="A108" s="162"/>
      <c r="B108" s="163"/>
      <c r="C108" s="164" t="s">
        <v>151</v>
      </c>
      <c r="D108" s="165"/>
      <c r="E108" s="165"/>
      <c r="F108" s="165"/>
      <c r="G108" s="166"/>
      <c r="H108" s="167"/>
    </row>
    <row r="109" spans="1:8">
      <c r="A109" s="168"/>
      <c r="B109" s="157"/>
      <c r="C109" s="158" t="s">
        <v>195</v>
      </c>
      <c r="D109" s="159"/>
      <c r="E109" s="158" t="s">
        <v>131</v>
      </c>
      <c r="F109" s="159"/>
      <c r="G109" s="158" t="s">
        <v>29</v>
      </c>
      <c r="H109" s="169"/>
    </row>
    <row r="110" spans="1:8">
      <c r="A110" s="168"/>
      <c r="B110" s="160"/>
      <c r="C110" s="177" t="s">
        <v>12</v>
      </c>
      <c r="D110" s="178" t="s">
        <v>13</v>
      </c>
      <c r="E110" s="177" t="s">
        <v>12</v>
      </c>
      <c r="F110" s="178" t="s">
        <v>13</v>
      </c>
      <c r="G110" s="161" t="s">
        <v>12</v>
      </c>
      <c r="H110" s="170" t="s">
        <v>13</v>
      </c>
    </row>
    <row r="111" spans="1:8" ht="18">
      <c r="A111" s="171" t="s">
        <v>192</v>
      </c>
      <c r="B111" s="248" t="s">
        <v>153</v>
      </c>
      <c r="C111" s="196">
        <v>1152.3</v>
      </c>
      <c r="D111" s="197">
        <v>1.2308517263221534</v>
      </c>
      <c r="E111" s="196">
        <v>850.9</v>
      </c>
      <c r="F111" s="197">
        <v>1.1161115403231201</v>
      </c>
      <c r="G111" s="196">
        <v>301.39999999999998</v>
      </c>
      <c r="H111" s="199">
        <v>35.421318603831239</v>
      </c>
    </row>
    <row r="112" spans="1:8" ht="16.8" thickBot="1">
      <c r="A112" s="172"/>
      <c r="B112" s="249" t="s">
        <v>154</v>
      </c>
      <c r="C112" s="200">
        <v>212.3</v>
      </c>
      <c r="D112" s="201">
        <v>0.226772386963632</v>
      </c>
      <c r="E112" s="200">
        <v>133.69999999999999</v>
      </c>
      <c r="F112" s="201">
        <v>0.17537209183358932</v>
      </c>
      <c r="G112" s="200">
        <v>78.599999999999994</v>
      </c>
      <c r="H112" s="202">
        <v>58.788332086761422</v>
      </c>
    </row>
    <row r="113" spans="1:8" ht="16.8" thickTop="1"/>
    <row r="114" spans="1:8" ht="22.8" thickBot="1">
      <c r="A114" s="217"/>
      <c r="B114" s="218"/>
      <c r="C114" s="218"/>
      <c r="D114" s="218"/>
      <c r="E114" s="218"/>
      <c r="F114" s="218"/>
      <c r="G114" s="218"/>
      <c r="H114" s="36" t="s">
        <v>25</v>
      </c>
    </row>
    <row r="115" spans="1:8" ht="22.8" thickTop="1">
      <c r="A115" s="162"/>
      <c r="B115" s="163"/>
      <c r="C115" s="164" t="s">
        <v>151</v>
      </c>
      <c r="D115" s="165"/>
      <c r="E115" s="165"/>
      <c r="F115" s="165"/>
      <c r="G115" s="166"/>
      <c r="H115" s="167"/>
    </row>
    <row r="116" spans="1:8">
      <c r="A116" s="168"/>
      <c r="B116" s="157"/>
      <c r="C116" s="158" t="s">
        <v>200</v>
      </c>
      <c r="D116" s="159"/>
      <c r="E116" s="158" t="s">
        <v>162</v>
      </c>
      <c r="F116" s="159"/>
      <c r="G116" s="158" t="s">
        <v>29</v>
      </c>
      <c r="H116" s="169"/>
    </row>
    <row r="117" spans="1:8">
      <c r="A117" s="168"/>
      <c r="B117" s="160"/>
      <c r="C117" s="177" t="s">
        <v>12</v>
      </c>
      <c r="D117" s="178" t="s">
        <v>13</v>
      </c>
      <c r="E117" s="177" t="s">
        <v>12</v>
      </c>
      <c r="F117" s="178" t="s">
        <v>13</v>
      </c>
      <c r="G117" s="161" t="s">
        <v>12</v>
      </c>
      <c r="H117" s="170" t="s">
        <v>13</v>
      </c>
    </row>
    <row r="118" spans="1:8" ht="18">
      <c r="A118" s="171" t="s">
        <v>199</v>
      </c>
      <c r="B118" s="248" t="s">
        <v>153</v>
      </c>
      <c r="C118" s="196">
        <v>1452.2</v>
      </c>
      <c r="D118" s="197">
        <v>1.2074609479258562</v>
      </c>
      <c r="E118" s="196">
        <v>1087.8</v>
      </c>
      <c r="F118" s="197">
        <v>1.1035353099850771</v>
      </c>
      <c r="G118" s="196">
        <v>364.4</v>
      </c>
      <c r="H118" s="199">
        <v>33.498804927376355</v>
      </c>
    </row>
    <row r="119" spans="1:8" ht="16.8" thickBot="1">
      <c r="A119" s="172"/>
      <c r="B119" s="249" t="s">
        <v>154</v>
      </c>
      <c r="C119" s="200">
        <v>258.3</v>
      </c>
      <c r="D119" s="201">
        <v>0.2147687390505775</v>
      </c>
      <c r="E119" s="200">
        <v>163.6</v>
      </c>
      <c r="F119" s="201">
        <v>0.16596651655962366</v>
      </c>
      <c r="G119" s="200">
        <v>94.7</v>
      </c>
      <c r="H119" s="202">
        <v>57.885085574572145</v>
      </c>
    </row>
    <row r="120" spans="1:8" ht="16.8" thickTop="1"/>
    <row r="121" spans="1:8" ht="22.8" thickBot="1">
      <c r="A121" s="217"/>
      <c r="B121" s="218"/>
      <c r="C121" s="218"/>
      <c r="D121" s="218"/>
      <c r="E121" s="218"/>
      <c r="F121" s="218"/>
      <c r="G121" s="218"/>
      <c r="H121" s="36" t="s">
        <v>25</v>
      </c>
    </row>
    <row r="122" spans="1:8" ht="22.8" thickTop="1">
      <c r="A122" s="162"/>
      <c r="B122" s="163"/>
      <c r="C122" s="164" t="s">
        <v>151</v>
      </c>
      <c r="D122" s="165"/>
      <c r="E122" s="165"/>
      <c r="F122" s="165"/>
      <c r="G122" s="166"/>
      <c r="H122" s="167"/>
    </row>
    <row r="123" spans="1:8">
      <c r="A123" s="168"/>
      <c r="B123" s="157"/>
      <c r="C123" s="158" t="s">
        <v>203</v>
      </c>
      <c r="D123" s="159"/>
      <c r="E123" s="158" t="s">
        <v>164</v>
      </c>
      <c r="F123" s="159"/>
      <c r="G123" s="158" t="s">
        <v>29</v>
      </c>
      <c r="H123" s="169"/>
    </row>
    <row r="124" spans="1:8">
      <c r="A124" s="168"/>
      <c r="B124" s="160"/>
      <c r="C124" s="177" t="s">
        <v>12</v>
      </c>
      <c r="D124" s="178" t="s">
        <v>13</v>
      </c>
      <c r="E124" s="177" t="s">
        <v>12</v>
      </c>
      <c r="F124" s="178" t="s">
        <v>13</v>
      </c>
      <c r="G124" s="161" t="s">
        <v>12</v>
      </c>
      <c r="H124" s="170" t="s">
        <v>13</v>
      </c>
    </row>
    <row r="125" spans="1:8" ht="18">
      <c r="A125" s="171" t="s">
        <v>205</v>
      </c>
      <c r="B125" s="248" t="s">
        <v>153</v>
      </c>
      <c r="C125" s="196">
        <v>1706.4</v>
      </c>
      <c r="D125" s="197">
        <v>1.1844554794948434</v>
      </c>
      <c r="E125" s="196">
        <v>1306</v>
      </c>
      <c r="F125" s="197">
        <v>1.0908723387016614</v>
      </c>
      <c r="G125" s="196">
        <v>400.4</v>
      </c>
      <c r="H125" s="199">
        <v>30.658499234303214</v>
      </c>
    </row>
    <row r="126" spans="1:8" ht="16.8" thickBot="1">
      <c r="A126" s="172"/>
      <c r="B126" s="249" t="s">
        <v>154</v>
      </c>
      <c r="C126" s="200">
        <v>289.2</v>
      </c>
      <c r="D126" s="201">
        <v>0.20074104821255781</v>
      </c>
      <c r="E126" s="200">
        <v>193.3</v>
      </c>
      <c r="F126" s="201">
        <v>0.16145912945714486</v>
      </c>
      <c r="G126" s="200">
        <v>95.9</v>
      </c>
      <c r="H126" s="202">
        <v>49.61200206932228</v>
      </c>
    </row>
    <row r="127" spans="1:8" ht="16.8" thickTop="1"/>
    <row r="129" spans="1:8" ht="22.8" thickBot="1">
      <c r="A129" s="217"/>
      <c r="B129" s="218"/>
      <c r="C129" s="218"/>
      <c r="D129" s="218"/>
      <c r="E129" s="218"/>
      <c r="F129" s="218"/>
      <c r="G129" s="218"/>
      <c r="H129" s="36" t="s">
        <v>25</v>
      </c>
    </row>
    <row r="130" spans="1:8" ht="22.8" thickTop="1">
      <c r="A130" s="162"/>
      <c r="B130" s="163"/>
      <c r="C130" s="164" t="s">
        <v>151</v>
      </c>
      <c r="D130" s="165"/>
      <c r="E130" s="165"/>
      <c r="F130" s="165"/>
      <c r="G130" s="166"/>
      <c r="H130" s="167"/>
    </row>
    <row r="131" spans="1:8">
      <c r="A131" s="168"/>
      <c r="B131" s="157"/>
      <c r="C131" s="158" t="s">
        <v>209</v>
      </c>
      <c r="D131" s="159"/>
      <c r="E131" s="158" t="s">
        <v>139</v>
      </c>
      <c r="F131" s="159"/>
      <c r="G131" s="158" t="s">
        <v>29</v>
      </c>
      <c r="H131" s="169"/>
    </row>
    <row r="132" spans="1:8">
      <c r="A132" s="168"/>
      <c r="B132" s="160"/>
      <c r="C132" s="177" t="s">
        <v>12</v>
      </c>
      <c r="D132" s="178" t="s">
        <v>13</v>
      </c>
      <c r="E132" s="177" t="s">
        <v>12</v>
      </c>
      <c r="F132" s="178" t="s">
        <v>13</v>
      </c>
      <c r="G132" s="161" t="s">
        <v>12</v>
      </c>
      <c r="H132" s="170" t="s">
        <v>13</v>
      </c>
    </row>
    <row r="133" spans="1:8" ht="18">
      <c r="A133" s="171" t="s">
        <v>206</v>
      </c>
      <c r="B133" s="248" t="s">
        <v>153</v>
      </c>
      <c r="C133" s="196">
        <v>1978.1</v>
      </c>
      <c r="D133" s="197">
        <v>1.1715256662493292</v>
      </c>
      <c r="E133" s="196">
        <v>1539.3</v>
      </c>
      <c r="F133" s="197">
        <v>1.0881767437125682</v>
      </c>
      <c r="G133" s="196">
        <v>438.8</v>
      </c>
      <c r="H133" s="199">
        <v>28.506463977132455</v>
      </c>
    </row>
    <row r="134" spans="1:8" ht="16.8" thickBot="1">
      <c r="A134" s="172"/>
      <c r="B134" s="249" t="s">
        <v>154</v>
      </c>
      <c r="C134" s="200">
        <v>317.39999999999998</v>
      </c>
      <c r="D134" s="201">
        <v>0.18797949874502659</v>
      </c>
      <c r="E134" s="200">
        <v>228.9</v>
      </c>
      <c r="F134" s="201">
        <v>0.16181618699136416</v>
      </c>
      <c r="G134" s="200">
        <v>88.5</v>
      </c>
      <c r="H134" s="202">
        <v>38.663171690694618</v>
      </c>
    </row>
    <row r="135" spans="1:8" ht="16.8" thickTop="1"/>
    <row r="136" spans="1:8" ht="22.8" thickBot="1">
      <c r="A136" s="217"/>
      <c r="B136" s="218"/>
      <c r="C136" s="218"/>
      <c r="D136" s="218"/>
      <c r="E136" s="218"/>
      <c r="F136" s="218"/>
      <c r="G136" s="218"/>
      <c r="H136" s="36" t="s">
        <v>25</v>
      </c>
    </row>
    <row r="137" spans="1:8" ht="22.8" thickTop="1">
      <c r="A137" s="162"/>
      <c r="B137" s="163"/>
      <c r="C137" s="164" t="s">
        <v>151</v>
      </c>
      <c r="D137" s="165"/>
      <c r="E137" s="165"/>
      <c r="F137" s="165"/>
      <c r="G137" s="166"/>
      <c r="H137" s="167"/>
    </row>
    <row r="138" spans="1:8">
      <c r="A138" s="168"/>
      <c r="B138" s="157"/>
      <c r="C138" s="158" t="s">
        <v>216</v>
      </c>
      <c r="D138" s="159"/>
      <c r="E138" s="158" t="s">
        <v>214</v>
      </c>
      <c r="F138" s="159"/>
      <c r="G138" s="158" t="s">
        <v>29</v>
      </c>
      <c r="H138" s="169"/>
    </row>
    <row r="139" spans="1:8">
      <c r="A139" s="168"/>
      <c r="B139" s="160"/>
      <c r="C139" s="177" t="s">
        <v>12</v>
      </c>
      <c r="D139" s="178" t="s">
        <v>13</v>
      </c>
      <c r="E139" s="177" t="s">
        <v>12</v>
      </c>
      <c r="F139" s="178" t="s">
        <v>13</v>
      </c>
      <c r="G139" s="161" t="s">
        <v>12</v>
      </c>
      <c r="H139" s="170" t="s">
        <v>13</v>
      </c>
    </row>
    <row r="140" spans="1:8" ht="18">
      <c r="A140" s="171" t="s">
        <v>215</v>
      </c>
      <c r="B140" s="248" t="s">
        <v>153</v>
      </c>
      <c r="C140" s="196">
        <v>2290.4</v>
      </c>
      <c r="D140" s="197">
        <v>1.192896163763852</v>
      </c>
      <c r="E140" s="196">
        <v>1811</v>
      </c>
      <c r="F140" s="197">
        <v>1.1094638306214468</v>
      </c>
      <c r="G140" s="196">
        <v>479.4</v>
      </c>
      <c r="H140" s="199">
        <v>26.471562672556615</v>
      </c>
    </row>
    <row r="141" spans="1:8" ht="16.8" thickBot="1">
      <c r="A141" s="172"/>
      <c r="B141" s="249" t="s">
        <v>154</v>
      </c>
      <c r="C141" s="200">
        <v>341.7</v>
      </c>
      <c r="D141" s="201">
        <v>0.17796569121468225</v>
      </c>
      <c r="E141" s="200">
        <v>255.1</v>
      </c>
      <c r="F141" s="201">
        <v>0.15628063124877473</v>
      </c>
      <c r="G141" s="200">
        <v>86.6</v>
      </c>
      <c r="H141" s="202">
        <v>33.947471579772625</v>
      </c>
    </row>
    <row r="142" spans="1:8" ht="16.8" thickTop="1"/>
    <row r="143" spans="1:8" ht="22.8" thickBot="1">
      <c r="A143" s="217"/>
      <c r="B143" s="218"/>
      <c r="C143" s="218"/>
      <c r="D143" s="218"/>
      <c r="E143" s="218"/>
      <c r="F143" s="218"/>
      <c r="G143" s="218"/>
      <c r="H143" s="36" t="s">
        <v>25</v>
      </c>
    </row>
    <row r="144" spans="1:8" ht="22.8" thickTop="1">
      <c r="A144" s="162"/>
      <c r="B144" s="163"/>
      <c r="C144" s="164" t="s">
        <v>151</v>
      </c>
      <c r="D144" s="165"/>
      <c r="E144" s="165"/>
      <c r="F144" s="165"/>
      <c r="G144" s="166"/>
      <c r="H144" s="167"/>
    </row>
    <row r="145" spans="1:8">
      <c r="A145" s="168"/>
      <c r="B145" s="157"/>
      <c r="C145" s="158" t="s">
        <v>226</v>
      </c>
      <c r="D145" s="159"/>
      <c r="E145" s="158" t="s">
        <v>170</v>
      </c>
      <c r="F145" s="159"/>
      <c r="G145" s="158" t="s">
        <v>29</v>
      </c>
      <c r="H145" s="169"/>
    </row>
    <row r="146" spans="1:8">
      <c r="A146" s="168"/>
      <c r="B146" s="160"/>
      <c r="C146" s="177" t="s">
        <v>12</v>
      </c>
      <c r="D146" s="178" t="s">
        <v>13</v>
      </c>
      <c r="E146" s="177" t="s">
        <v>12</v>
      </c>
      <c r="F146" s="178" t="s">
        <v>13</v>
      </c>
      <c r="G146" s="161" t="s">
        <v>12</v>
      </c>
      <c r="H146" s="170" t="s">
        <v>13</v>
      </c>
    </row>
    <row r="147" spans="1:8" ht="18">
      <c r="A147" s="171" t="s">
        <v>225</v>
      </c>
      <c r="B147" s="248" t="s">
        <v>153</v>
      </c>
      <c r="C147" s="196">
        <v>2598.1999999999998</v>
      </c>
      <c r="D147" s="197">
        <v>1.2094760132073179</v>
      </c>
      <c r="E147" s="196">
        <v>2050.3000000000002</v>
      </c>
      <c r="F147" s="197">
        <v>1.115199577917928</v>
      </c>
      <c r="G147" s="196">
        <v>547.9</v>
      </c>
      <c r="H147" s="199">
        <v>26.722918597278422</v>
      </c>
    </row>
    <row r="148" spans="1:8" ht="16.8" thickBot="1">
      <c r="A148" s="172"/>
      <c r="B148" s="249" t="s">
        <v>154</v>
      </c>
      <c r="C148" s="200">
        <v>369.1</v>
      </c>
      <c r="D148" s="201">
        <v>0.17181802650866795</v>
      </c>
      <c r="E148" s="200">
        <v>276</v>
      </c>
      <c r="F148" s="201">
        <v>0.15012197410395947</v>
      </c>
      <c r="G148" s="200">
        <v>93.1</v>
      </c>
      <c r="H148" s="202">
        <v>33.73188405797103</v>
      </c>
    </row>
    <row r="149" spans="1:8" ht="16.8" thickTop="1"/>
    <row r="150" spans="1:8" ht="22.8" thickBot="1">
      <c r="A150" s="217"/>
      <c r="B150" s="218"/>
      <c r="C150" s="218"/>
      <c r="D150" s="218"/>
      <c r="E150" s="218"/>
      <c r="F150" s="218"/>
      <c r="G150" s="218"/>
      <c r="H150" s="36" t="s">
        <v>25</v>
      </c>
    </row>
    <row r="151" spans="1:8" ht="22.8" thickTop="1">
      <c r="A151" s="162"/>
      <c r="B151" s="163"/>
      <c r="C151" s="164" t="s">
        <v>151</v>
      </c>
      <c r="D151" s="165"/>
      <c r="E151" s="165"/>
      <c r="F151" s="165"/>
      <c r="G151" s="166"/>
      <c r="H151" s="167"/>
    </row>
    <row r="152" spans="1:8">
      <c r="A152" s="168"/>
      <c r="B152" s="157"/>
      <c r="C152" s="158" t="s">
        <v>228</v>
      </c>
      <c r="D152" s="159"/>
      <c r="E152" s="158" t="s">
        <v>149</v>
      </c>
      <c r="F152" s="159"/>
      <c r="G152" s="158" t="s">
        <v>29</v>
      </c>
      <c r="H152" s="169"/>
    </row>
    <row r="153" spans="1:8">
      <c r="A153" s="168"/>
      <c r="B153" s="160"/>
      <c r="C153" s="177" t="s">
        <v>12</v>
      </c>
      <c r="D153" s="178" t="s">
        <v>13</v>
      </c>
      <c r="E153" s="177" t="s">
        <v>12</v>
      </c>
      <c r="F153" s="178" t="s">
        <v>13</v>
      </c>
      <c r="G153" s="161" t="s">
        <v>12</v>
      </c>
      <c r="H153" s="170" t="s">
        <v>13</v>
      </c>
    </row>
    <row r="154" spans="1:8" ht="18">
      <c r="A154" s="171" t="s">
        <v>227</v>
      </c>
      <c r="B154" s="248" t="s">
        <v>153</v>
      </c>
      <c r="C154" s="196">
        <v>2952.8</v>
      </c>
      <c r="D154" s="197">
        <v>1.2379710991940696</v>
      </c>
      <c r="E154" s="196">
        <v>2318.8000000000002</v>
      </c>
      <c r="F154" s="197">
        <v>1.130842826112189</v>
      </c>
      <c r="G154" s="196">
        <v>634</v>
      </c>
      <c r="H154" s="199">
        <v>27.341728480248406</v>
      </c>
    </row>
    <row r="155" spans="1:8" ht="16.8" thickBot="1">
      <c r="A155" s="172"/>
      <c r="B155" s="249" t="s">
        <v>154</v>
      </c>
      <c r="C155" s="200">
        <v>407.1</v>
      </c>
      <c r="D155" s="201">
        <v>0.17067801221955625</v>
      </c>
      <c r="E155" s="200">
        <v>294.89999999999998</v>
      </c>
      <c r="F155" s="201">
        <v>0.143818160005384</v>
      </c>
      <c r="G155" s="200">
        <v>112.2</v>
      </c>
      <c r="H155" s="202">
        <v>38.046795523906418</v>
      </c>
    </row>
    <row r="156" spans="1:8" ht="16.8" thickTop="1"/>
    <row r="157" spans="1:8" ht="22.8" thickBot="1">
      <c r="A157" s="217"/>
      <c r="B157" s="218"/>
      <c r="C157" s="218"/>
      <c r="D157" s="218"/>
      <c r="E157" s="218"/>
      <c r="F157" s="218"/>
      <c r="G157" s="218"/>
      <c r="H157" s="36" t="s">
        <v>25</v>
      </c>
    </row>
    <row r="158" spans="1:8" ht="22.8" thickTop="1">
      <c r="A158" s="162"/>
      <c r="B158" s="163"/>
      <c r="C158" s="164" t="s">
        <v>151</v>
      </c>
      <c r="D158" s="165"/>
      <c r="E158" s="165"/>
      <c r="F158" s="165"/>
      <c r="G158" s="166"/>
      <c r="H158" s="167"/>
    </row>
    <row r="159" spans="1:8">
      <c r="A159" s="168"/>
      <c r="B159" s="157"/>
      <c r="C159" s="158" t="s">
        <v>231</v>
      </c>
      <c r="D159" s="159"/>
      <c r="E159" s="158" t="s">
        <v>174</v>
      </c>
      <c r="F159" s="159"/>
      <c r="G159" s="158" t="s">
        <v>29</v>
      </c>
      <c r="H159" s="169"/>
    </row>
    <row r="160" spans="1:8">
      <c r="A160" s="168"/>
      <c r="B160" s="160"/>
      <c r="C160" s="177" t="s">
        <v>12</v>
      </c>
      <c r="D160" s="178" t="s">
        <v>13</v>
      </c>
      <c r="E160" s="177" t="s">
        <v>12</v>
      </c>
      <c r="F160" s="178" t="s">
        <v>13</v>
      </c>
      <c r="G160" s="161" t="s">
        <v>12</v>
      </c>
      <c r="H160" s="170" t="s">
        <v>13</v>
      </c>
    </row>
    <row r="161" spans="1:8" ht="18">
      <c r="A161" s="171" t="s">
        <v>230</v>
      </c>
      <c r="B161" s="248" t="s">
        <v>153</v>
      </c>
      <c r="C161" s="196">
        <v>3289</v>
      </c>
      <c r="D161" s="197">
        <v>1.2650491422936045</v>
      </c>
      <c r="E161" s="196">
        <v>2612.9</v>
      </c>
      <c r="F161" s="197">
        <v>1.1409500595823168</v>
      </c>
      <c r="G161" s="196">
        <v>676.1</v>
      </c>
      <c r="H161" s="199">
        <v>25.87546404378276</v>
      </c>
    </row>
    <row r="162" spans="1:8" ht="16.8" thickBot="1">
      <c r="A162" s="172"/>
      <c r="B162" s="249" t="s">
        <v>154</v>
      </c>
      <c r="C162" s="200">
        <v>458.6</v>
      </c>
      <c r="D162" s="201">
        <v>0.17639146751469961</v>
      </c>
      <c r="E162" s="200">
        <v>322.39999999999998</v>
      </c>
      <c r="F162" s="201">
        <v>0.14077932535088941</v>
      </c>
      <c r="G162" s="200">
        <v>136.19999999999999</v>
      </c>
      <c r="H162" s="202">
        <v>42.245657568238236</v>
      </c>
    </row>
    <row r="163" spans="1:8" ht="16.8" thickTop="1"/>
    <row r="164" spans="1:8" ht="22.8" thickBot="1">
      <c r="A164" s="217"/>
      <c r="B164" s="218"/>
      <c r="C164" s="218"/>
      <c r="D164" s="218"/>
      <c r="E164" s="218"/>
      <c r="F164" s="218"/>
      <c r="G164" s="218"/>
      <c r="H164" s="36" t="s">
        <v>25</v>
      </c>
    </row>
    <row r="165" spans="1:8" ht="22.8" thickTop="1">
      <c r="A165" s="162"/>
      <c r="B165" s="163"/>
      <c r="C165" s="164" t="s">
        <v>151</v>
      </c>
      <c r="D165" s="165"/>
      <c r="E165" s="165"/>
      <c r="F165" s="165"/>
      <c r="G165" s="166"/>
      <c r="H165" s="167"/>
    </row>
    <row r="166" spans="1:8">
      <c r="A166" s="168"/>
      <c r="B166" s="157"/>
      <c r="C166" s="158" t="s">
        <v>236</v>
      </c>
      <c r="D166" s="159"/>
      <c r="E166" s="158" t="s">
        <v>177</v>
      </c>
      <c r="F166" s="159"/>
      <c r="G166" s="158" t="s">
        <v>29</v>
      </c>
      <c r="H166" s="169"/>
    </row>
    <row r="167" spans="1:8">
      <c r="A167" s="168"/>
      <c r="B167" s="160"/>
      <c r="C167" s="177" t="s">
        <v>12</v>
      </c>
      <c r="D167" s="178" t="s">
        <v>13</v>
      </c>
      <c r="E167" s="177" t="s">
        <v>12</v>
      </c>
      <c r="F167" s="178" t="s">
        <v>13</v>
      </c>
      <c r="G167" s="161" t="s">
        <v>12</v>
      </c>
      <c r="H167" s="170" t="s">
        <v>13</v>
      </c>
    </row>
    <row r="168" spans="1:8" ht="18">
      <c r="A168" s="171" t="s">
        <v>235</v>
      </c>
      <c r="B168" s="248" t="s">
        <v>153</v>
      </c>
      <c r="C168" s="196">
        <v>3569.8</v>
      </c>
      <c r="D168" s="197">
        <v>1.2676612505734981</v>
      </c>
      <c r="E168" s="196">
        <v>2902.2</v>
      </c>
      <c r="F168" s="197">
        <v>1.155167465847889</v>
      </c>
      <c r="G168" s="196">
        <v>667.6</v>
      </c>
      <c r="H168" s="199">
        <v>23.003238922196978</v>
      </c>
    </row>
    <row r="169" spans="1:8" ht="16.8" thickBot="1">
      <c r="A169" s="172"/>
      <c r="B169" s="249" t="s">
        <v>154</v>
      </c>
      <c r="C169" s="200">
        <v>505.5</v>
      </c>
      <c r="D169" s="201">
        <v>0.17950662842873638</v>
      </c>
      <c r="E169" s="200">
        <v>380.3</v>
      </c>
      <c r="F169" s="201">
        <v>0.1513714379649756</v>
      </c>
      <c r="G169" s="200">
        <v>125.2</v>
      </c>
      <c r="H169" s="202">
        <v>32.921377859584531</v>
      </c>
    </row>
    <row r="170" spans="1:8" ht="16.8" thickTop="1"/>
    <row r="171" spans="1:8" ht="22.8" thickBot="1">
      <c r="A171" s="217"/>
      <c r="B171" s="218"/>
      <c r="C171" s="218"/>
      <c r="D171" s="218"/>
      <c r="E171" s="218"/>
      <c r="F171" s="218"/>
      <c r="G171" s="218"/>
      <c r="H171" s="36" t="s">
        <v>25</v>
      </c>
    </row>
    <row r="172" spans="1:8" ht="22.8" thickTop="1">
      <c r="A172" s="162"/>
      <c r="B172" s="267"/>
      <c r="C172" s="268" t="s">
        <v>151</v>
      </c>
      <c r="D172" s="269"/>
      <c r="E172" s="269"/>
      <c r="F172" s="269"/>
      <c r="G172" s="270"/>
      <c r="H172" s="271"/>
    </row>
    <row r="173" spans="1:8">
      <c r="A173" s="168"/>
      <c r="B173" s="272"/>
      <c r="C173" s="273" t="s">
        <v>242</v>
      </c>
      <c r="D173" s="274"/>
      <c r="E173" s="273" t="s">
        <v>181</v>
      </c>
      <c r="F173" s="274"/>
      <c r="G173" s="273" t="s">
        <v>29</v>
      </c>
      <c r="H173" s="275"/>
    </row>
    <row r="174" spans="1:8">
      <c r="A174" s="168"/>
      <c r="B174" s="276"/>
      <c r="C174" s="277" t="s">
        <v>12</v>
      </c>
      <c r="D174" s="278" t="s">
        <v>13</v>
      </c>
      <c r="E174" s="277" t="s">
        <v>12</v>
      </c>
      <c r="F174" s="278" t="s">
        <v>13</v>
      </c>
      <c r="G174" s="279" t="s">
        <v>12</v>
      </c>
      <c r="H174" s="280" t="s">
        <v>13</v>
      </c>
    </row>
    <row r="175" spans="1:8" ht="18">
      <c r="A175" s="171" t="s">
        <v>241</v>
      </c>
      <c r="B175" s="248" t="s">
        <v>153</v>
      </c>
      <c r="C175" s="196">
        <v>270.2</v>
      </c>
      <c r="D175" s="197">
        <v>1.3078222484668662</v>
      </c>
      <c r="E175" s="196">
        <v>324.89999999999998</v>
      </c>
      <c r="F175" s="197">
        <v>1.3851053217204465</v>
      </c>
      <c r="G175" s="196">
        <v>-54.7</v>
      </c>
      <c r="H175" s="199">
        <v>-16.835949522930129</v>
      </c>
    </row>
    <row r="176" spans="1:8" ht="19.5" customHeight="1" thickBot="1">
      <c r="A176" s="172"/>
      <c r="B176" s="249" t="s">
        <v>154</v>
      </c>
      <c r="C176" s="200">
        <v>40.700000000000003</v>
      </c>
      <c r="D176" s="201">
        <v>0.19699617140118975</v>
      </c>
      <c r="E176" s="200">
        <v>77.2</v>
      </c>
      <c r="F176" s="201">
        <v>0.32911705397604951</v>
      </c>
      <c r="G176" s="200">
        <v>-36.5</v>
      </c>
      <c r="H176" s="202">
        <v>-47.279792746113991</v>
      </c>
    </row>
    <row r="177" spans="1:8" ht="16.8" thickTop="1"/>
    <row r="178" spans="1:8" ht="22.8" thickBot="1">
      <c r="A178" s="217"/>
      <c r="B178" s="218"/>
      <c r="C178" s="218"/>
      <c r="D178" s="218"/>
      <c r="E178" s="218"/>
      <c r="F178" s="218"/>
      <c r="G178" s="218"/>
      <c r="H178" s="36" t="s">
        <v>25</v>
      </c>
    </row>
    <row r="179" spans="1:8" ht="22.8" thickTop="1">
      <c r="A179" s="162"/>
      <c r="B179" s="267"/>
      <c r="C179" s="268" t="s">
        <v>151</v>
      </c>
      <c r="D179" s="269"/>
      <c r="E179" s="269"/>
      <c r="F179" s="269"/>
      <c r="G179" s="270"/>
      <c r="H179" s="271"/>
    </row>
    <row r="180" spans="1:8">
      <c r="A180" s="168"/>
      <c r="B180" s="272"/>
      <c r="C180" s="273" t="s">
        <v>245</v>
      </c>
      <c r="D180" s="274"/>
      <c r="E180" s="273" t="s">
        <v>246</v>
      </c>
      <c r="F180" s="274"/>
      <c r="G180" s="273" t="s">
        <v>29</v>
      </c>
      <c r="H180" s="275"/>
    </row>
    <row r="181" spans="1:8">
      <c r="A181" s="168"/>
      <c r="B181" s="276"/>
      <c r="C181" s="277" t="s">
        <v>12</v>
      </c>
      <c r="D181" s="278" t="s">
        <v>13</v>
      </c>
      <c r="E181" s="277" t="s">
        <v>12</v>
      </c>
      <c r="F181" s="278" t="s">
        <v>13</v>
      </c>
      <c r="G181" s="279" t="s">
        <v>12</v>
      </c>
      <c r="H181" s="280" t="s">
        <v>13</v>
      </c>
    </row>
    <row r="182" spans="1:8" ht="18">
      <c r="A182" s="171" t="s">
        <v>244</v>
      </c>
      <c r="B182" s="248" t="s">
        <v>153</v>
      </c>
      <c r="C182" s="196">
        <v>519.6</v>
      </c>
      <c r="D182" s="197">
        <v>1.2600670774737546</v>
      </c>
      <c r="E182" s="196">
        <v>532</v>
      </c>
      <c r="F182" s="197">
        <v>1.215638781619176</v>
      </c>
      <c r="G182" s="196">
        <v>-12.4</v>
      </c>
      <c r="H182" s="199">
        <v>-2.3308270676691722</v>
      </c>
    </row>
    <row r="183" spans="1:8" ht="19.5" customHeight="1" thickBot="1">
      <c r="A183" s="172"/>
      <c r="B183" s="249" t="s">
        <v>154</v>
      </c>
      <c r="C183" s="200">
        <v>71.2</v>
      </c>
      <c r="D183" s="201">
        <v>0.17266508066999872</v>
      </c>
      <c r="E183" s="200">
        <v>109</v>
      </c>
      <c r="F183" s="201">
        <v>0.24906884811370333</v>
      </c>
      <c r="G183" s="200">
        <v>-37.799999999999997</v>
      </c>
      <c r="H183" s="202">
        <v>-34.678899082568805</v>
      </c>
    </row>
    <row r="184" spans="1:8" ht="16.8" thickTop="1"/>
    <row r="185" spans="1:8" ht="22.8" thickBot="1">
      <c r="A185" s="217"/>
      <c r="B185" s="218"/>
      <c r="C185" s="218"/>
      <c r="D185" s="218"/>
      <c r="E185" s="218"/>
      <c r="F185" s="218"/>
      <c r="G185" s="218"/>
      <c r="H185" s="36" t="s">
        <v>25</v>
      </c>
    </row>
    <row r="186" spans="1:8" ht="22.8" thickTop="1">
      <c r="A186" s="162"/>
      <c r="B186" s="267"/>
      <c r="C186" s="268" t="s">
        <v>151</v>
      </c>
      <c r="D186" s="269"/>
      <c r="E186" s="269"/>
      <c r="F186" s="269"/>
      <c r="G186" s="270"/>
      <c r="H186" s="271"/>
    </row>
    <row r="187" spans="1:8">
      <c r="A187" s="168"/>
      <c r="B187" s="272"/>
      <c r="C187" s="273" t="s">
        <v>249</v>
      </c>
      <c r="D187" s="274"/>
      <c r="E187" s="273" t="s">
        <v>188</v>
      </c>
      <c r="F187" s="274"/>
      <c r="G187" s="273" t="s">
        <v>29</v>
      </c>
      <c r="H187" s="275"/>
    </row>
    <row r="188" spans="1:8">
      <c r="A188" s="168"/>
      <c r="B188" s="276"/>
      <c r="C188" s="277" t="s">
        <v>12</v>
      </c>
      <c r="D188" s="278" t="s">
        <v>13</v>
      </c>
      <c r="E188" s="277" t="s">
        <v>12</v>
      </c>
      <c r="F188" s="278" t="s">
        <v>13</v>
      </c>
      <c r="G188" s="279" t="s">
        <v>12</v>
      </c>
      <c r="H188" s="280" t="s">
        <v>13</v>
      </c>
    </row>
    <row r="189" spans="1:8" ht="18">
      <c r="A189" s="171" t="s">
        <v>248</v>
      </c>
      <c r="B189" s="248" t="s">
        <v>153</v>
      </c>
      <c r="C189" s="196">
        <v>799.3</v>
      </c>
      <c r="D189" s="197">
        <v>1.226492106749159</v>
      </c>
      <c r="E189" s="196">
        <v>853</v>
      </c>
      <c r="F189" s="197">
        <v>1.2322280358602917</v>
      </c>
      <c r="G189" s="196">
        <v>-53.7</v>
      </c>
      <c r="H189" s="199">
        <v>-6.2954279015240422</v>
      </c>
    </row>
    <row r="190" spans="1:8" ht="19.5" customHeight="1" thickBot="1">
      <c r="A190" s="172"/>
      <c r="B190" s="249" t="s">
        <v>154</v>
      </c>
      <c r="C190" s="200">
        <v>102.4</v>
      </c>
      <c r="D190" s="201">
        <v>0.15712847708133856</v>
      </c>
      <c r="E190" s="200">
        <v>156.4</v>
      </c>
      <c r="F190" s="201">
        <v>0.22593254959970649</v>
      </c>
      <c r="G190" s="200">
        <v>-54</v>
      </c>
      <c r="H190" s="202">
        <v>-34.526854219948845</v>
      </c>
    </row>
    <row r="191" spans="1:8" ht="16.8" thickTop="1"/>
    <row r="192" spans="1:8" ht="22.8" thickBot="1">
      <c r="A192" s="217"/>
      <c r="B192" s="218"/>
      <c r="C192" s="218"/>
      <c r="D192" s="218"/>
      <c r="E192" s="218"/>
      <c r="F192" s="218"/>
      <c r="G192" s="218"/>
      <c r="H192" s="36" t="s">
        <v>25</v>
      </c>
    </row>
    <row r="193" spans="1:8" ht="22.8" thickTop="1">
      <c r="A193" s="162"/>
      <c r="B193" s="267"/>
      <c r="C193" s="268" t="s">
        <v>151</v>
      </c>
      <c r="D193" s="269"/>
      <c r="E193" s="269"/>
      <c r="F193" s="269"/>
      <c r="G193" s="270"/>
      <c r="H193" s="271"/>
    </row>
    <row r="194" spans="1:8">
      <c r="A194" s="168"/>
      <c r="B194" s="272"/>
      <c r="C194" s="273" t="s">
        <v>251</v>
      </c>
      <c r="D194" s="274"/>
      <c r="E194" s="273" t="s">
        <v>193</v>
      </c>
      <c r="F194" s="274"/>
      <c r="G194" s="273" t="s">
        <v>29</v>
      </c>
      <c r="H194" s="275"/>
    </row>
    <row r="195" spans="1:8">
      <c r="A195" s="168"/>
      <c r="B195" s="276"/>
      <c r="C195" s="277" t="s">
        <v>12</v>
      </c>
      <c r="D195" s="278" t="s">
        <v>13</v>
      </c>
      <c r="E195" s="277" t="s">
        <v>12</v>
      </c>
      <c r="F195" s="278" t="s">
        <v>13</v>
      </c>
      <c r="G195" s="279" t="s">
        <v>12</v>
      </c>
      <c r="H195" s="280" t="s">
        <v>13</v>
      </c>
    </row>
    <row r="196" spans="1:8" ht="18">
      <c r="A196" s="171" t="s">
        <v>250</v>
      </c>
      <c r="B196" s="248" t="s">
        <v>153</v>
      </c>
      <c r="C196" s="196">
        <v>1084</v>
      </c>
      <c r="D196" s="197">
        <v>1.2041741742408927</v>
      </c>
      <c r="E196" s="196">
        <v>1152.5999999999999</v>
      </c>
      <c r="F196" s="197">
        <v>1.2316800153879857</v>
      </c>
      <c r="G196" s="196">
        <v>-68.599999999999909</v>
      </c>
      <c r="H196" s="199">
        <v>-5.9517612354676341</v>
      </c>
    </row>
    <row r="197" spans="1:8" ht="19.5" customHeight="1" thickBot="1">
      <c r="A197" s="172"/>
      <c r="B197" s="249" t="s">
        <v>154</v>
      </c>
      <c r="C197" s="200">
        <v>132.4</v>
      </c>
      <c r="D197" s="201">
        <v>0.14707810024861087</v>
      </c>
      <c r="E197" s="200">
        <v>212.1</v>
      </c>
      <c r="F197" s="201">
        <v>0.2266522048098141</v>
      </c>
      <c r="G197" s="200">
        <v>-79.7</v>
      </c>
      <c r="H197" s="202">
        <v>-37.576614804337574</v>
      </c>
    </row>
    <row r="198" spans="1:8" ht="16.8" thickTop="1"/>
    <row r="199" spans="1:8" ht="22.8" thickBot="1">
      <c r="A199" s="217"/>
      <c r="B199" s="218"/>
      <c r="C199" s="218"/>
      <c r="D199" s="218"/>
      <c r="E199" s="218"/>
      <c r="F199" s="218"/>
      <c r="G199" s="218"/>
      <c r="H199" s="36" t="s">
        <v>25</v>
      </c>
    </row>
    <row r="200" spans="1:8" ht="22.8" thickTop="1">
      <c r="A200" s="162"/>
      <c r="B200" s="267"/>
      <c r="C200" s="268" t="s">
        <v>151</v>
      </c>
      <c r="D200" s="269"/>
      <c r="E200" s="269"/>
      <c r="F200" s="269"/>
      <c r="G200" s="270"/>
      <c r="H200" s="271"/>
    </row>
    <row r="201" spans="1:8">
      <c r="A201" s="168"/>
      <c r="B201" s="272"/>
      <c r="C201" s="273" t="s">
        <v>253</v>
      </c>
      <c r="D201" s="274"/>
      <c r="E201" s="273" t="s">
        <v>197</v>
      </c>
      <c r="F201" s="274"/>
      <c r="G201" s="273" t="s">
        <v>29</v>
      </c>
      <c r="H201" s="275"/>
    </row>
    <row r="202" spans="1:8">
      <c r="A202" s="168"/>
      <c r="B202" s="276"/>
      <c r="C202" s="277" t="s">
        <v>12</v>
      </c>
      <c r="D202" s="278" t="s">
        <v>13</v>
      </c>
      <c r="E202" s="277" t="s">
        <v>12</v>
      </c>
      <c r="F202" s="278" t="s">
        <v>13</v>
      </c>
      <c r="G202" s="279" t="s">
        <v>12</v>
      </c>
      <c r="H202" s="280" t="s">
        <v>13</v>
      </c>
    </row>
    <row r="203" spans="1:8" ht="18">
      <c r="A203" s="171" t="s">
        <v>252</v>
      </c>
      <c r="B203" s="248" t="s">
        <v>153</v>
      </c>
      <c r="C203" s="196">
        <v>1360.2</v>
      </c>
      <c r="D203" s="197">
        <v>1.1946805885044711</v>
      </c>
      <c r="E203" s="196">
        <v>1452.4</v>
      </c>
      <c r="F203" s="197">
        <v>1.2082752378448711</v>
      </c>
      <c r="G203" s="196">
        <v>-92.2</v>
      </c>
      <c r="H203" s="199">
        <v>-6.3481134673643691</v>
      </c>
    </row>
    <row r="204" spans="1:8" ht="16.8" thickBot="1">
      <c r="A204" s="172"/>
      <c r="B204" s="249" t="s">
        <v>154</v>
      </c>
      <c r="C204" s="200">
        <v>168.2</v>
      </c>
      <c r="D204" s="201">
        <v>0.14773215334983975</v>
      </c>
      <c r="E204" s="200">
        <v>258.3</v>
      </c>
      <c r="F204" s="201">
        <v>0.21488398095244438</v>
      </c>
      <c r="G204" s="200">
        <v>-90.1</v>
      </c>
      <c r="H204" s="202">
        <v>-34.881920247773913</v>
      </c>
    </row>
    <row r="205" spans="1:8" ht="16.8" thickTop="1"/>
    <row r="206" spans="1:8" ht="22.8" thickBot="1">
      <c r="A206" s="217"/>
      <c r="B206" s="218"/>
      <c r="C206" s="218"/>
      <c r="D206" s="218"/>
      <c r="E206" s="218"/>
      <c r="F206" s="218"/>
      <c r="G206" s="218"/>
      <c r="H206" s="36" t="s">
        <v>25</v>
      </c>
    </row>
    <row r="207" spans="1:8" ht="22.8" thickTop="1">
      <c r="A207" s="162"/>
      <c r="B207" s="267"/>
      <c r="C207" s="268" t="s">
        <v>151</v>
      </c>
      <c r="D207" s="269"/>
      <c r="E207" s="269"/>
      <c r="F207" s="269"/>
      <c r="G207" s="270"/>
      <c r="H207" s="271"/>
    </row>
    <row r="208" spans="1:8">
      <c r="A208" s="168"/>
      <c r="B208" s="272"/>
      <c r="C208" s="273" t="s">
        <v>256</v>
      </c>
      <c r="D208" s="274"/>
      <c r="E208" s="273" t="s">
        <v>257</v>
      </c>
      <c r="F208" s="274"/>
      <c r="G208" s="273" t="s">
        <v>29</v>
      </c>
      <c r="H208" s="275"/>
    </row>
    <row r="209" spans="1:8">
      <c r="A209" s="168"/>
      <c r="B209" s="276"/>
      <c r="C209" s="277" t="s">
        <v>12</v>
      </c>
      <c r="D209" s="278" t="s">
        <v>13</v>
      </c>
      <c r="E209" s="277" t="s">
        <v>12</v>
      </c>
      <c r="F209" s="278" t="s">
        <v>13</v>
      </c>
      <c r="G209" s="279" t="s">
        <v>12</v>
      </c>
      <c r="H209" s="280" t="s">
        <v>13</v>
      </c>
    </row>
    <row r="210" spans="1:8" ht="18">
      <c r="A210" s="171" t="s">
        <v>255</v>
      </c>
      <c r="B210" s="248" t="s">
        <v>153</v>
      </c>
      <c r="C210" s="196">
        <v>1599.8</v>
      </c>
      <c r="D210" s="197">
        <v>1.1797039015473014</v>
      </c>
      <c r="E210" s="196">
        <v>1706.4</v>
      </c>
      <c r="F210" s="197">
        <v>1.1851061657606827</v>
      </c>
      <c r="G210" s="196">
        <v>-106.6</v>
      </c>
      <c r="H210" s="199">
        <v>-6.2470698546647991</v>
      </c>
    </row>
    <row r="211" spans="1:8" ht="16.8" thickBot="1">
      <c r="A211" s="172"/>
      <c r="B211" s="249" t="s">
        <v>154</v>
      </c>
      <c r="C211" s="200">
        <v>203.5</v>
      </c>
      <c r="D211" s="201">
        <v>0.15006234777151883</v>
      </c>
      <c r="E211" s="200">
        <v>289.2</v>
      </c>
      <c r="F211" s="201">
        <v>0.20085132626464453</v>
      </c>
      <c r="G211" s="200">
        <v>-85.7</v>
      </c>
      <c r="H211" s="202">
        <v>-29.633471645919773</v>
      </c>
    </row>
    <row r="212" spans="1:8" ht="16.8" thickTop="1"/>
    <row r="213" spans="1:8" ht="22.8" thickBot="1">
      <c r="A213" s="217"/>
      <c r="B213" s="218"/>
      <c r="C213" s="218"/>
      <c r="D213" s="218"/>
      <c r="E213" s="218"/>
      <c r="F213" s="218"/>
      <c r="G213" s="218"/>
      <c r="H213" s="36" t="s">
        <v>25</v>
      </c>
    </row>
    <row r="214" spans="1:8" ht="22.8" thickTop="1">
      <c r="A214" s="162"/>
      <c r="B214" s="267"/>
      <c r="C214" s="268" t="s">
        <v>151</v>
      </c>
      <c r="D214" s="269"/>
      <c r="E214" s="269"/>
      <c r="F214" s="269"/>
      <c r="G214" s="270"/>
      <c r="H214" s="271"/>
    </row>
    <row r="215" spans="1:8">
      <c r="A215" s="168"/>
      <c r="B215" s="272"/>
      <c r="C215" s="273" t="s">
        <v>260</v>
      </c>
      <c r="D215" s="274"/>
      <c r="E215" s="273" t="s">
        <v>207</v>
      </c>
      <c r="F215" s="274"/>
      <c r="G215" s="273" t="s">
        <v>29</v>
      </c>
      <c r="H215" s="275"/>
    </row>
    <row r="216" spans="1:8">
      <c r="A216" s="168"/>
      <c r="B216" s="276"/>
      <c r="C216" s="277" t="s">
        <v>12</v>
      </c>
      <c r="D216" s="278" t="s">
        <v>13</v>
      </c>
      <c r="E216" s="277" t="s">
        <v>12</v>
      </c>
      <c r="F216" s="278" t="s">
        <v>13</v>
      </c>
      <c r="G216" s="279" t="s">
        <v>12</v>
      </c>
      <c r="H216" s="280" t="s">
        <v>13</v>
      </c>
    </row>
    <row r="217" spans="1:8" ht="18">
      <c r="A217" s="171" t="s">
        <v>261</v>
      </c>
      <c r="B217" s="248" t="s">
        <v>153</v>
      </c>
      <c r="C217" s="196">
        <v>1857.7</v>
      </c>
      <c r="D217" s="197">
        <v>1.1643926630162265</v>
      </c>
      <c r="E217" s="196">
        <v>1978</v>
      </c>
      <c r="F217" s="197">
        <v>1.1723280787984645</v>
      </c>
      <c r="G217" s="196">
        <v>-120.3</v>
      </c>
      <c r="H217" s="199">
        <v>-6.0819009100101074</v>
      </c>
    </row>
    <row r="218" spans="1:8" ht="16.8" thickBot="1">
      <c r="A218" s="172"/>
      <c r="B218" s="249" t="s">
        <v>154</v>
      </c>
      <c r="C218" s="200">
        <v>232.6</v>
      </c>
      <c r="D218" s="201">
        <v>0.14579196501995709</v>
      </c>
      <c r="E218" s="200">
        <v>317.39999999999998</v>
      </c>
      <c r="F218" s="201">
        <v>0.18811776148161405</v>
      </c>
      <c r="G218" s="200">
        <v>-84.8</v>
      </c>
      <c r="H218" s="202">
        <v>-26.717076244486449</v>
      </c>
    </row>
    <row r="219" spans="1:8" ht="16.8" thickTop="1"/>
    <row r="220" spans="1:8" ht="22.8" thickBot="1">
      <c r="A220" s="217"/>
      <c r="B220" s="218"/>
      <c r="C220" s="218"/>
      <c r="D220" s="218"/>
      <c r="E220" s="218"/>
      <c r="F220" s="218"/>
      <c r="G220" s="218"/>
      <c r="H220" s="36" t="s">
        <v>25</v>
      </c>
    </row>
    <row r="221" spans="1:8" ht="22.8" thickTop="1">
      <c r="A221" s="162"/>
      <c r="B221" s="267"/>
      <c r="C221" s="268" t="s">
        <v>151</v>
      </c>
      <c r="D221" s="269"/>
      <c r="E221" s="269"/>
      <c r="F221" s="269"/>
      <c r="G221" s="270"/>
      <c r="H221" s="271"/>
    </row>
    <row r="222" spans="1:8">
      <c r="A222" s="168"/>
      <c r="B222" s="272"/>
      <c r="C222" s="273" t="s">
        <v>263</v>
      </c>
      <c r="D222" s="274"/>
      <c r="E222" s="273" t="s">
        <v>216</v>
      </c>
      <c r="F222" s="274"/>
      <c r="G222" s="273" t="s">
        <v>29</v>
      </c>
      <c r="H222" s="275"/>
    </row>
    <row r="223" spans="1:8">
      <c r="A223" s="168"/>
      <c r="B223" s="276"/>
      <c r="C223" s="277" t="s">
        <v>12</v>
      </c>
      <c r="D223" s="278" t="s">
        <v>13</v>
      </c>
      <c r="E223" s="277" t="s">
        <v>12</v>
      </c>
      <c r="F223" s="278" t="s">
        <v>13</v>
      </c>
      <c r="G223" s="279" t="s">
        <v>12</v>
      </c>
      <c r="H223" s="280" t="s">
        <v>13</v>
      </c>
    </row>
    <row r="224" spans="1:8" ht="18">
      <c r="A224" s="171" t="s">
        <v>262</v>
      </c>
      <c r="B224" s="248" t="s">
        <v>153</v>
      </c>
      <c r="C224" s="196">
        <v>2123.8000000000002</v>
      </c>
      <c r="D224" s="197">
        <v>1.1739681760543217</v>
      </c>
      <c r="E224" s="196">
        <v>2290.4</v>
      </c>
      <c r="F224" s="197">
        <v>1.193793358664436</v>
      </c>
      <c r="G224" s="196">
        <v>-166.6</v>
      </c>
      <c r="H224" s="199">
        <v>-7.2738386308068392</v>
      </c>
    </row>
    <row r="225" spans="1:8" ht="16.8" thickBot="1">
      <c r="A225" s="172"/>
      <c r="B225" s="249" t="s">
        <v>154</v>
      </c>
      <c r="C225" s="200">
        <v>251.2</v>
      </c>
      <c r="D225" s="201">
        <v>0.1388552621832779</v>
      </c>
      <c r="E225" s="200">
        <v>341.7</v>
      </c>
      <c r="F225" s="201">
        <v>0.17809954185104684</v>
      </c>
      <c r="G225" s="200">
        <v>-90.5</v>
      </c>
      <c r="H225" s="202">
        <v>-26.485220954053268</v>
      </c>
    </row>
    <row r="226" spans="1:8" ht="16.8" thickTop="1"/>
    <row r="227" spans="1:8" ht="22.8" thickBot="1">
      <c r="A227" s="217"/>
      <c r="B227" s="218"/>
      <c r="C227" s="218"/>
      <c r="D227" s="218"/>
      <c r="E227" s="218"/>
      <c r="F227" s="218"/>
      <c r="G227" s="218"/>
      <c r="H227" s="36" t="s">
        <v>25</v>
      </c>
    </row>
    <row r="228" spans="1:8" ht="22.8" thickTop="1">
      <c r="A228" s="162"/>
      <c r="B228" s="267"/>
      <c r="C228" s="268" t="s">
        <v>151</v>
      </c>
      <c r="D228" s="269"/>
      <c r="E228" s="269"/>
      <c r="F228" s="269"/>
      <c r="G228" s="270"/>
      <c r="H228" s="271"/>
    </row>
    <row r="229" spans="1:8">
      <c r="A229" s="168"/>
      <c r="B229" s="272"/>
      <c r="C229" s="273" t="s">
        <v>266</v>
      </c>
      <c r="D229" s="274"/>
      <c r="E229" s="273" t="s">
        <v>221</v>
      </c>
      <c r="F229" s="274"/>
      <c r="G229" s="273" t="s">
        <v>29</v>
      </c>
      <c r="H229" s="275"/>
    </row>
    <row r="230" spans="1:8">
      <c r="A230" s="168"/>
      <c r="B230" s="276"/>
      <c r="C230" s="277" t="s">
        <v>12</v>
      </c>
      <c r="D230" s="278" t="s">
        <v>13</v>
      </c>
      <c r="E230" s="277" t="s">
        <v>12</v>
      </c>
      <c r="F230" s="278" t="s">
        <v>13</v>
      </c>
      <c r="G230" s="279" t="s">
        <v>12</v>
      </c>
      <c r="H230" s="280" t="s">
        <v>13</v>
      </c>
    </row>
    <row r="231" spans="1:8" ht="18">
      <c r="A231" s="171" t="s">
        <v>265</v>
      </c>
      <c r="B231" s="248" t="s">
        <v>153</v>
      </c>
      <c r="C231" s="196">
        <v>2442.3000000000002</v>
      </c>
      <c r="D231" s="197">
        <v>1.1972452036414922</v>
      </c>
      <c r="E231" s="196">
        <v>2598.3000000000002</v>
      </c>
      <c r="F231" s="197">
        <v>1.2104150759869359</v>
      </c>
      <c r="G231" s="196">
        <v>-156</v>
      </c>
      <c r="H231" s="199">
        <v>-6.0039256436901001</v>
      </c>
    </row>
    <row r="232" spans="1:8" ht="16.8" thickBot="1">
      <c r="A232" s="172"/>
      <c r="B232" s="249" t="s">
        <v>154</v>
      </c>
      <c r="C232" s="200">
        <v>277.7</v>
      </c>
      <c r="D232" s="201">
        <v>0.13613192197979052</v>
      </c>
      <c r="E232" s="200">
        <v>369.1</v>
      </c>
      <c r="F232" s="201">
        <v>0.1719448118180264</v>
      </c>
      <c r="G232" s="200">
        <v>-91.4</v>
      </c>
      <c r="H232" s="202">
        <v>-24.762936873476026</v>
      </c>
    </row>
    <row r="233" spans="1:8" ht="16.8" thickTop="1"/>
    <row r="234" spans="1:8" ht="22.8" thickBot="1">
      <c r="A234" s="217"/>
      <c r="B234" s="218"/>
      <c r="C234" s="218"/>
      <c r="D234" s="218"/>
      <c r="E234" s="218"/>
      <c r="F234" s="218"/>
      <c r="G234" s="218"/>
      <c r="H234" s="36" t="s">
        <v>25</v>
      </c>
    </row>
    <row r="235" spans="1:8" ht="22.8" thickTop="1">
      <c r="A235" s="162"/>
      <c r="B235" s="267"/>
      <c r="C235" s="268" t="s">
        <v>151</v>
      </c>
      <c r="D235" s="269"/>
      <c r="E235" s="269"/>
      <c r="F235" s="269"/>
      <c r="G235" s="270"/>
      <c r="H235" s="271"/>
    </row>
    <row r="236" spans="1:8">
      <c r="A236" s="168"/>
      <c r="B236" s="272"/>
      <c r="C236" s="273" t="s">
        <v>268</v>
      </c>
      <c r="D236" s="274"/>
      <c r="E236" s="273" t="s">
        <v>269</v>
      </c>
      <c r="F236" s="274"/>
      <c r="G236" s="273" t="s">
        <v>29</v>
      </c>
      <c r="H236" s="275"/>
    </row>
    <row r="237" spans="1:8">
      <c r="A237" s="168"/>
      <c r="B237" s="276"/>
      <c r="C237" s="277" t="s">
        <v>12</v>
      </c>
      <c r="D237" s="278" t="s">
        <v>13</v>
      </c>
      <c r="E237" s="277" t="s">
        <v>12</v>
      </c>
      <c r="F237" s="278" t="s">
        <v>13</v>
      </c>
      <c r="G237" s="279" t="s">
        <v>12</v>
      </c>
      <c r="H237" s="280" t="s">
        <v>13</v>
      </c>
    </row>
    <row r="238" spans="1:8" ht="18">
      <c r="A238" s="171" t="s">
        <v>270</v>
      </c>
      <c r="B238" s="248" t="s">
        <v>153</v>
      </c>
      <c r="C238" s="196">
        <v>2785.6</v>
      </c>
      <c r="D238" s="197">
        <v>1.2257164606645163</v>
      </c>
      <c r="E238" s="196">
        <v>2952.8</v>
      </c>
      <c r="F238" s="197">
        <v>1.2388670626163223</v>
      </c>
      <c r="G238" s="196">
        <v>-167.2</v>
      </c>
      <c r="H238" s="199">
        <v>-5.6624221078298671</v>
      </c>
    </row>
    <row r="239" spans="1:8" ht="16.8" thickBot="1">
      <c r="A239" s="172"/>
      <c r="B239" s="249" t="s">
        <v>154</v>
      </c>
      <c r="C239" s="200">
        <v>311.10000000000002</v>
      </c>
      <c r="D239" s="201">
        <v>0.13688985888596034</v>
      </c>
      <c r="E239" s="200">
        <v>407.1</v>
      </c>
      <c r="F239" s="201">
        <v>0.17080153792708777</v>
      </c>
      <c r="G239" s="200">
        <v>-96</v>
      </c>
      <c r="H239" s="202">
        <v>-23.581429624170969</v>
      </c>
    </row>
    <row r="240" spans="1:8" ht="16.8" thickTop="1"/>
    <row r="241" spans="1:8" ht="22.8" thickBot="1">
      <c r="A241" s="217"/>
      <c r="B241" s="218"/>
      <c r="C241" s="218"/>
      <c r="D241" s="218"/>
      <c r="E241" s="218"/>
      <c r="F241" s="218"/>
      <c r="G241" s="218"/>
      <c r="H241" s="36" t="s">
        <v>25</v>
      </c>
    </row>
    <row r="242" spans="1:8" ht="22.8" thickTop="1">
      <c r="A242" s="162"/>
      <c r="B242" s="267"/>
      <c r="C242" s="268" t="s">
        <v>151</v>
      </c>
      <c r="D242" s="269"/>
      <c r="E242" s="269"/>
      <c r="F242" s="269"/>
      <c r="G242" s="270"/>
      <c r="H242" s="271"/>
    </row>
    <row r="243" spans="1:8">
      <c r="A243" s="168"/>
      <c r="B243" s="272"/>
      <c r="C243" s="273" t="s">
        <v>272</v>
      </c>
      <c r="D243" s="274"/>
      <c r="E243" s="273" t="s">
        <v>231</v>
      </c>
      <c r="F243" s="274"/>
      <c r="G243" s="273" t="s">
        <v>29</v>
      </c>
      <c r="H243" s="275"/>
    </row>
    <row r="244" spans="1:8">
      <c r="A244" s="168"/>
      <c r="B244" s="276"/>
      <c r="C244" s="277" t="s">
        <v>12</v>
      </c>
      <c r="D244" s="278" t="s">
        <v>13</v>
      </c>
      <c r="E244" s="277" t="s">
        <v>12</v>
      </c>
      <c r="F244" s="278" t="s">
        <v>13</v>
      </c>
      <c r="G244" s="279" t="s">
        <v>12</v>
      </c>
      <c r="H244" s="280" t="s">
        <v>13</v>
      </c>
    </row>
    <row r="245" spans="1:8" ht="18">
      <c r="A245" s="171" t="s">
        <v>271</v>
      </c>
      <c r="B245" s="248" t="s">
        <v>153</v>
      </c>
      <c r="C245" s="196">
        <v>3055.5</v>
      </c>
      <c r="D245" s="197">
        <v>1.2283145498290489</v>
      </c>
      <c r="E245" s="196">
        <v>3289</v>
      </c>
      <c r="F245" s="197">
        <v>1.2659265608635859</v>
      </c>
      <c r="G245" s="196">
        <v>-233.5</v>
      </c>
      <c r="H245" s="199">
        <v>-7.0994223168136195</v>
      </c>
    </row>
    <row r="246" spans="1:8" ht="16.8" thickBot="1">
      <c r="A246" s="172"/>
      <c r="B246" s="249" t="s">
        <v>154</v>
      </c>
      <c r="C246" s="200">
        <v>334.9</v>
      </c>
      <c r="D246" s="201">
        <v>0.13463018908124644</v>
      </c>
      <c r="E246" s="200">
        <v>458.6</v>
      </c>
      <c r="F246" s="201">
        <v>0.17651380991548815</v>
      </c>
      <c r="G246" s="200">
        <v>-123.7</v>
      </c>
      <c r="H246" s="202">
        <v>-26.973397296118627</v>
      </c>
    </row>
    <row r="247" spans="1:8" ht="16.8" thickTop="1"/>
    <row r="248" spans="1:8" ht="22.8" thickBot="1">
      <c r="A248" s="217"/>
      <c r="B248" s="218"/>
      <c r="C248" s="218"/>
      <c r="D248" s="218"/>
      <c r="E248" s="218"/>
      <c r="F248" s="218"/>
      <c r="G248" s="218"/>
      <c r="H248" s="36" t="s">
        <v>25</v>
      </c>
    </row>
    <row r="249" spans="1:8" ht="22.8" thickTop="1">
      <c r="A249" s="162"/>
      <c r="B249" s="267"/>
      <c r="C249" s="268" t="s">
        <v>151</v>
      </c>
      <c r="D249" s="269"/>
      <c r="E249" s="269"/>
      <c r="F249" s="269"/>
      <c r="G249" s="270"/>
      <c r="H249" s="271"/>
    </row>
    <row r="250" spans="1:8">
      <c r="A250" s="168"/>
      <c r="B250" s="272"/>
      <c r="C250" s="273" t="s">
        <v>274</v>
      </c>
      <c r="D250" s="274"/>
      <c r="E250" s="273" t="s">
        <v>233</v>
      </c>
      <c r="F250" s="274"/>
      <c r="G250" s="273" t="s">
        <v>29</v>
      </c>
      <c r="H250" s="275"/>
    </row>
    <row r="251" spans="1:8">
      <c r="A251" s="168"/>
      <c r="B251" s="276"/>
      <c r="C251" s="277" t="s">
        <v>12</v>
      </c>
      <c r="D251" s="278" t="s">
        <v>13</v>
      </c>
      <c r="E251" s="277" t="s">
        <v>12</v>
      </c>
      <c r="F251" s="278" t="s">
        <v>13</v>
      </c>
      <c r="G251" s="279" t="s">
        <v>12</v>
      </c>
      <c r="H251" s="280" t="s">
        <v>13</v>
      </c>
    </row>
    <row r="252" spans="1:8" ht="18">
      <c r="A252" s="171" t="s">
        <v>275</v>
      </c>
      <c r="B252" s="248" t="s">
        <v>153</v>
      </c>
      <c r="C252" s="196">
        <v>3320.8</v>
      </c>
      <c r="D252" s="197">
        <v>1.226624941915571</v>
      </c>
      <c r="E252" s="196">
        <v>3569.8</v>
      </c>
      <c r="F252" s="197">
        <v>1.2684179632258989</v>
      </c>
      <c r="G252" s="196">
        <v>-249</v>
      </c>
      <c r="H252" s="199">
        <v>-6.9751806823911693</v>
      </c>
    </row>
    <row r="253" spans="1:8" ht="16.8" thickBot="1">
      <c r="A253" s="172"/>
      <c r="B253" s="249" t="s">
        <v>154</v>
      </c>
      <c r="C253" s="200">
        <v>362.7</v>
      </c>
      <c r="D253" s="201">
        <v>0.1339727976489935</v>
      </c>
      <c r="E253" s="200">
        <v>505.5</v>
      </c>
      <c r="F253" s="201">
        <v>0.17961378239976802</v>
      </c>
      <c r="G253" s="200">
        <v>-142.80000000000001</v>
      </c>
      <c r="H253" s="202">
        <v>-28.249258160237389</v>
      </c>
    </row>
    <row r="254" spans="1:8" ht="16.8" thickTop="1"/>
    <row r="255" spans="1:8" ht="22.8" thickBot="1">
      <c r="A255" s="217"/>
      <c r="B255" s="218"/>
      <c r="C255" s="218"/>
      <c r="D255" s="218"/>
      <c r="E255" s="218"/>
      <c r="F255" s="218"/>
      <c r="G255" s="218"/>
      <c r="H255" s="36" t="s">
        <v>25</v>
      </c>
    </row>
    <row r="256" spans="1:8" ht="22.8" thickTop="1">
      <c r="A256" s="162"/>
      <c r="B256" s="296"/>
      <c r="C256" s="297" t="s">
        <v>151</v>
      </c>
      <c r="D256" s="298"/>
      <c r="E256" s="298"/>
      <c r="F256" s="298"/>
      <c r="G256" s="299"/>
      <c r="H256" s="300"/>
    </row>
    <row r="257" spans="1:8">
      <c r="A257" s="168"/>
      <c r="B257" s="301"/>
      <c r="C257" s="302" t="s">
        <v>284</v>
      </c>
      <c r="D257" s="303"/>
      <c r="E257" s="302" t="s">
        <v>239</v>
      </c>
      <c r="F257" s="303"/>
      <c r="G257" s="302" t="s">
        <v>29</v>
      </c>
      <c r="H257" s="304"/>
    </row>
    <row r="258" spans="1:8">
      <c r="A258" s="168"/>
      <c r="B258" s="305"/>
      <c r="C258" s="306" t="s">
        <v>279</v>
      </c>
      <c r="D258" s="307" t="s">
        <v>13</v>
      </c>
      <c r="E258" s="306" t="s">
        <v>12</v>
      </c>
      <c r="F258" s="307" t="s">
        <v>13</v>
      </c>
      <c r="G258" s="308" t="s">
        <v>12</v>
      </c>
      <c r="H258" s="309" t="s">
        <v>13</v>
      </c>
    </row>
    <row r="259" spans="1:8" ht="18">
      <c r="A259" s="171" t="s">
        <v>278</v>
      </c>
      <c r="B259" s="248" t="s">
        <v>153</v>
      </c>
      <c r="C259" s="196">
        <v>316.3</v>
      </c>
      <c r="D259" s="197">
        <v>1.2550342227953577</v>
      </c>
      <c r="E259" s="196">
        <v>270.2</v>
      </c>
      <c r="F259" s="197">
        <v>1.3112049303634687</v>
      </c>
      <c r="G259" s="196">
        <v>46.1</v>
      </c>
      <c r="H259" s="199">
        <v>17.061435973353078</v>
      </c>
    </row>
    <row r="260" spans="1:8" ht="16.8" thickBot="1">
      <c r="A260" s="172"/>
      <c r="B260" s="249" t="s">
        <v>154</v>
      </c>
      <c r="C260" s="200">
        <v>51.5</v>
      </c>
      <c r="D260" s="201">
        <v>0.2043448070627914</v>
      </c>
      <c r="E260" s="200">
        <v>40.700000000000003</v>
      </c>
      <c r="F260" s="201">
        <v>0.19750570194594072</v>
      </c>
      <c r="G260" s="200">
        <v>10.8</v>
      </c>
      <c r="H260" s="202">
        <v>26.535626535626534</v>
      </c>
    </row>
    <row r="261" spans="1:8" ht="16.8" thickTop="1"/>
    <row r="262" spans="1:8" ht="22.8" thickBot="1">
      <c r="A262" s="217"/>
      <c r="B262" s="218"/>
      <c r="C262" s="218"/>
      <c r="D262" s="218"/>
      <c r="E262" s="218"/>
      <c r="F262" s="218"/>
      <c r="G262" s="218"/>
      <c r="H262" s="36" t="s">
        <v>25</v>
      </c>
    </row>
    <row r="263" spans="1:8" ht="22.8" thickTop="1">
      <c r="A263" s="162"/>
      <c r="B263" s="296"/>
      <c r="C263" s="297" t="s">
        <v>151</v>
      </c>
      <c r="D263" s="298"/>
      <c r="E263" s="298"/>
      <c r="F263" s="298"/>
      <c r="G263" s="299"/>
      <c r="H263" s="300"/>
    </row>
    <row r="264" spans="1:8">
      <c r="A264" s="168"/>
      <c r="B264" s="301"/>
      <c r="C264" s="302" t="s">
        <v>282</v>
      </c>
      <c r="D264" s="303"/>
      <c r="E264" s="302" t="s">
        <v>281</v>
      </c>
      <c r="F264" s="303"/>
      <c r="G264" s="302" t="s">
        <v>29</v>
      </c>
      <c r="H264" s="304"/>
    </row>
    <row r="265" spans="1:8">
      <c r="A265" s="168"/>
      <c r="B265" s="305"/>
      <c r="C265" s="306" t="s">
        <v>279</v>
      </c>
      <c r="D265" s="307" t="s">
        <v>13</v>
      </c>
      <c r="E265" s="306" t="s">
        <v>12</v>
      </c>
      <c r="F265" s="307" t="s">
        <v>13</v>
      </c>
      <c r="G265" s="308" t="s">
        <v>12</v>
      </c>
      <c r="H265" s="309" t="s">
        <v>13</v>
      </c>
    </row>
    <row r="266" spans="1:8" ht="18">
      <c r="A266" s="171" t="s">
        <v>280</v>
      </c>
      <c r="B266" s="248" t="s">
        <v>153</v>
      </c>
      <c r="C266" s="196">
        <v>520.1</v>
      </c>
      <c r="D266" s="197">
        <v>1.1815701411023294</v>
      </c>
      <c r="E266" s="196">
        <v>519.70000000000005</v>
      </c>
      <c r="F266" s="197">
        <v>1.2629834307850087</v>
      </c>
      <c r="G266" s="196">
        <v>0.39999999999997726</v>
      </c>
      <c r="H266" s="199">
        <v>7.6967481239176294E-2</v>
      </c>
    </row>
    <row r="267" spans="1:8" ht="16.8" thickBot="1">
      <c r="A267" s="172"/>
      <c r="B267" s="249" t="s">
        <v>154</v>
      </c>
      <c r="C267" s="200">
        <v>82.7</v>
      </c>
      <c r="D267" s="201">
        <v>0.18787896687014544</v>
      </c>
      <c r="E267" s="200">
        <v>71.2</v>
      </c>
      <c r="F267" s="201">
        <v>0.1730314032555178</v>
      </c>
      <c r="G267" s="200">
        <v>11.5</v>
      </c>
      <c r="H267" s="202">
        <v>16.151685393258418</v>
      </c>
    </row>
    <row r="268" spans="1:8" ht="16.8" thickTop="1"/>
    <row r="269" spans="1:8" ht="22.8" thickBot="1">
      <c r="A269" s="217"/>
      <c r="B269" s="218"/>
      <c r="C269" s="218"/>
      <c r="D269" s="218"/>
      <c r="E269" s="218"/>
      <c r="F269" s="218"/>
      <c r="G269" s="218"/>
      <c r="H269" s="36" t="s">
        <v>25</v>
      </c>
    </row>
    <row r="270" spans="1:8" ht="22.8" thickTop="1">
      <c r="A270" s="162"/>
      <c r="B270" s="296"/>
      <c r="C270" s="297" t="s">
        <v>151</v>
      </c>
      <c r="D270" s="298"/>
      <c r="E270" s="298"/>
      <c r="F270" s="298"/>
      <c r="G270" s="299"/>
      <c r="H270" s="300"/>
    </row>
    <row r="271" spans="1:8">
      <c r="A271" s="168"/>
      <c r="B271" s="301"/>
      <c r="C271" s="302" t="s">
        <v>286</v>
      </c>
      <c r="D271" s="303"/>
      <c r="E271" s="302" t="s">
        <v>249</v>
      </c>
      <c r="F271" s="303"/>
      <c r="G271" s="302" t="s">
        <v>29</v>
      </c>
      <c r="H271" s="304"/>
    </row>
    <row r="272" spans="1:8">
      <c r="A272" s="168"/>
      <c r="B272" s="305"/>
      <c r="C272" s="306" t="s">
        <v>279</v>
      </c>
      <c r="D272" s="307" t="s">
        <v>13</v>
      </c>
      <c r="E272" s="306" t="s">
        <v>12</v>
      </c>
      <c r="F272" s="307" t="s">
        <v>13</v>
      </c>
      <c r="G272" s="308" t="s">
        <v>12</v>
      </c>
      <c r="H272" s="309" t="s">
        <v>13</v>
      </c>
    </row>
    <row r="273" spans="1:8" ht="18">
      <c r="A273" s="171" t="s">
        <v>285</v>
      </c>
      <c r="B273" s="248" t="s">
        <v>153</v>
      </c>
      <c r="C273" s="196">
        <v>804.1</v>
      </c>
      <c r="D273" s="197">
        <v>1.1824634827453857</v>
      </c>
      <c r="E273" s="196">
        <v>799.5</v>
      </c>
      <c r="F273" s="197">
        <v>1.2277937490785789</v>
      </c>
      <c r="G273" s="196">
        <v>4.6000000000000227</v>
      </c>
      <c r="H273" s="199">
        <v>0.57535959974983619</v>
      </c>
    </row>
    <row r="274" spans="1:8" ht="16.8" thickBot="1">
      <c r="A274" s="172"/>
      <c r="B274" s="249" t="s">
        <v>154</v>
      </c>
      <c r="C274" s="200">
        <v>116.1</v>
      </c>
      <c r="D274" s="201">
        <v>0.17073002157286318</v>
      </c>
      <c r="E274" s="200">
        <v>102.4</v>
      </c>
      <c r="F274" s="201">
        <v>0.15725588481006436</v>
      </c>
      <c r="G274" s="200">
        <v>13.7</v>
      </c>
      <c r="H274" s="202">
        <v>13.37890625</v>
      </c>
    </row>
    <row r="275" spans="1:8" ht="16.8" thickTop="1"/>
    <row r="276" spans="1:8" ht="22.8" thickBot="1">
      <c r="A276" s="217"/>
      <c r="B276" s="218"/>
      <c r="C276" s="218"/>
      <c r="D276" s="218"/>
      <c r="E276" s="218"/>
      <c r="F276" s="218"/>
      <c r="G276" s="218"/>
      <c r="H276" s="36" t="s">
        <v>25</v>
      </c>
    </row>
    <row r="277" spans="1:8" ht="22.8" thickTop="1">
      <c r="A277" s="162"/>
      <c r="B277" s="296"/>
      <c r="C277" s="297" t="s">
        <v>151</v>
      </c>
      <c r="D277" s="298"/>
      <c r="E277" s="298"/>
      <c r="F277" s="298"/>
      <c r="G277" s="299"/>
      <c r="H277" s="300"/>
    </row>
    <row r="278" spans="1:8">
      <c r="A278" s="168"/>
      <c r="B278" s="301"/>
      <c r="C278" s="302" t="s">
        <v>288</v>
      </c>
      <c r="D278" s="303"/>
      <c r="E278" s="302" t="s">
        <v>251</v>
      </c>
      <c r="F278" s="303"/>
      <c r="G278" s="302" t="s">
        <v>29</v>
      </c>
      <c r="H278" s="304"/>
    </row>
    <row r="279" spans="1:8">
      <c r="A279" s="168"/>
      <c r="B279" s="305"/>
      <c r="C279" s="306" t="s">
        <v>279</v>
      </c>
      <c r="D279" s="307" t="s">
        <v>13</v>
      </c>
      <c r="E279" s="306" t="s">
        <v>12</v>
      </c>
      <c r="F279" s="307" t="s">
        <v>13</v>
      </c>
      <c r="G279" s="308" t="s">
        <v>12</v>
      </c>
      <c r="H279" s="309" t="s">
        <v>13</v>
      </c>
    </row>
    <row r="280" spans="1:8" ht="18">
      <c r="A280" s="171" t="s">
        <v>287</v>
      </c>
      <c r="B280" s="248" t="s">
        <v>153</v>
      </c>
      <c r="C280" s="196">
        <v>1081</v>
      </c>
      <c r="D280" s="197">
        <v>1.1909194867919206</v>
      </c>
      <c r="E280" s="196">
        <v>1084.2</v>
      </c>
      <c r="F280" s="197">
        <v>1.205718320979966</v>
      </c>
      <c r="G280" s="196">
        <v>-3.2000000000000455</v>
      </c>
      <c r="H280" s="199">
        <v>-0.29514849658734965</v>
      </c>
    </row>
    <row r="281" spans="1:8" ht="16.8" thickBot="1">
      <c r="A281" s="172"/>
      <c r="B281" s="249" t="s">
        <v>154</v>
      </c>
      <c r="C281" s="200">
        <v>149.30000000000001</v>
      </c>
      <c r="D281" s="201">
        <v>0.16448129452177038</v>
      </c>
      <c r="E281" s="200">
        <v>132.4</v>
      </c>
      <c r="F281" s="201">
        <v>0.14723953670701667</v>
      </c>
      <c r="G281" s="200">
        <v>16.899999999999999</v>
      </c>
      <c r="H281" s="202">
        <v>12.764350453172213</v>
      </c>
    </row>
    <row r="282" spans="1:8" ht="16.8" thickTop="1"/>
    <row r="283" spans="1:8" ht="22.8" thickBot="1">
      <c r="A283" s="217"/>
      <c r="B283" s="218"/>
      <c r="C283" s="218"/>
      <c r="D283" s="218"/>
      <c r="E283" s="218"/>
      <c r="F283" s="218"/>
      <c r="G283" s="218"/>
      <c r="H283" s="36" t="s">
        <v>25</v>
      </c>
    </row>
    <row r="284" spans="1:8" ht="22.8" thickTop="1">
      <c r="A284" s="162"/>
      <c r="B284" s="296"/>
      <c r="C284" s="297" t="s">
        <v>151</v>
      </c>
      <c r="D284" s="298"/>
      <c r="E284" s="298"/>
      <c r="F284" s="298"/>
      <c r="G284" s="299"/>
      <c r="H284" s="300"/>
    </row>
    <row r="285" spans="1:8">
      <c r="A285" s="168"/>
      <c r="B285" s="301"/>
      <c r="C285" s="302" t="s">
        <v>290</v>
      </c>
      <c r="D285" s="303"/>
      <c r="E285" s="302" t="s">
        <v>253</v>
      </c>
      <c r="F285" s="303"/>
      <c r="G285" s="302" t="s">
        <v>29</v>
      </c>
      <c r="H285" s="304"/>
    </row>
    <row r="286" spans="1:8">
      <c r="A286" s="168"/>
      <c r="B286" s="305"/>
      <c r="C286" s="306" t="s">
        <v>279</v>
      </c>
      <c r="D286" s="307" t="s">
        <v>13</v>
      </c>
      <c r="E286" s="306" t="s">
        <v>12</v>
      </c>
      <c r="F286" s="307" t="s">
        <v>13</v>
      </c>
      <c r="G286" s="308" t="s">
        <v>12</v>
      </c>
      <c r="H286" s="309" t="s">
        <v>13</v>
      </c>
    </row>
    <row r="287" spans="1:8" ht="18">
      <c r="A287" s="171" t="s">
        <v>289</v>
      </c>
      <c r="B287" s="248" t="s">
        <v>153</v>
      </c>
      <c r="C287" s="196">
        <v>1306.0999999999999</v>
      </c>
      <c r="D287" s="197">
        <v>1.1594411317977682</v>
      </c>
      <c r="E287" s="196">
        <v>1360.2</v>
      </c>
      <c r="F287" s="197">
        <v>1.1961314355160109</v>
      </c>
      <c r="G287" s="196">
        <v>-54.100000000000136</v>
      </c>
      <c r="H287" s="199">
        <v>-3.9773562711366117</v>
      </c>
    </row>
    <row r="288" spans="1:8" ht="16.8" thickBot="1">
      <c r="A288" s="172"/>
      <c r="B288" s="249" t="s">
        <v>154</v>
      </c>
      <c r="C288" s="200">
        <v>169.9</v>
      </c>
      <c r="D288" s="201">
        <v>0.15082233235773743</v>
      </c>
      <c r="E288" s="200">
        <v>168.2</v>
      </c>
      <c r="F288" s="201">
        <v>0.14791156260387664</v>
      </c>
      <c r="G288" s="200">
        <v>1.7000000000000171</v>
      </c>
      <c r="H288" s="202">
        <v>1.0107015457788471</v>
      </c>
    </row>
    <row r="289" spans="1:8" ht="16.8" thickTop="1"/>
    <row r="290" spans="1:8" ht="22.8" thickBot="1">
      <c r="A290" s="217"/>
      <c r="B290" s="218"/>
      <c r="C290" s="218"/>
      <c r="D290" s="218"/>
      <c r="E290" s="218"/>
      <c r="F290" s="218"/>
      <c r="G290" s="218"/>
      <c r="H290" s="36" t="s">
        <v>25</v>
      </c>
    </row>
    <row r="291" spans="1:8" ht="22.8" thickTop="1">
      <c r="A291" s="162"/>
      <c r="B291" s="296"/>
      <c r="C291" s="297" t="s">
        <v>151</v>
      </c>
      <c r="D291" s="298"/>
      <c r="E291" s="298"/>
      <c r="F291" s="298"/>
      <c r="G291" s="299"/>
      <c r="H291" s="300"/>
    </row>
    <row r="292" spans="1:8">
      <c r="A292" s="168"/>
      <c r="B292" s="301"/>
      <c r="C292" s="302" t="s">
        <v>292</v>
      </c>
      <c r="D292" s="303"/>
      <c r="E292" s="302" t="s">
        <v>256</v>
      </c>
      <c r="F292" s="303"/>
      <c r="G292" s="302" t="s">
        <v>29</v>
      </c>
      <c r="H292" s="304"/>
    </row>
    <row r="293" spans="1:8">
      <c r="A293" s="168"/>
      <c r="B293" s="305"/>
      <c r="C293" s="306" t="s">
        <v>279</v>
      </c>
      <c r="D293" s="307" t="s">
        <v>13</v>
      </c>
      <c r="E293" s="306" t="s">
        <v>12</v>
      </c>
      <c r="F293" s="307" t="s">
        <v>13</v>
      </c>
      <c r="G293" s="308" t="s">
        <v>12</v>
      </c>
      <c r="H293" s="309" t="s">
        <v>13</v>
      </c>
    </row>
    <row r="294" spans="1:8" ht="18">
      <c r="A294" s="171" t="s">
        <v>291</v>
      </c>
      <c r="B294" s="248" t="s">
        <v>153</v>
      </c>
      <c r="C294" s="310">
        <v>1541</v>
      </c>
      <c r="D294" s="311">
        <v>1.1341197839505492</v>
      </c>
      <c r="E294" s="310">
        <v>1599.7</v>
      </c>
      <c r="F294" s="311">
        <v>1.1808440041366819</v>
      </c>
      <c r="G294" s="310">
        <v>-58.7</v>
      </c>
      <c r="H294" s="312">
        <v>-3.6694380196286791</v>
      </c>
    </row>
    <row r="295" spans="1:8" ht="16.8" thickBot="1">
      <c r="A295" s="172"/>
      <c r="B295" s="249" t="s">
        <v>154</v>
      </c>
      <c r="C295" s="316">
        <v>200</v>
      </c>
      <c r="D295" s="317">
        <v>0.14719270395205053</v>
      </c>
      <c r="E295" s="316">
        <v>203.5</v>
      </c>
      <c r="F295" s="317">
        <v>0.1502167624190878</v>
      </c>
      <c r="G295" s="316">
        <v>-3.5</v>
      </c>
      <c r="H295" s="318">
        <v>-1.7199017199017175</v>
      </c>
    </row>
    <row r="296" spans="1:8" ht="16.8" thickTop="1"/>
    <row r="297" spans="1:8" ht="22.8" thickBot="1">
      <c r="A297" s="217"/>
      <c r="B297" s="218"/>
      <c r="C297" s="218"/>
      <c r="D297" s="218"/>
      <c r="E297" s="218"/>
      <c r="F297" s="218"/>
      <c r="G297" s="218"/>
      <c r="H297" s="36" t="s">
        <v>25</v>
      </c>
    </row>
    <row r="298" spans="1:8" ht="22.8" thickTop="1">
      <c r="A298" s="162"/>
      <c r="B298" s="296"/>
      <c r="C298" s="297" t="s">
        <v>151</v>
      </c>
      <c r="D298" s="298"/>
      <c r="E298" s="298"/>
      <c r="F298" s="298"/>
      <c r="G298" s="299"/>
      <c r="H298" s="300"/>
    </row>
    <row r="299" spans="1:8">
      <c r="A299" s="168"/>
      <c r="B299" s="301"/>
      <c r="C299" s="302" t="s">
        <v>294</v>
      </c>
      <c r="D299" s="303"/>
      <c r="E299" s="302" t="s">
        <v>260</v>
      </c>
      <c r="F299" s="303"/>
      <c r="G299" s="302" t="s">
        <v>29</v>
      </c>
      <c r="H299" s="304"/>
    </row>
    <row r="300" spans="1:8">
      <c r="A300" s="168"/>
      <c r="B300" s="305"/>
      <c r="C300" s="306" t="s">
        <v>279</v>
      </c>
      <c r="D300" s="307" t="s">
        <v>13</v>
      </c>
      <c r="E300" s="306" t="s">
        <v>12</v>
      </c>
      <c r="F300" s="307" t="s">
        <v>13</v>
      </c>
      <c r="G300" s="308" t="s">
        <v>12</v>
      </c>
      <c r="H300" s="309" t="s">
        <v>13</v>
      </c>
    </row>
    <row r="301" spans="1:8" ht="18">
      <c r="A301" s="171" t="s">
        <v>293</v>
      </c>
      <c r="B301" s="248" t="s">
        <v>153</v>
      </c>
      <c r="C301" s="310">
        <v>1826.3</v>
      </c>
      <c r="D301" s="311">
        <v>1.1560631438486149</v>
      </c>
      <c r="E301" s="310">
        <v>1857.7</v>
      </c>
      <c r="F301" s="311">
        <v>1.1655286601345531</v>
      </c>
      <c r="G301" s="310">
        <v>-31.400000000000091</v>
      </c>
      <c r="H301" s="312">
        <v>-1.6902621521236005</v>
      </c>
    </row>
    <row r="302" spans="1:8" ht="16.8" thickBot="1">
      <c r="A302" s="172"/>
      <c r="B302" s="249" t="s">
        <v>154</v>
      </c>
      <c r="C302" s="316">
        <v>233.8</v>
      </c>
      <c r="D302" s="317">
        <v>0.1479973514930768</v>
      </c>
      <c r="E302" s="316">
        <v>232.6</v>
      </c>
      <c r="F302" s="317">
        <v>0.14593420161882817</v>
      </c>
      <c r="G302" s="316">
        <v>1.2000000000000171</v>
      </c>
      <c r="H302" s="318">
        <v>0.51590713671538779</v>
      </c>
    </row>
    <row r="303" spans="1:8" ht="16.8" thickTop="1"/>
    <row r="304" spans="1:8" ht="22.8" thickBot="1">
      <c r="A304" s="217"/>
      <c r="B304" s="218"/>
      <c r="C304" s="218"/>
      <c r="D304" s="218"/>
      <c r="E304" s="218"/>
      <c r="F304" s="218"/>
      <c r="G304" s="218"/>
      <c r="H304" s="36" t="s">
        <v>25</v>
      </c>
    </row>
    <row r="305" spans="1:8" ht="22.8" thickTop="1">
      <c r="A305" s="162"/>
      <c r="B305" s="296"/>
      <c r="C305" s="297" t="s">
        <v>151</v>
      </c>
      <c r="D305" s="298"/>
      <c r="E305" s="298"/>
      <c r="F305" s="298"/>
      <c r="G305" s="299"/>
      <c r="H305" s="300"/>
    </row>
    <row r="306" spans="1:8">
      <c r="A306" s="168"/>
      <c r="B306" s="301"/>
      <c r="C306" s="302" t="s">
        <v>296</v>
      </c>
      <c r="D306" s="303"/>
      <c r="E306" s="302" t="s">
        <v>263</v>
      </c>
      <c r="F306" s="303"/>
      <c r="G306" s="302" t="s">
        <v>29</v>
      </c>
      <c r="H306" s="304"/>
    </row>
    <row r="307" spans="1:8">
      <c r="A307" s="168"/>
      <c r="B307" s="305"/>
      <c r="C307" s="306" t="s">
        <v>279</v>
      </c>
      <c r="D307" s="307" t="s">
        <v>13</v>
      </c>
      <c r="E307" s="306" t="s">
        <v>12</v>
      </c>
      <c r="F307" s="307" t="s">
        <v>13</v>
      </c>
      <c r="G307" s="308" t="s">
        <v>12</v>
      </c>
      <c r="H307" s="309" t="s">
        <v>13</v>
      </c>
    </row>
    <row r="308" spans="1:8" ht="18">
      <c r="A308" s="171" t="s">
        <v>295</v>
      </c>
      <c r="B308" s="248" t="s">
        <v>153</v>
      </c>
      <c r="C308" s="310">
        <v>2092.9</v>
      </c>
      <c r="D308" s="311">
        <v>1.1690036686015077</v>
      </c>
      <c r="E308" s="310">
        <v>2123.8000000000002</v>
      </c>
      <c r="F308" s="311">
        <v>1.1753377200506927</v>
      </c>
      <c r="G308" s="310">
        <v>-30.900000000000091</v>
      </c>
      <c r="H308" s="312">
        <v>-1.4549392598173116</v>
      </c>
    </row>
    <row r="309" spans="1:8" ht="16.8" thickBot="1">
      <c r="A309" s="172"/>
      <c r="B309" s="249" t="s">
        <v>154</v>
      </c>
      <c r="C309" s="316">
        <v>262.5</v>
      </c>
      <c r="D309" s="317">
        <v>0.14662117779535372</v>
      </c>
      <c r="E309" s="316">
        <v>251.2</v>
      </c>
      <c r="F309" s="317">
        <v>0.13901724987133154</v>
      </c>
      <c r="G309" s="316">
        <v>11.3</v>
      </c>
      <c r="H309" s="318">
        <v>4.4984076433121079</v>
      </c>
    </row>
    <row r="310" spans="1:8" ht="16.8" thickTop="1"/>
    <row r="311" spans="1:8" ht="22.8" thickBot="1">
      <c r="A311" s="217"/>
      <c r="B311" s="218"/>
      <c r="C311" s="218"/>
      <c r="D311" s="218"/>
      <c r="E311" s="218"/>
      <c r="F311" s="218"/>
      <c r="G311" s="218"/>
      <c r="H311" s="36" t="s">
        <v>25</v>
      </c>
    </row>
    <row r="312" spans="1:8" ht="22.8" thickTop="1">
      <c r="A312" s="162"/>
      <c r="B312" s="296"/>
      <c r="C312" s="297" t="s">
        <v>151</v>
      </c>
      <c r="D312" s="298"/>
      <c r="E312" s="298"/>
      <c r="F312" s="298"/>
      <c r="G312" s="299"/>
      <c r="H312" s="300"/>
    </row>
    <row r="313" spans="1:8">
      <c r="A313" s="168"/>
      <c r="B313" s="301"/>
      <c r="C313" s="302" t="s">
        <v>298</v>
      </c>
      <c r="D313" s="303"/>
      <c r="E313" s="302" t="s">
        <v>266</v>
      </c>
      <c r="F313" s="303"/>
      <c r="G313" s="302" t="s">
        <v>29</v>
      </c>
      <c r="H313" s="304"/>
    </row>
    <row r="314" spans="1:8">
      <c r="A314" s="168"/>
      <c r="B314" s="305"/>
      <c r="C314" s="306" t="s">
        <v>279</v>
      </c>
      <c r="D314" s="307" t="s">
        <v>13</v>
      </c>
      <c r="E314" s="306" t="s">
        <v>12</v>
      </c>
      <c r="F314" s="307" t="s">
        <v>13</v>
      </c>
      <c r="G314" s="308" t="s">
        <v>12</v>
      </c>
      <c r="H314" s="309" t="s">
        <v>13</v>
      </c>
    </row>
    <row r="315" spans="1:8" ht="18">
      <c r="A315" s="171" t="s">
        <v>297</v>
      </c>
      <c r="B315" s="248" t="s">
        <v>153</v>
      </c>
      <c r="C315" s="310">
        <v>2415.1999999999998</v>
      </c>
      <c r="D315" s="311">
        <v>1.1961261598120034</v>
      </c>
      <c r="E315" s="310">
        <v>2442.1999999999998</v>
      </c>
      <c r="F315" s="311">
        <v>1.1985369427836268</v>
      </c>
      <c r="G315" s="310">
        <v>-27</v>
      </c>
      <c r="H315" s="312">
        <v>-1.1055605601506868</v>
      </c>
    </row>
    <row r="316" spans="1:8" ht="16.8" thickBot="1">
      <c r="A316" s="172"/>
      <c r="B316" s="249" t="s">
        <v>154</v>
      </c>
      <c r="C316" s="316">
        <v>293.5</v>
      </c>
      <c r="D316" s="317">
        <v>0.14535567568102972</v>
      </c>
      <c r="E316" s="316">
        <v>277.60000000000002</v>
      </c>
      <c r="F316" s="317">
        <v>0.13623530231624553</v>
      </c>
      <c r="G316" s="316">
        <v>15.9</v>
      </c>
      <c r="H316" s="318">
        <v>5.7276657060518543</v>
      </c>
    </row>
    <row r="317" spans="1:8" ht="16.8" thickTop="1"/>
    <row r="318" spans="1:8" ht="22.8" thickBot="1">
      <c r="A318" s="217"/>
      <c r="B318" s="218"/>
      <c r="C318" s="218"/>
      <c r="D318" s="218"/>
      <c r="E318" s="218"/>
      <c r="F318" s="218"/>
      <c r="G318" s="218"/>
      <c r="H318" s="36" t="s">
        <v>25</v>
      </c>
    </row>
    <row r="319" spans="1:8" ht="22.8" thickTop="1">
      <c r="A319" s="162"/>
      <c r="B319" s="296"/>
      <c r="C319" s="297" t="s">
        <v>151</v>
      </c>
      <c r="D319" s="298"/>
      <c r="E319" s="298"/>
      <c r="F319" s="298"/>
      <c r="G319" s="299"/>
      <c r="H319" s="300"/>
    </row>
    <row r="320" spans="1:8">
      <c r="A320" s="168"/>
      <c r="B320" s="301"/>
      <c r="C320" s="302" t="s">
        <v>300</v>
      </c>
      <c r="D320" s="303"/>
      <c r="E320" s="302" t="s">
        <v>268</v>
      </c>
      <c r="F320" s="303"/>
      <c r="G320" s="302" t="s">
        <v>29</v>
      </c>
      <c r="H320" s="304"/>
    </row>
    <row r="321" spans="1:8">
      <c r="A321" s="168"/>
      <c r="B321" s="305"/>
      <c r="C321" s="306" t="s">
        <v>279</v>
      </c>
      <c r="D321" s="307" t="s">
        <v>13</v>
      </c>
      <c r="E321" s="306" t="s">
        <v>12</v>
      </c>
      <c r="F321" s="307" t="s">
        <v>13</v>
      </c>
      <c r="G321" s="308" t="s">
        <v>12</v>
      </c>
      <c r="H321" s="309" t="s">
        <v>13</v>
      </c>
    </row>
    <row r="322" spans="1:8" ht="18">
      <c r="A322" s="171" t="s">
        <v>299</v>
      </c>
      <c r="B322" s="248" t="s">
        <v>153</v>
      </c>
      <c r="C322" s="310">
        <v>2748.8</v>
      </c>
      <c r="D322" s="311">
        <v>1.2243361757756217</v>
      </c>
      <c r="E322" s="310">
        <v>2785.6</v>
      </c>
      <c r="F322" s="311">
        <v>1.2269884604237198</v>
      </c>
      <c r="G322" s="310">
        <v>-36.799999999999727</v>
      </c>
      <c r="H322" s="312">
        <v>-1.3210798391728784</v>
      </c>
    </row>
    <row r="323" spans="1:8" ht="16.8" thickBot="1">
      <c r="A323" s="172"/>
      <c r="B323" s="249" t="s">
        <v>154</v>
      </c>
      <c r="C323" s="316">
        <v>323.89999999999998</v>
      </c>
      <c r="D323" s="317">
        <v>0.1442674939368902</v>
      </c>
      <c r="E323" s="316">
        <v>311</v>
      </c>
      <c r="F323" s="317">
        <v>0.13698787018659422</v>
      </c>
      <c r="G323" s="316">
        <v>12.9</v>
      </c>
      <c r="H323" s="318">
        <v>4.1479099678456421</v>
      </c>
    </row>
    <row r="324" spans="1:8" ht="16.8" thickTop="1"/>
    <row r="325" spans="1:8" ht="22.8" thickBot="1">
      <c r="A325" s="217"/>
      <c r="B325" s="218"/>
      <c r="C325" s="218"/>
      <c r="D325" s="218"/>
      <c r="E325" s="218"/>
      <c r="F325" s="218"/>
      <c r="G325" s="218"/>
      <c r="H325" s="36" t="s">
        <v>25</v>
      </c>
    </row>
    <row r="326" spans="1:8" ht="22.8" thickTop="1">
      <c r="A326" s="162"/>
      <c r="B326" s="296"/>
      <c r="C326" s="297" t="s">
        <v>151</v>
      </c>
      <c r="D326" s="298"/>
      <c r="E326" s="298"/>
      <c r="F326" s="298"/>
      <c r="G326" s="299"/>
      <c r="H326" s="300"/>
    </row>
    <row r="327" spans="1:8">
      <c r="A327" s="168"/>
      <c r="B327" s="301"/>
      <c r="C327" s="302" t="s">
        <v>302</v>
      </c>
      <c r="D327" s="303"/>
      <c r="E327" s="302" t="s">
        <v>272</v>
      </c>
      <c r="F327" s="303"/>
      <c r="G327" s="302" t="s">
        <v>29</v>
      </c>
      <c r="H327" s="304"/>
    </row>
    <row r="328" spans="1:8">
      <c r="A328" s="168"/>
      <c r="B328" s="305"/>
      <c r="C328" s="306" t="s">
        <v>279</v>
      </c>
      <c r="D328" s="307" t="s">
        <v>13</v>
      </c>
      <c r="E328" s="306" t="s">
        <v>12</v>
      </c>
      <c r="F328" s="307" t="s">
        <v>13</v>
      </c>
      <c r="G328" s="308" t="s">
        <v>12</v>
      </c>
      <c r="H328" s="309" t="s">
        <v>13</v>
      </c>
    </row>
    <row r="329" spans="1:8" ht="18">
      <c r="A329" s="171" t="s">
        <v>301</v>
      </c>
      <c r="B329" s="248" t="s">
        <v>153</v>
      </c>
      <c r="C329" s="310">
        <v>3024.2</v>
      </c>
      <c r="D329" s="311">
        <v>1.2298905453536881</v>
      </c>
      <c r="E329" s="310">
        <v>3055.5</v>
      </c>
      <c r="F329" s="311">
        <v>1.229530955368288</v>
      </c>
      <c r="G329" s="310">
        <v>-31.300000000000182</v>
      </c>
      <c r="H329" s="312">
        <v>-1.024382261495671</v>
      </c>
    </row>
    <row r="330" spans="1:8" ht="16.8" thickBot="1">
      <c r="A330" s="172"/>
      <c r="B330" s="249" t="s">
        <v>154</v>
      </c>
      <c r="C330" s="316">
        <v>354.2</v>
      </c>
      <c r="D330" s="317">
        <v>0.1440470971378468</v>
      </c>
      <c r="E330" s="316">
        <v>334.9</v>
      </c>
      <c r="F330" s="317">
        <v>0.13476351397572889</v>
      </c>
      <c r="G330" s="316">
        <v>19.3</v>
      </c>
      <c r="H330" s="318">
        <v>5.7629143027769558</v>
      </c>
    </row>
    <row r="331" spans="1:8" ht="16.8" thickTop="1"/>
    <row r="332" spans="1:8" ht="22.8" thickBot="1">
      <c r="A332" s="217"/>
      <c r="B332" s="218"/>
      <c r="C332" s="218"/>
      <c r="D332" s="218"/>
      <c r="E332" s="218"/>
      <c r="F332" s="218"/>
      <c r="G332" s="218"/>
      <c r="H332" s="36" t="s">
        <v>25</v>
      </c>
    </row>
    <row r="333" spans="1:8" ht="22.8" thickTop="1">
      <c r="A333" s="162"/>
      <c r="B333" s="296"/>
      <c r="C333" s="297" t="s">
        <v>151</v>
      </c>
      <c r="D333" s="298"/>
      <c r="E333" s="298"/>
      <c r="F333" s="298"/>
      <c r="G333" s="299"/>
      <c r="H333" s="300"/>
    </row>
    <row r="334" spans="1:8">
      <c r="A334" s="168"/>
      <c r="B334" s="301"/>
      <c r="C334" s="302" t="s">
        <v>304</v>
      </c>
      <c r="D334" s="303"/>
      <c r="E334" s="302" t="s">
        <v>274</v>
      </c>
      <c r="F334" s="303"/>
      <c r="G334" s="302" t="s">
        <v>29</v>
      </c>
      <c r="H334" s="304"/>
    </row>
    <row r="335" spans="1:8">
      <c r="A335" s="168"/>
      <c r="B335" s="305"/>
      <c r="C335" s="306" t="s">
        <v>279</v>
      </c>
      <c r="D335" s="307" t="s">
        <v>13</v>
      </c>
      <c r="E335" s="306" t="s">
        <v>12</v>
      </c>
      <c r="F335" s="307" t="s">
        <v>13</v>
      </c>
      <c r="G335" s="308" t="s">
        <v>12</v>
      </c>
      <c r="H335" s="309" t="s">
        <v>13</v>
      </c>
    </row>
    <row r="336" spans="1:8" ht="18">
      <c r="A336" s="171" t="s">
        <v>303</v>
      </c>
      <c r="B336" s="248" t="s">
        <v>153</v>
      </c>
      <c r="C336" s="310">
        <v>3305.9</v>
      </c>
      <c r="D336" s="311">
        <v>1.2240846117616393</v>
      </c>
      <c r="E336" s="310">
        <v>3320.7</v>
      </c>
      <c r="F336" s="311">
        <v>1.227742612913721</v>
      </c>
      <c r="G336" s="310">
        <v>-14.799999999999727</v>
      </c>
      <c r="H336" s="312">
        <v>-0.44568916192367913</v>
      </c>
    </row>
    <row r="337" spans="1:8" ht="16.8" thickBot="1">
      <c r="A337" s="172"/>
      <c r="B337" s="249" t="s">
        <v>154</v>
      </c>
      <c r="C337" s="316">
        <v>384.2</v>
      </c>
      <c r="D337" s="317">
        <v>0.1422587821285646</v>
      </c>
      <c r="E337" s="316">
        <v>362.7</v>
      </c>
      <c r="F337" s="317">
        <v>0.13409890857463988</v>
      </c>
      <c r="G337" s="316">
        <v>21.5</v>
      </c>
      <c r="H337" s="318">
        <v>5.9277639922801217</v>
      </c>
    </row>
    <row r="338" spans="1:8" ht="16.8" thickTop="1"/>
    <row r="339" spans="1:8" ht="22.8" thickBot="1">
      <c r="A339" s="217"/>
      <c r="B339" s="218"/>
      <c r="C339" s="218"/>
      <c r="D339" s="218"/>
      <c r="E339" s="218"/>
      <c r="F339" s="218"/>
      <c r="G339" s="218"/>
      <c r="H339" s="36" t="s">
        <v>25</v>
      </c>
    </row>
    <row r="340" spans="1:8" ht="22.8" thickTop="1">
      <c r="A340" s="162"/>
      <c r="B340" s="296"/>
      <c r="C340" s="297" t="s">
        <v>151</v>
      </c>
      <c r="D340" s="298"/>
      <c r="E340" s="298"/>
      <c r="F340" s="298"/>
      <c r="G340" s="299"/>
      <c r="H340" s="300"/>
    </row>
    <row r="341" spans="1:8">
      <c r="A341" s="168"/>
      <c r="B341" s="301"/>
      <c r="C341" s="302" t="s">
        <v>307</v>
      </c>
      <c r="D341" s="303"/>
      <c r="E341" s="302" t="s">
        <v>277</v>
      </c>
      <c r="F341" s="303"/>
      <c r="G341" s="302" t="s">
        <v>29</v>
      </c>
      <c r="H341" s="304"/>
    </row>
    <row r="342" spans="1:8">
      <c r="A342" s="168"/>
      <c r="B342" s="305"/>
      <c r="C342" s="306" t="s">
        <v>279</v>
      </c>
      <c r="D342" s="307" t="s">
        <v>13</v>
      </c>
      <c r="E342" s="306" t="s">
        <v>12</v>
      </c>
      <c r="F342" s="307" t="s">
        <v>13</v>
      </c>
      <c r="G342" s="308" t="s">
        <v>12</v>
      </c>
      <c r="H342" s="309" t="s">
        <v>13</v>
      </c>
    </row>
    <row r="343" spans="1:8" ht="18">
      <c r="A343" s="171" t="s">
        <v>306</v>
      </c>
      <c r="B343" s="248" t="s">
        <v>153</v>
      </c>
      <c r="C343" s="310">
        <v>292.7</v>
      </c>
      <c r="D343" s="338">
        <f>C343/21338.4</f>
        <v>1.3717054699508865E-2</v>
      </c>
      <c r="E343" s="310">
        <v>316.5</v>
      </c>
      <c r="F343" s="197">
        <v>1.2550342227953577</v>
      </c>
      <c r="G343" s="341">
        <f>C343-E343</f>
        <v>-23.800000000000011</v>
      </c>
      <c r="H343" s="346">
        <f>G343/G259-1</f>
        <v>-1.5162689804772236</v>
      </c>
    </row>
    <row r="344" spans="1:8" ht="16.8" thickBot="1">
      <c r="A344" s="172"/>
      <c r="B344" s="249" t="s">
        <v>154</v>
      </c>
      <c r="C344" s="316">
        <v>42.8</v>
      </c>
      <c r="D344" s="345">
        <f>C344/21338.4</f>
        <v>2.0057736287631685E-3</v>
      </c>
      <c r="E344" s="316">
        <v>51.5</v>
      </c>
      <c r="F344" s="201">
        <v>0.2043448070627914</v>
      </c>
      <c r="G344" s="316">
        <f>C344-E344</f>
        <v>-8.7000000000000028</v>
      </c>
      <c r="H344" s="347">
        <f>G344/G260-1</f>
        <v>-1.8055555555555558</v>
      </c>
    </row>
    <row r="345" spans="1:8" ht="16.8" thickTop="1"/>
    <row r="346" spans="1:8" ht="22.8" thickBot="1">
      <c r="A346" s="217"/>
      <c r="B346" s="218"/>
      <c r="C346" s="218"/>
      <c r="D346" s="218"/>
      <c r="E346" s="218"/>
      <c r="F346" s="218"/>
      <c r="G346" s="218"/>
      <c r="H346" s="36" t="s">
        <v>25</v>
      </c>
    </row>
    <row r="347" spans="1:8" ht="22.8" thickTop="1">
      <c r="A347" s="162"/>
      <c r="B347" s="296"/>
      <c r="C347" s="297" t="s">
        <v>151</v>
      </c>
      <c r="D347" s="298"/>
      <c r="E347" s="298"/>
      <c r="F347" s="298"/>
      <c r="G347" s="299"/>
      <c r="H347" s="300"/>
    </row>
    <row r="348" spans="1:8">
      <c r="A348" s="168"/>
      <c r="B348" s="301"/>
      <c r="C348" s="302" t="s">
        <v>313</v>
      </c>
      <c r="D348" s="303"/>
      <c r="E348" s="302" t="s">
        <v>282</v>
      </c>
      <c r="F348" s="303"/>
      <c r="G348" s="302" t="s">
        <v>29</v>
      </c>
      <c r="H348" s="304"/>
    </row>
    <row r="349" spans="1:8">
      <c r="A349" s="168"/>
      <c r="B349" s="305"/>
      <c r="C349" s="306" t="s">
        <v>279</v>
      </c>
      <c r="D349" s="307" t="s">
        <v>13</v>
      </c>
      <c r="E349" s="306" t="s">
        <v>12</v>
      </c>
      <c r="F349" s="307" t="s">
        <v>13</v>
      </c>
      <c r="G349" s="308" t="s">
        <v>12</v>
      </c>
      <c r="H349" s="309" t="s">
        <v>13</v>
      </c>
    </row>
    <row r="350" spans="1:8" ht="18">
      <c r="A350" s="171" t="s">
        <v>312</v>
      </c>
      <c r="B350" s="248" t="s">
        <v>153</v>
      </c>
      <c r="C350" s="310">
        <v>503.77</v>
      </c>
      <c r="D350" s="311">
        <v>1.2</v>
      </c>
      <c r="E350" s="310">
        <v>520.32000000000005</v>
      </c>
      <c r="F350" s="311">
        <v>1.2</v>
      </c>
      <c r="G350" s="310">
        <v>-16.55</v>
      </c>
      <c r="H350" s="312">
        <v>-3.1808940473797653</v>
      </c>
    </row>
    <row r="351" spans="1:8" ht="16.8" thickBot="1">
      <c r="A351" s="172"/>
      <c r="B351" s="249" t="s">
        <v>154</v>
      </c>
      <c r="C351" s="316">
        <v>67.599999999999994</v>
      </c>
      <c r="D351" s="317">
        <v>0.2</v>
      </c>
      <c r="E351" s="316">
        <v>82.71</v>
      </c>
      <c r="F351" s="317">
        <v>0.2</v>
      </c>
      <c r="G351" s="316">
        <v>-15.11</v>
      </c>
      <c r="H351" s="318">
        <v>-18.271696018618101</v>
      </c>
    </row>
    <row r="352" spans="1:8" ht="16.8" thickTop="1"/>
    <row r="353" spans="1:8" ht="22.8" thickBot="1">
      <c r="A353" s="217"/>
      <c r="B353" s="218"/>
      <c r="C353" s="218"/>
      <c r="D353" s="218"/>
      <c r="E353" s="218"/>
      <c r="F353" s="218"/>
      <c r="G353" s="218"/>
      <c r="H353" s="36" t="s">
        <v>25</v>
      </c>
    </row>
    <row r="354" spans="1:8" ht="22.8" thickTop="1">
      <c r="A354" s="162"/>
      <c r="B354" s="296"/>
      <c r="C354" s="297" t="s">
        <v>151</v>
      </c>
      <c r="D354" s="298"/>
      <c r="E354" s="298"/>
      <c r="F354" s="298"/>
      <c r="G354" s="299"/>
      <c r="H354" s="300"/>
    </row>
    <row r="355" spans="1:8">
      <c r="A355" s="168"/>
      <c r="B355" s="301"/>
      <c r="C355" s="302" t="s">
        <v>315</v>
      </c>
      <c r="D355" s="303"/>
      <c r="E355" s="302" t="s">
        <v>286</v>
      </c>
      <c r="F355" s="303"/>
      <c r="G355" s="302" t="s">
        <v>29</v>
      </c>
      <c r="H355" s="304"/>
    </row>
    <row r="356" spans="1:8">
      <c r="A356" s="168"/>
      <c r="B356" s="305"/>
      <c r="C356" s="306" t="s">
        <v>279</v>
      </c>
      <c r="D356" s="307" t="s">
        <v>13</v>
      </c>
      <c r="E356" s="306" t="s">
        <v>12</v>
      </c>
      <c r="F356" s="307" t="s">
        <v>13</v>
      </c>
      <c r="G356" s="308" t="s">
        <v>12</v>
      </c>
      <c r="H356" s="309" t="s">
        <v>13</v>
      </c>
    </row>
    <row r="357" spans="1:8" ht="18">
      <c r="A357" s="171" t="s">
        <v>314</v>
      </c>
      <c r="B357" s="248" t="s">
        <v>153</v>
      </c>
      <c r="C357" s="310">
        <v>814.01</v>
      </c>
      <c r="D357" s="311">
        <v>1.2</v>
      </c>
      <c r="E357" s="310">
        <v>804.15</v>
      </c>
      <c r="F357" s="311">
        <v>1.2</v>
      </c>
      <c r="G357" s="310">
        <v>9.86</v>
      </c>
      <c r="H357" s="348">
        <v>1.2258668340736638</v>
      </c>
    </row>
    <row r="358" spans="1:8" ht="16.8" thickBot="1">
      <c r="A358" s="172"/>
      <c r="B358" s="249" t="s">
        <v>154</v>
      </c>
      <c r="C358" s="316">
        <v>97.77</v>
      </c>
      <c r="D358" s="317">
        <v>0.1</v>
      </c>
      <c r="E358" s="316">
        <v>116.02</v>
      </c>
      <c r="F358" s="317">
        <v>0.2</v>
      </c>
      <c r="G358" s="316">
        <v>-18.25</v>
      </c>
      <c r="H358" s="350">
        <v>-15.727554252684914</v>
      </c>
    </row>
    <row r="359" spans="1:8" ht="16.8" thickTop="1"/>
    <row r="360" spans="1:8" ht="22.8" thickBot="1">
      <c r="A360" s="217"/>
      <c r="B360" s="218"/>
      <c r="C360" s="218"/>
      <c r="D360" s="218"/>
      <c r="E360" s="218"/>
      <c r="F360" s="218"/>
      <c r="G360" s="218"/>
      <c r="H360" s="36" t="s">
        <v>25</v>
      </c>
    </row>
    <row r="361" spans="1:8" ht="22.8" thickTop="1">
      <c r="A361" s="162"/>
      <c r="B361" s="296"/>
      <c r="C361" s="297" t="s">
        <v>151</v>
      </c>
      <c r="D361" s="298"/>
      <c r="E361" s="298"/>
      <c r="F361" s="298"/>
      <c r="G361" s="299"/>
      <c r="H361" s="300"/>
    </row>
    <row r="362" spans="1:8">
      <c r="A362" s="168"/>
      <c r="B362" s="301"/>
      <c r="C362" s="302" t="s">
        <v>317</v>
      </c>
      <c r="D362" s="303"/>
      <c r="E362" s="302" t="s">
        <v>288</v>
      </c>
      <c r="F362" s="303"/>
      <c r="G362" s="302" t="s">
        <v>29</v>
      </c>
      <c r="H362" s="304"/>
    </row>
    <row r="363" spans="1:8">
      <c r="A363" s="168"/>
      <c r="B363" s="305"/>
      <c r="C363" s="306" t="s">
        <v>279</v>
      </c>
      <c r="D363" s="307" t="s">
        <v>13</v>
      </c>
      <c r="E363" s="306" t="s">
        <v>12</v>
      </c>
      <c r="F363" s="307" t="s">
        <v>13</v>
      </c>
      <c r="G363" s="308" t="s">
        <v>12</v>
      </c>
      <c r="H363" s="309" t="s">
        <v>13</v>
      </c>
    </row>
    <row r="364" spans="1:8" ht="18">
      <c r="A364" s="171" t="s">
        <v>316</v>
      </c>
      <c r="B364" s="248" t="s">
        <v>153</v>
      </c>
      <c r="C364" s="341">
        <v>1086.94</v>
      </c>
      <c r="D364" s="352">
        <v>1.2</v>
      </c>
      <c r="E364" s="341">
        <v>1081.1099999999999</v>
      </c>
      <c r="F364" s="352">
        <v>1.2</v>
      </c>
      <c r="G364" s="341">
        <v>5.83</v>
      </c>
      <c r="H364" s="351">
        <v>0.53934603740748843</v>
      </c>
    </row>
    <row r="365" spans="1:8" ht="16.8" thickBot="1">
      <c r="A365" s="172"/>
      <c r="B365" s="249" t="s">
        <v>154</v>
      </c>
      <c r="C365" s="316">
        <v>130.57</v>
      </c>
      <c r="D365" s="317">
        <v>0.1</v>
      </c>
      <c r="E365" s="316">
        <v>149.30000000000001</v>
      </c>
      <c r="F365" s="317">
        <v>0.2</v>
      </c>
      <c r="G365" s="316">
        <v>-18.73</v>
      </c>
      <c r="H365" s="350">
        <v>-12.545052661132653</v>
      </c>
    </row>
    <row r="366" spans="1:8" ht="16.8" thickTop="1"/>
    <row r="367" spans="1:8" ht="22.8" thickBot="1">
      <c r="A367" s="217"/>
      <c r="B367" s="218"/>
      <c r="C367" s="218"/>
      <c r="D367" s="218"/>
      <c r="E367" s="218"/>
      <c r="F367" s="218"/>
      <c r="G367" s="218"/>
      <c r="H367" s="36" t="s">
        <v>25</v>
      </c>
    </row>
    <row r="368" spans="1:8" ht="22.8" thickTop="1">
      <c r="A368" s="162"/>
      <c r="B368" s="296"/>
      <c r="C368" s="297" t="s">
        <v>151</v>
      </c>
      <c r="D368" s="298"/>
      <c r="E368" s="298"/>
      <c r="F368" s="298"/>
      <c r="G368" s="299"/>
      <c r="H368" s="300"/>
    </row>
    <row r="369" spans="1:8">
      <c r="A369" s="168"/>
      <c r="B369" s="301"/>
      <c r="C369" s="302" t="s">
        <v>320</v>
      </c>
      <c r="D369" s="303"/>
      <c r="E369" s="302" t="s">
        <v>290</v>
      </c>
      <c r="F369" s="303"/>
      <c r="G369" s="302" t="s">
        <v>29</v>
      </c>
      <c r="H369" s="304"/>
    </row>
    <row r="370" spans="1:8">
      <c r="A370" s="168"/>
      <c r="B370" s="305"/>
      <c r="C370" s="306" t="s">
        <v>279</v>
      </c>
      <c r="D370" s="307" t="s">
        <v>13</v>
      </c>
      <c r="E370" s="306" t="s">
        <v>12</v>
      </c>
      <c r="F370" s="307" t="s">
        <v>13</v>
      </c>
      <c r="G370" s="308" t="s">
        <v>12</v>
      </c>
      <c r="H370" s="309" t="s">
        <v>13</v>
      </c>
    </row>
    <row r="371" spans="1:8" ht="18">
      <c r="A371" s="171" t="s">
        <v>321</v>
      </c>
      <c r="B371" s="248" t="s">
        <v>153</v>
      </c>
      <c r="C371" s="310">
        <v>1324.71</v>
      </c>
      <c r="D371" s="311">
        <v>1.2</v>
      </c>
      <c r="E371" s="310">
        <v>1306.17</v>
      </c>
      <c r="F371" s="311">
        <v>1.2</v>
      </c>
      <c r="G371" s="310">
        <v>18.54</v>
      </c>
      <c r="H371" s="348">
        <v>1.4196617783887986</v>
      </c>
    </row>
    <row r="372" spans="1:8" ht="16.8" thickBot="1">
      <c r="A372" s="172"/>
      <c r="B372" s="249" t="s">
        <v>154</v>
      </c>
      <c r="C372" s="316">
        <v>160.78</v>
      </c>
      <c r="D372" s="317">
        <v>0.1</v>
      </c>
      <c r="E372" s="316">
        <v>169.81</v>
      </c>
      <c r="F372" s="317">
        <v>0.2</v>
      </c>
      <c r="G372" s="316">
        <v>-9.0299999999999994</v>
      </c>
      <c r="H372" s="350">
        <v>-5.3183135757136979</v>
      </c>
    </row>
    <row r="373" spans="1:8" ht="16.8" thickTop="1"/>
    <row r="374" spans="1:8" ht="22.8" thickBot="1">
      <c r="A374" s="217"/>
      <c r="B374" s="218"/>
      <c r="C374" s="218"/>
      <c r="D374" s="218"/>
      <c r="E374" s="218"/>
      <c r="F374" s="218"/>
      <c r="G374" s="218"/>
      <c r="H374" s="36" t="s">
        <v>25</v>
      </c>
    </row>
    <row r="375" spans="1:8" ht="22.8" thickTop="1">
      <c r="A375" s="162"/>
      <c r="B375" s="296"/>
      <c r="C375" s="297" t="s">
        <v>151</v>
      </c>
      <c r="D375" s="298"/>
      <c r="E375" s="298"/>
      <c r="F375" s="298"/>
      <c r="G375" s="299"/>
      <c r="H375" s="300"/>
    </row>
    <row r="376" spans="1:8">
      <c r="A376" s="168"/>
      <c r="B376" s="301"/>
      <c r="C376" s="302" t="s">
        <v>323</v>
      </c>
      <c r="D376" s="303"/>
      <c r="E376" s="302" t="s">
        <v>292</v>
      </c>
      <c r="F376" s="303"/>
      <c r="G376" s="302" t="s">
        <v>29</v>
      </c>
      <c r="H376" s="304"/>
    </row>
    <row r="377" spans="1:8">
      <c r="A377" s="168"/>
      <c r="B377" s="305"/>
      <c r="C377" s="306" t="s">
        <v>279</v>
      </c>
      <c r="D377" s="307" t="s">
        <v>13</v>
      </c>
      <c r="E377" s="306" t="s">
        <v>12</v>
      </c>
      <c r="F377" s="307" t="s">
        <v>13</v>
      </c>
      <c r="G377" s="308" t="s">
        <v>12</v>
      </c>
      <c r="H377" s="309" t="s">
        <v>13</v>
      </c>
    </row>
    <row r="378" spans="1:8" ht="18">
      <c r="A378" s="171" t="s">
        <v>322</v>
      </c>
      <c r="B378" s="248" t="s">
        <v>153</v>
      </c>
      <c r="C378" s="310">
        <v>1585.61</v>
      </c>
      <c r="D378" s="311">
        <v>1.2</v>
      </c>
      <c r="E378" s="310">
        <v>1541.13</v>
      </c>
      <c r="F378" s="311">
        <v>1.1000000000000001</v>
      </c>
      <c r="G378" s="310">
        <v>44.47</v>
      </c>
      <c r="H378" s="348">
        <v>2.8856791336601786</v>
      </c>
    </row>
    <row r="379" spans="1:8" ht="16.8" thickBot="1">
      <c r="A379" s="172"/>
      <c r="B379" s="249" t="s">
        <v>154</v>
      </c>
      <c r="C379" s="316">
        <v>191.5</v>
      </c>
      <c r="D379" s="317">
        <v>0.1</v>
      </c>
      <c r="E379" s="316">
        <v>199.97</v>
      </c>
      <c r="F379" s="317">
        <v>0.1</v>
      </c>
      <c r="G379" s="316">
        <v>-8.4700000000000006</v>
      </c>
      <c r="H379" s="350">
        <v>-4.2349345627343649</v>
      </c>
    </row>
    <row r="380" spans="1:8" ht="16.8" thickTop="1"/>
    <row r="381" spans="1:8" ht="22.8" thickBot="1">
      <c r="A381" s="217"/>
      <c r="B381" s="218"/>
      <c r="C381" s="218"/>
      <c r="D381" s="218"/>
      <c r="E381" s="218"/>
      <c r="F381" s="218"/>
      <c r="G381" s="218"/>
      <c r="H381" s="36" t="s">
        <v>25</v>
      </c>
    </row>
    <row r="382" spans="1:8" ht="22.8" thickTop="1">
      <c r="A382" s="162"/>
      <c r="B382" s="296"/>
      <c r="C382" s="297" t="s">
        <v>151</v>
      </c>
      <c r="D382" s="298"/>
      <c r="E382" s="298"/>
      <c r="F382" s="298"/>
      <c r="G382" s="299"/>
      <c r="H382" s="300"/>
    </row>
    <row r="383" spans="1:8">
      <c r="A383" s="168"/>
      <c r="B383" s="301"/>
      <c r="C383" s="302" t="s">
        <v>325</v>
      </c>
      <c r="D383" s="303"/>
      <c r="E383" s="302" t="s">
        <v>294</v>
      </c>
      <c r="F383" s="303"/>
      <c r="G383" s="302" t="s">
        <v>29</v>
      </c>
      <c r="H383" s="304"/>
    </row>
    <row r="384" spans="1:8">
      <c r="A384" s="168"/>
      <c r="B384" s="305"/>
      <c r="C384" s="306" t="s">
        <v>279</v>
      </c>
      <c r="D384" s="307" t="s">
        <v>13</v>
      </c>
      <c r="E384" s="306" t="s">
        <v>12</v>
      </c>
      <c r="F384" s="307" t="s">
        <v>13</v>
      </c>
      <c r="G384" s="308" t="s">
        <v>12</v>
      </c>
      <c r="H384" s="309" t="s">
        <v>13</v>
      </c>
    </row>
    <row r="385" spans="1:8" ht="18">
      <c r="A385" s="171" t="s">
        <v>324</v>
      </c>
      <c r="B385" s="248" t="s">
        <v>153</v>
      </c>
      <c r="C385" s="310">
        <v>1870.42</v>
      </c>
      <c r="D385" s="311">
        <v>1.2</v>
      </c>
      <c r="E385" s="310">
        <v>1826.37</v>
      </c>
      <c r="F385" s="311">
        <v>1.2</v>
      </c>
      <c r="G385" s="310">
        <v>44.06</v>
      </c>
      <c r="H385" s="348">
        <v>2.4122073388947651</v>
      </c>
    </row>
    <row r="386" spans="1:8" ht="16.8" thickBot="1">
      <c r="A386" s="172"/>
      <c r="B386" s="249" t="s">
        <v>154</v>
      </c>
      <c r="C386" s="316">
        <v>215.05</v>
      </c>
      <c r="D386" s="317">
        <v>0.1</v>
      </c>
      <c r="E386" s="316">
        <v>233.76</v>
      </c>
      <c r="F386" s="317">
        <v>0.1</v>
      </c>
      <c r="G386" s="316">
        <v>-18.71</v>
      </c>
      <c r="H386" s="350">
        <v>-8.0031528275397967</v>
      </c>
    </row>
    <row r="387" spans="1:8" ht="16.8" thickTop="1"/>
    <row r="388" spans="1:8" ht="22.8" thickBot="1">
      <c r="A388" s="217"/>
      <c r="B388" s="218"/>
      <c r="C388" s="218"/>
      <c r="D388" s="218"/>
      <c r="E388" s="218"/>
      <c r="F388" s="218"/>
      <c r="G388" s="218"/>
      <c r="H388" s="36" t="s">
        <v>25</v>
      </c>
    </row>
    <row r="389" spans="1:8" ht="22.8" thickTop="1">
      <c r="A389" s="162"/>
      <c r="B389" s="296"/>
      <c r="C389" s="297" t="s">
        <v>151</v>
      </c>
      <c r="D389" s="298"/>
      <c r="E389" s="298"/>
      <c r="F389" s="298"/>
      <c r="G389" s="299"/>
      <c r="H389" s="300"/>
    </row>
    <row r="390" spans="1:8">
      <c r="A390" s="168"/>
      <c r="B390" s="301"/>
      <c r="C390" s="302" t="s">
        <v>327</v>
      </c>
      <c r="D390" s="303"/>
      <c r="E390" s="302" t="s">
        <v>296</v>
      </c>
      <c r="F390" s="303"/>
      <c r="G390" s="302" t="s">
        <v>29</v>
      </c>
      <c r="H390" s="304"/>
    </row>
    <row r="391" spans="1:8">
      <c r="A391" s="168"/>
      <c r="B391" s="305"/>
      <c r="C391" s="306" t="s">
        <v>279</v>
      </c>
      <c r="D391" s="307" t="s">
        <v>13</v>
      </c>
      <c r="E391" s="306" t="s">
        <v>12</v>
      </c>
      <c r="F391" s="307" t="s">
        <v>13</v>
      </c>
      <c r="G391" s="308" t="s">
        <v>12</v>
      </c>
      <c r="H391" s="309" t="s">
        <v>13</v>
      </c>
    </row>
    <row r="392" spans="1:8" ht="18">
      <c r="A392" s="171" t="s">
        <v>326</v>
      </c>
      <c r="B392" s="248" t="s">
        <v>153</v>
      </c>
      <c r="C392" s="355">
        <v>2176.59</v>
      </c>
      <c r="D392" s="311">
        <v>1.2</v>
      </c>
      <c r="E392" s="355">
        <v>2092.96</v>
      </c>
      <c r="F392" s="311">
        <v>1.2</v>
      </c>
      <c r="G392" s="355">
        <v>83.63</v>
      </c>
      <c r="H392" s="348">
        <v>3.9956793048528421</v>
      </c>
    </row>
    <row r="393" spans="1:8" ht="16.8" thickBot="1">
      <c r="A393" s="172"/>
      <c r="B393" s="249" t="s">
        <v>154</v>
      </c>
      <c r="C393" s="357">
        <v>233.34</v>
      </c>
      <c r="D393" s="317">
        <v>0.1</v>
      </c>
      <c r="E393" s="357">
        <v>262.54000000000002</v>
      </c>
      <c r="F393" s="317">
        <v>0.1</v>
      </c>
      <c r="G393" s="357">
        <v>-29.2</v>
      </c>
      <c r="H393" s="350">
        <v>-11.12083799186613</v>
      </c>
    </row>
    <row r="394" spans="1:8" ht="16.8" thickTop="1"/>
    <row r="395" spans="1:8" ht="22.8" thickBot="1">
      <c r="A395" s="217"/>
      <c r="B395" s="218"/>
      <c r="C395" s="218"/>
      <c r="D395" s="218"/>
      <c r="E395" s="218"/>
      <c r="F395" s="218"/>
      <c r="G395" s="218"/>
      <c r="H395" s="36" t="s">
        <v>25</v>
      </c>
    </row>
    <row r="396" spans="1:8" ht="22.8" thickTop="1">
      <c r="A396" s="162"/>
      <c r="B396" s="296"/>
      <c r="C396" s="297" t="s">
        <v>151</v>
      </c>
      <c r="D396" s="298"/>
      <c r="E396" s="298"/>
      <c r="F396" s="298"/>
      <c r="G396" s="299"/>
      <c r="H396" s="300"/>
    </row>
    <row r="397" spans="1:8">
      <c r="A397" s="168"/>
      <c r="B397" s="301"/>
      <c r="C397" s="302" t="s">
        <v>329</v>
      </c>
      <c r="D397" s="303"/>
      <c r="E397" s="302" t="s">
        <v>298</v>
      </c>
      <c r="F397" s="303"/>
      <c r="G397" s="302" t="s">
        <v>29</v>
      </c>
      <c r="H397" s="304"/>
    </row>
    <row r="398" spans="1:8">
      <c r="A398" s="168"/>
      <c r="B398" s="305"/>
      <c r="C398" s="306" t="s">
        <v>279</v>
      </c>
      <c r="D398" s="307" t="s">
        <v>13</v>
      </c>
      <c r="E398" s="306" t="s">
        <v>12</v>
      </c>
      <c r="F398" s="307" t="s">
        <v>13</v>
      </c>
      <c r="G398" s="308" t="s">
        <v>12</v>
      </c>
      <c r="H398" s="309" t="s">
        <v>13</v>
      </c>
    </row>
    <row r="399" spans="1:8" ht="18">
      <c r="A399" s="171" t="s">
        <v>328</v>
      </c>
      <c r="B399" s="248" t="s">
        <v>153</v>
      </c>
      <c r="C399" s="355">
        <v>2510.89</v>
      </c>
      <c r="D399" s="311">
        <v>1.2</v>
      </c>
      <c r="E399" s="355">
        <v>2415.23</v>
      </c>
      <c r="F399" s="311">
        <v>1.2</v>
      </c>
      <c r="G399" s="355">
        <v>95.66</v>
      </c>
      <c r="H399" s="348">
        <v>3.9607141875693181</v>
      </c>
    </row>
    <row r="400" spans="1:8" ht="16.8" thickBot="1">
      <c r="A400" s="172"/>
      <c r="B400" s="249" t="s">
        <v>154</v>
      </c>
      <c r="C400" s="357">
        <v>252.92</v>
      </c>
      <c r="D400" s="317">
        <v>0.1</v>
      </c>
      <c r="E400" s="357">
        <v>293.52999999999997</v>
      </c>
      <c r="F400" s="317">
        <v>0.1</v>
      </c>
      <c r="G400" s="357">
        <v>-40.6</v>
      </c>
      <c r="H400" s="350">
        <v>-13.832657442158853</v>
      </c>
    </row>
    <row r="401" spans="1:8" ht="16.8" thickTop="1"/>
    <row r="402" spans="1:8" ht="22.8" thickBot="1">
      <c r="A402" s="217"/>
      <c r="B402" s="218"/>
      <c r="C402" s="218"/>
      <c r="D402" s="218"/>
      <c r="E402" s="218"/>
      <c r="F402" s="218"/>
      <c r="G402" s="218"/>
      <c r="H402" s="36" t="s">
        <v>25</v>
      </c>
    </row>
    <row r="403" spans="1:8" ht="22.8" thickTop="1">
      <c r="A403" s="162"/>
      <c r="B403" s="296"/>
      <c r="C403" s="297" t="s">
        <v>151</v>
      </c>
      <c r="D403" s="298"/>
      <c r="E403" s="298"/>
      <c r="F403" s="298"/>
      <c r="G403" s="299"/>
      <c r="H403" s="300"/>
    </row>
    <row r="404" spans="1:8">
      <c r="A404" s="168"/>
      <c r="B404" s="301"/>
      <c r="C404" s="302" t="s">
        <v>331</v>
      </c>
      <c r="D404" s="303"/>
      <c r="E404" s="302" t="s">
        <v>300</v>
      </c>
      <c r="F404" s="303"/>
      <c r="G404" s="302" t="s">
        <v>29</v>
      </c>
      <c r="H404" s="304"/>
    </row>
    <row r="405" spans="1:8">
      <c r="A405" s="168"/>
      <c r="B405" s="305"/>
      <c r="C405" s="306" t="s">
        <v>279</v>
      </c>
      <c r="D405" s="307" t="s">
        <v>13</v>
      </c>
      <c r="E405" s="306" t="s">
        <v>12</v>
      </c>
      <c r="F405" s="307" t="s">
        <v>13</v>
      </c>
      <c r="G405" s="308" t="s">
        <v>12</v>
      </c>
      <c r="H405" s="309" t="s">
        <v>13</v>
      </c>
    </row>
    <row r="406" spans="1:8" ht="18">
      <c r="A406" s="171" t="s">
        <v>330</v>
      </c>
      <c r="B406" s="248" t="s">
        <v>153</v>
      </c>
      <c r="C406" s="355">
        <v>2823.76</v>
      </c>
      <c r="D406" s="311">
        <v>1.2</v>
      </c>
      <c r="E406" s="355">
        <v>2748.86</v>
      </c>
      <c r="F406" s="311">
        <v>1.2</v>
      </c>
      <c r="G406" s="355">
        <v>74.91</v>
      </c>
      <c r="H406" s="348">
        <v>2.7250142224459499</v>
      </c>
    </row>
    <row r="407" spans="1:8" ht="16.8" thickBot="1">
      <c r="A407" s="172"/>
      <c r="B407" s="249" t="s">
        <v>154</v>
      </c>
      <c r="C407" s="357">
        <v>279.97000000000003</v>
      </c>
      <c r="D407" s="317">
        <v>0.1</v>
      </c>
      <c r="E407" s="357">
        <v>323.85000000000002</v>
      </c>
      <c r="F407" s="317">
        <v>0.1</v>
      </c>
      <c r="G407" s="357">
        <v>-43.89</v>
      </c>
      <c r="H407" s="350">
        <v>-13.551883814616353</v>
      </c>
    </row>
    <row r="408" spans="1:8" ht="16.8" thickTop="1"/>
    <row r="409" spans="1:8" ht="22.8" thickBot="1">
      <c r="A409" s="217"/>
      <c r="B409" s="218"/>
      <c r="C409" s="218"/>
      <c r="D409" s="218"/>
      <c r="E409" s="218"/>
      <c r="F409" s="218"/>
      <c r="G409" s="218"/>
      <c r="H409" s="36" t="s">
        <v>25</v>
      </c>
    </row>
    <row r="410" spans="1:8" ht="22.8" thickTop="1">
      <c r="A410" s="162"/>
      <c r="B410" s="296"/>
      <c r="C410" s="297" t="s">
        <v>151</v>
      </c>
      <c r="D410" s="298"/>
      <c r="E410" s="298"/>
      <c r="F410" s="298"/>
      <c r="G410" s="299"/>
      <c r="H410" s="300"/>
    </row>
    <row r="411" spans="1:8">
      <c r="A411" s="168"/>
      <c r="B411" s="301"/>
      <c r="C411" s="302" t="s">
        <v>333</v>
      </c>
      <c r="D411" s="303"/>
      <c r="E411" s="302" t="s">
        <v>302</v>
      </c>
      <c r="F411" s="303"/>
      <c r="G411" s="302" t="s">
        <v>29</v>
      </c>
      <c r="H411" s="304"/>
    </row>
    <row r="412" spans="1:8">
      <c r="A412" s="168"/>
      <c r="B412" s="305"/>
      <c r="C412" s="306" t="s">
        <v>279</v>
      </c>
      <c r="D412" s="307" t="s">
        <v>13</v>
      </c>
      <c r="E412" s="306" t="s">
        <v>12</v>
      </c>
      <c r="F412" s="307" t="s">
        <v>13</v>
      </c>
      <c r="G412" s="308" t="s">
        <v>12</v>
      </c>
      <c r="H412" s="309" t="s">
        <v>13</v>
      </c>
    </row>
    <row r="413" spans="1:8" ht="18">
      <c r="A413" s="171" t="s">
        <v>332</v>
      </c>
      <c r="B413" s="248" t="s">
        <v>153</v>
      </c>
      <c r="C413" s="355">
        <v>3138.32</v>
      </c>
      <c r="D413" s="311">
        <v>1.2</v>
      </c>
      <c r="E413" s="355">
        <v>3024.23</v>
      </c>
      <c r="F413" s="311">
        <v>1.2</v>
      </c>
      <c r="G413" s="355">
        <v>114.09</v>
      </c>
      <c r="H413" s="348">
        <v>3.7725870874982843</v>
      </c>
    </row>
    <row r="414" spans="1:8" ht="16.8" thickBot="1">
      <c r="A414" s="172"/>
      <c r="B414" s="249" t="s">
        <v>154</v>
      </c>
      <c r="C414" s="357">
        <v>306.06</v>
      </c>
      <c r="D414" s="317">
        <v>0.1</v>
      </c>
      <c r="E414" s="357">
        <v>354.17</v>
      </c>
      <c r="F414" s="317">
        <v>0.1</v>
      </c>
      <c r="G414" s="357">
        <v>-48.12</v>
      </c>
      <c r="H414" s="350">
        <v>-13.586033259754062</v>
      </c>
    </row>
    <row r="415" spans="1:8" ht="16.8" thickTop="1"/>
    <row r="416" spans="1:8" ht="22.8" thickBot="1">
      <c r="A416" s="217"/>
      <c r="B416" s="218"/>
      <c r="C416" s="218"/>
      <c r="D416" s="218"/>
      <c r="E416" s="218"/>
      <c r="F416" s="218"/>
      <c r="G416" s="218"/>
      <c r="H416" s="36" t="s">
        <v>25</v>
      </c>
    </row>
    <row r="417" spans="1:8" ht="22.8" thickTop="1">
      <c r="A417" s="162"/>
      <c r="B417" s="296"/>
      <c r="C417" s="297" t="s">
        <v>151</v>
      </c>
      <c r="D417" s="298"/>
      <c r="E417" s="298"/>
      <c r="F417" s="298"/>
      <c r="G417" s="299"/>
      <c r="H417" s="300"/>
    </row>
    <row r="418" spans="1:8">
      <c r="A418" s="168"/>
      <c r="B418" s="301"/>
      <c r="C418" s="302" t="s">
        <v>335</v>
      </c>
      <c r="D418" s="303"/>
      <c r="E418" s="302" t="s">
        <v>304</v>
      </c>
      <c r="F418" s="303"/>
      <c r="G418" s="302" t="s">
        <v>29</v>
      </c>
      <c r="H418" s="304"/>
    </row>
    <row r="419" spans="1:8">
      <c r="A419" s="168"/>
      <c r="B419" s="305"/>
      <c r="C419" s="306" t="s">
        <v>279</v>
      </c>
      <c r="D419" s="307" t="s">
        <v>13</v>
      </c>
      <c r="E419" s="306" t="s">
        <v>12</v>
      </c>
      <c r="F419" s="307" t="s">
        <v>13</v>
      </c>
      <c r="G419" s="308" t="s">
        <v>12</v>
      </c>
      <c r="H419" s="309" t="s">
        <v>13</v>
      </c>
    </row>
    <row r="420" spans="1:8" ht="18">
      <c r="A420" s="171" t="s">
        <v>334</v>
      </c>
      <c r="B420" s="248" t="s">
        <v>153</v>
      </c>
      <c r="C420" s="355">
        <v>3432.2</v>
      </c>
      <c r="D420" s="311">
        <v>1.3</v>
      </c>
      <c r="E420" s="355">
        <v>3305.92</v>
      </c>
      <c r="F420" s="311">
        <v>1.2</v>
      </c>
      <c r="G420" s="358">
        <v>126.27</v>
      </c>
      <c r="H420" s="348">
        <v>3.8196461183220642</v>
      </c>
    </row>
    <row r="421" spans="1:8" ht="16.8" thickBot="1">
      <c r="A421" s="172"/>
      <c r="B421" s="249" t="s">
        <v>154</v>
      </c>
      <c r="C421" s="357">
        <v>327.23</v>
      </c>
      <c r="D421" s="317">
        <v>0.1</v>
      </c>
      <c r="E421" s="357">
        <v>384.18</v>
      </c>
      <c r="F421" s="317">
        <v>0.1</v>
      </c>
      <c r="G421" s="360">
        <v>-56.94</v>
      </c>
      <c r="H421" s="350">
        <v>-14.821853194809268</v>
      </c>
    </row>
    <row r="422" spans="1:8" ht="16.8" thickTop="1"/>
    <row r="423" spans="1:8" ht="22.8" thickBot="1">
      <c r="A423" s="217"/>
      <c r="B423" s="218"/>
      <c r="C423" s="218"/>
      <c r="D423" s="218"/>
      <c r="E423" s="218"/>
      <c r="F423" s="218"/>
      <c r="G423" s="218"/>
      <c r="H423" s="36" t="s">
        <v>25</v>
      </c>
    </row>
    <row r="424" spans="1:8" ht="22.8" thickTop="1">
      <c r="A424" s="162"/>
      <c r="B424" s="375"/>
      <c r="C424" s="364" t="s">
        <v>151</v>
      </c>
      <c r="D424" s="376"/>
      <c r="E424" s="376"/>
      <c r="F424" s="376"/>
      <c r="G424" s="377"/>
      <c r="H424" s="378"/>
    </row>
    <row r="425" spans="1:8">
      <c r="A425" s="168"/>
      <c r="B425" s="379"/>
      <c r="C425" s="380" t="s">
        <v>337</v>
      </c>
      <c r="D425" s="381"/>
      <c r="E425" s="380" t="s">
        <v>307</v>
      </c>
      <c r="F425" s="381"/>
      <c r="G425" s="380" t="s">
        <v>29</v>
      </c>
      <c r="H425" s="382"/>
    </row>
    <row r="426" spans="1:8">
      <c r="A426" s="168"/>
      <c r="B426" s="383"/>
      <c r="C426" s="384" t="s">
        <v>279</v>
      </c>
      <c r="D426" s="385" t="s">
        <v>13</v>
      </c>
      <c r="E426" s="384" t="s">
        <v>12</v>
      </c>
      <c r="F426" s="385" t="s">
        <v>13</v>
      </c>
      <c r="G426" s="386" t="s">
        <v>12</v>
      </c>
      <c r="H426" s="387" t="s">
        <v>13</v>
      </c>
    </row>
    <row r="427" spans="1:8" ht="18">
      <c r="A427" s="171" t="s">
        <v>336</v>
      </c>
      <c r="B427" s="248" t="s">
        <v>153</v>
      </c>
      <c r="C427" s="355">
        <v>314.98</v>
      </c>
      <c r="D427" s="311">
        <v>1.6</v>
      </c>
      <c r="E427" s="355">
        <v>292.70999999999998</v>
      </c>
      <c r="F427" s="311">
        <v>1.4</v>
      </c>
      <c r="G427" s="358">
        <v>22.27</v>
      </c>
      <c r="H427" s="348">
        <v>7.6099660954881339</v>
      </c>
    </row>
    <row r="428" spans="1:8" ht="16.8" thickBot="1">
      <c r="A428" s="172"/>
      <c r="B428" s="249" t="s">
        <v>154</v>
      </c>
      <c r="C428" s="357">
        <v>28.63</v>
      </c>
      <c r="D428" s="317">
        <v>0.1</v>
      </c>
      <c r="E428" s="357">
        <v>42.81</v>
      </c>
      <c r="F428" s="317">
        <v>0.2</v>
      </c>
      <c r="G428" s="360">
        <v>-14.18</v>
      </c>
      <c r="H428" s="350">
        <v>-33.118959029660928</v>
      </c>
    </row>
    <row r="429" spans="1:8" ht="16.8" thickTop="1"/>
    <row r="430" spans="1:8" ht="22.8" thickBot="1">
      <c r="A430" s="217"/>
      <c r="B430" s="218"/>
      <c r="C430" s="218"/>
      <c r="D430" s="218"/>
      <c r="E430" s="218"/>
      <c r="F430" s="218"/>
      <c r="G430" s="218"/>
      <c r="H430" s="36" t="s">
        <v>25</v>
      </c>
    </row>
    <row r="431" spans="1:8" ht="22.8" thickTop="1">
      <c r="A431" s="162"/>
      <c r="B431" s="375"/>
      <c r="C431" s="364" t="s">
        <v>151</v>
      </c>
      <c r="D431" s="376"/>
      <c r="E431" s="376"/>
      <c r="F431" s="376"/>
      <c r="G431" s="377"/>
      <c r="H431" s="378"/>
    </row>
    <row r="432" spans="1:8">
      <c r="A432" s="168"/>
      <c r="B432" s="379"/>
      <c r="C432" s="380" t="s">
        <v>339</v>
      </c>
      <c r="D432" s="381"/>
      <c r="E432" s="380" t="s">
        <v>313</v>
      </c>
      <c r="F432" s="381"/>
      <c r="G432" s="380" t="s">
        <v>29</v>
      </c>
      <c r="H432" s="382"/>
    </row>
    <row r="433" spans="1:8">
      <c r="A433" s="168"/>
      <c r="B433" s="383"/>
      <c r="C433" s="384" t="s">
        <v>279</v>
      </c>
      <c r="D433" s="385" t="s">
        <v>13</v>
      </c>
      <c r="E433" s="384" t="s">
        <v>12</v>
      </c>
      <c r="F433" s="385" t="s">
        <v>13</v>
      </c>
      <c r="G433" s="386" t="s">
        <v>12</v>
      </c>
      <c r="H433" s="387" t="s">
        <v>13</v>
      </c>
    </row>
    <row r="434" spans="1:8" ht="18">
      <c r="A434" s="171" t="s">
        <v>338</v>
      </c>
      <c r="B434" s="248" t="s">
        <v>153</v>
      </c>
      <c r="C434" s="355">
        <v>549.63</v>
      </c>
      <c r="D434" s="311">
        <v>1.5</v>
      </c>
      <c r="E434" s="355">
        <v>503.8</v>
      </c>
      <c r="F434" s="311">
        <v>1.2</v>
      </c>
      <c r="G434" s="358">
        <v>45.82</v>
      </c>
      <c r="H434" s="348">
        <v>9.0952315628507758</v>
      </c>
    </row>
    <row r="435" spans="1:8" ht="16.8" thickBot="1">
      <c r="A435" s="172"/>
      <c r="B435" s="249" t="s">
        <v>154</v>
      </c>
      <c r="C435" s="357">
        <v>50.54</v>
      </c>
      <c r="D435" s="317">
        <v>0.1</v>
      </c>
      <c r="E435" s="357">
        <v>67.599999999999994</v>
      </c>
      <c r="F435" s="317">
        <v>0.2</v>
      </c>
      <c r="G435" s="360">
        <v>-17.05</v>
      </c>
      <c r="H435" s="350">
        <v>-25.228802391259691</v>
      </c>
    </row>
    <row r="436" spans="1:8" ht="16.8" thickTop="1"/>
    <row r="437" spans="1:8" ht="22.8" thickBot="1">
      <c r="A437" s="217"/>
      <c r="B437" s="218"/>
      <c r="C437" s="218"/>
      <c r="D437" s="218"/>
      <c r="E437" s="218"/>
      <c r="F437" s="218"/>
      <c r="G437" s="218"/>
      <c r="H437" s="36" t="s">
        <v>25</v>
      </c>
    </row>
    <row r="438" spans="1:8" ht="22.8" thickTop="1">
      <c r="A438" s="162"/>
      <c r="B438" s="375"/>
      <c r="C438" s="364" t="s">
        <v>151</v>
      </c>
      <c r="D438" s="376"/>
      <c r="E438" s="376"/>
      <c r="F438" s="376"/>
      <c r="G438" s="377"/>
      <c r="H438" s="378"/>
    </row>
    <row r="439" spans="1:8">
      <c r="A439" s="168"/>
      <c r="B439" s="379"/>
      <c r="C439" s="380" t="s">
        <v>341</v>
      </c>
      <c r="D439" s="381"/>
      <c r="E439" s="380" t="s">
        <v>317</v>
      </c>
      <c r="F439" s="381"/>
      <c r="G439" s="380" t="s">
        <v>29</v>
      </c>
      <c r="H439" s="382"/>
    </row>
    <row r="440" spans="1:8">
      <c r="A440" s="168"/>
      <c r="B440" s="383"/>
      <c r="C440" s="384" t="s">
        <v>279</v>
      </c>
      <c r="D440" s="385" t="s">
        <v>13</v>
      </c>
      <c r="E440" s="384" t="s">
        <v>12</v>
      </c>
      <c r="F440" s="385" t="s">
        <v>13</v>
      </c>
      <c r="G440" s="386" t="s">
        <v>12</v>
      </c>
      <c r="H440" s="387" t="s">
        <v>13</v>
      </c>
    </row>
    <row r="441" spans="1:8" ht="18">
      <c r="A441" s="171" t="s">
        <v>340</v>
      </c>
      <c r="B441" s="248" t="s">
        <v>153</v>
      </c>
      <c r="C441" s="355">
        <v>865.96</v>
      </c>
      <c r="D441" s="311">
        <v>1.5</v>
      </c>
      <c r="E441" s="355">
        <v>814.02</v>
      </c>
      <c r="F441" s="311">
        <v>1.2</v>
      </c>
      <c r="G441" s="358">
        <v>51.95</v>
      </c>
      <c r="H441" s="348">
        <v>6.3816923413922133</v>
      </c>
    </row>
    <row r="442" spans="1:8" ht="16.8" thickBot="1">
      <c r="A442" s="172"/>
      <c r="B442" s="249" t="s">
        <v>154</v>
      </c>
      <c r="C442" s="357">
        <v>91.6</v>
      </c>
      <c r="D442" s="317">
        <v>0.2</v>
      </c>
      <c r="E442" s="357">
        <v>97.77</v>
      </c>
      <c r="F442" s="317">
        <v>0.1</v>
      </c>
      <c r="G442" s="360">
        <v>-6.17</v>
      </c>
      <c r="H442" s="350">
        <v>-6.3086297415502717</v>
      </c>
    </row>
    <row r="443" spans="1:8" ht="16.8" thickTop="1"/>
    <row r="444" spans="1:8" ht="22.8" thickBot="1">
      <c r="A444" s="217"/>
      <c r="B444" s="218"/>
      <c r="C444" s="218"/>
      <c r="D444" s="218"/>
      <c r="E444" s="218"/>
      <c r="F444" s="218"/>
      <c r="G444" s="218"/>
      <c r="H444" s="36" t="s">
        <v>25</v>
      </c>
    </row>
    <row r="445" spans="1:8" ht="22.8" thickTop="1">
      <c r="A445" s="162"/>
      <c r="B445" s="375"/>
      <c r="C445" s="364" t="s">
        <v>151</v>
      </c>
      <c r="D445" s="376"/>
      <c r="E445" s="376"/>
      <c r="F445" s="376"/>
      <c r="G445" s="377"/>
      <c r="H445" s="378"/>
    </row>
    <row r="446" spans="1:8">
      <c r="A446" s="168"/>
      <c r="B446" s="379"/>
      <c r="C446" s="380" t="s">
        <v>344</v>
      </c>
      <c r="D446" s="381"/>
      <c r="E446" s="380" t="s">
        <v>317</v>
      </c>
      <c r="F446" s="381"/>
      <c r="G446" s="380" t="s">
        <v>29</v>
      </c>
      <c r="H446" s="382"/>
    </row>
    <row r="447" spans="1:8">
      <c r="A447" s="168"/>
      <c r="B447" s="383"/>
      <c r="C447" s="384" t="s">
        <v>279</v>
      </c>
      <c r="D447" s="385" t="s">
        <v>13</v>
      </c>
      <c r="E447" s="384" t="s">
        <v>12</v>
      </c>
      <c r="F447" s="385" t="s">
        <v>13</v>
      </c>
      <c r="G447" s="386" t="s">
        <v>12</v>
      </c>
      <c r="H447" s="387" t="s">
        <v>13</v>
      </c>
    </row>
    <row r="448" spans="1:8" ht="18">
      <c r="A448" s="171" t="s">
        <v>343</v>
      </c>
      <c r="B448" s="248" t="s">
        <v>153</v>
      </c>
      <c r="C448" s="355">
        <v>1133.5999999999999</v>
      </c>
      <c r="D448" s="311">
        <v>1.5</v>
      </c>
      <c r="E448" s="355">
        <v>1086.94</v>
      </c>
      <c r="F448" s="311">
        <v>1.2</v>
      </c>
      <c r="G448" s="358">
        <v>46.66</v>
      </c>
      <c r="H448" s="348">
        <v>4.2925563997048304</v>
      </c>
    </row>
    <row r="449" spans="1:8" ht="16.8" thickBot="1">
      <c r="A449" s="172"/>
      <c r="B449" s="249" t="s">
        <v>154</v>
      </c>
      <c r="C449" s="357">
        <v>120.91</v>
      </c>
      <c r="D449" s="317">
        <v>0.2</v>
      </c>
      <c r="E449" s="357">
        <v>130.57</v>
      </c>
      <c r="F449" s="317">
        <v>0.1</v>
      </c>
      <c r="G449" s="360">
        <v>-9.66</v>
      </c>
      <c r="H449" s="350">
        <v>-7.3981186550567388</v>
      </c>
    </row>
    <row r="450" spans="1:8" ht="16.8" thickTop="1"/>
    <row r="451" spans="1:8" ht="22.8" thickBot="1">
      <c r="A451" s="217"/>
      <c r="B451" s="218"/>
      <c r="C451" s="218"/>
      <c r="D451" s="218"/>
      <c r="E451" s="218"/>
      <c r="F451" s="218"/>
      <c r="G451" s="218"/>
      <c r="H451" s="36" t="s">
        <v>25</v>
      </c>
    </row>
    <row r="452" spans="1:8" ht="22.8" thickTop="1">
      <c r="A452" s="162"/>
      <c r="B452" s="375"/>
      <c r="C452" s="364" t="s">
        <v>151</v>
      </c>
      <c r="D452" s="376"/>
      <c r="E452" s="376"/>
      <c r="F452" s="376"/>
      <c r="G452" s="377"/>
      <c r="H452" s="378"/>
    </row>
    <row r="453" spans="1:8">
      <c r="A453" s="168"/>
      <c r="B453" s="379"/>
      <c r="C453" s="380" t="s">
        <v>346</v>
      </c>
      <c r="D453" s="381"/>
      <c r="E453" s="380" t="s">
        <v>320</v>
      </c>
      <c r="F453" s="381"/>
      <c r="G453" s="380" t="s">
        <v>29</v>
      </c>
      <c r="H453" s="382"/>
    </row>
    <row r="454" spans="1:8">
      <c r="A454" s="168"/>
      <c r="B454" s="383"/>
      <c r="C454" s="384" t="s">
        <v>279</v>
      </c>
      <c r="D454" s="385" t="s">
        <v>13</v>
      </c>
      <c r="E454" s="384" t="s">
        <v>12</v>
      </c>
      <c r="F454" s="385" t="s">
        <v>13</v>
      </c>
      <c r="G454" s="386" t="s">
        <v>12</v>
      </c>
      <c r="H454" s="387" t="s">
        <v>13</v>
      </c>
    </row>
    <row r="455" spans="1:8" ht="18">
      <c r="A455" s="171" t="s">
        <v>345</v>
      </c>
      <c r="B455" s="248" t="s">
        <v>153</v>
      </c>
      <c r="C455" s="355">
        <v>1391.94</v>
      </c>
      <c r="D455" s="311">
        <v>1.5</v>
      </c>
      <c r="E455" s="355">
        <v>1324.68</v>
      </c>
      <c r="F455" s="311">
        <v>1.2</v>
      </c>
      <c r="G455" s="358">
        <v>67.260000000000005</v>
      </c>
      <c r="H455" s="348">
        <v>5.0771244298828853</v>
      </c>
    </row>
    <row r="456" spans="1:8" ht="16.8" thickBot="1">
      <c r="A456" s="172"/>
      <c r="B456" s="249" t="s">
        <v>154</v>
      </c>
      <c r="C456" s="357">
        <v>151.66999999999999</v>
      </c>
      <c r="D456" s="317">
        <v>0.2</v>
      </c>
      <c r="E456" s="357">
        <v>160.78</v>
      </c>
      <c r="F456" s="317">
        <v>0.1</v>
      </c>
      <c r="G456" s="360">
        <v>-9.11</v>
      </c>
      <c r="H456" s="350">
        <v>-5.6666500810724409</v>
      </c>
    </row>
    <row r="457" spans="1:8" ht="16.8" thickTop="1"/>
    <row r="458" spans="1:8" ht="22.8" thickBot="1">
      <c r="A458" s="217"/>
      <c r="B458" s="218"/>
      <c r="C458" s="218"/>
      <c r="D458" s="218"/>
      <c r="E458" s="218"/>
      <c r="F458" s="218"/>
      <c r="G458" s="218"/>
      <c r="H458" s="36" t="s">
        <v>25</v>
      </c>
    </row>
    <row r="459" spans="1:8" ht="22.8" thickTop="1">
      <c r="A459" s="162"/>
      <c r="B459" s="375"/>
      <c r="C459" s="364" t="s">
        <v>151</v>
      </c>
      <c r="D459" s="376"/>
      <c r="E459" s="376"/>
      <c r="F459" s="376"/>
      <c r="G459" s="377"/>
      <c r="H459" s="378"/>
    </row>
    <row r="460" spans="1:8">
      <c r="A460" s="168"/>
      <c r="B460" s="379"/>
      <c r="C460" s="380" t="s">
        <v>348</v>
      </c>
      <c r="D460" s="381"/>
      <c r="E460" s="380" t="s">
        <v>323</v>
      </c>
      <c r="F460" s="381"/>
      <c r="G460" s="380" t="s">
        <v>29</v>
      </c>
      <c r="H460" s="382"/>
    </row>
    <row r="461" spans="1:8">
      <c r="A461" s="168"/>
      <c r="B461" s="383"/>
      <c r="C461" s="384" t="s">
        <v>279</v>
      </c>
      <c r="D461" s="385" t="s">
        <v>13</v>
      </c>
      <c r="E461" s="384" t="s">
        <v>12</v>
      </c>
      <c r="F461" s="385" t="s">
        <v>13</v>
      </c>
      <c r="G461" s="386" t="s">
        <v>12</v>
      </c>
      <c r="H461" s="387" t="s">
        <v>13</v>
      </c>
    </row>
    <row r="462" spans="1:8" ht="18">
      <c r="A462" s="171" t="s">
        <v>347</v>
      </c>
      <c r="B462" s="248" t="s">
        <v>153</v>
      </c>
      <c r="C462" s="355">
        <v>1665.94</v>
      </c>
      <c r="D462" s="311">
        <v>1.4</v>
      </c>
      <c r="E462" s="355">
        <v>1585.56</v>
      </c>
      <c r="F462" s="311">
        <v>1.2</v>
      </c>
      <c r="G462" s="358">
        <v>80.38</v>
      </c>
      <c r="H462" s="348">
        <v>5.0694922250890073</v>
      </c>
    </row>
    <row r="463" spans="1:8" ht="16.8" thickBot="1">
      <c r="A463" s="172"/>
      <c r="B463" s="249" t="s">
        <v>154</v>
      </c>
      <c r="C463" s="357">
        <v>170.93</v>
      </c>
      <c r="D463" s="317">
        <v>0.1</v>
      </c>
      <c r="E463" s="357">
        <v>191.5</v>
      </c>
      <c r="F463" s="317">
        <v>0.1</v>
      </c>
      <c r="G463" s="360">
        <v>-20.57</v>
      </c>
      <c r="H463" s="350">
        <v>-10.742951881376646</v>
      </c>
    </row>
    <row r="464" spans="1:8" ht="16.8" thickTop="1"/>
    <row r="465" spans="1:8" ht="22.8" thickBot="1">
      <c r="A465" s="217"/>
      <c r="B465" s="218"/>
      <c r="C465" s="218"/>
      <c r="D465" s="218"/>
      <c r="E465" s="218"/>
      <c r="F465" s="218"/>
      <c r="G465" s="218"/>
      <c r="H465" s="36" t="s">
        <v>25</v>
      </c>
    </row>
    <row r="466" spans="1:8" ht="22.8" thickTop="1">
      <c r="A466" s="162"/>
      <c r="B466" s="375"/>
      <c r="C466" s="364" t="s">
        <v>151</v>
      </c>
      <c r="D466" s="376"/>
      <c r="E466" s="376"/>
      <c r="F466" s="376"/>
      <c r="G466" s="377"/>
      <c r="H466" s="378"/>
    </row>
    <row r="467" spans="1:8">
      <c r="A467" s="168"/>
      <c r="B467" s="379"/>
      <c r="C467" s="380" t="s">
        <v>350</v>
      </c>
      <c r="D467" s="381"/>
      <c r="E467" s="380" t="s">
        <v>325</v>
      </c>
      <c r="F467" s="381"/>
      <c r="G467" s="380" t="s">
        <v>29</v>
      </c>
      <c r="H467" s="382"/>
    </row>
    <row r="468" spans="1:8">
      <c r="A468" s="168"/>
      <c r="B468" s="383"/>
      <c r="C468" s="384" t="s">
        <v>279</v>
      </c>
      <c r="D468" s="385" t="s">
        <v>13</v>
      </c>
      <c r="E468" s="384" t="s">
        <v>12</v>
      </c>
      <c r="F468" s="385" t="s">
        <v>13</v>
      </c>
      <c r="G468" s="386" t="s">
        <v>12</v>
      </c>
      <c r="H468" s="387" t="s">
        <v>13</v>
      </c>
    </row>
    <row r="469" spans="1:8" ht="18">
      <c r="A469" s="171" t="s">
        <v>349</v>
      </c>
      <c r="B469" s="248" t="s">
        <v>153</v>
      </c>
      <c r="C469" s="355">
        <v>1940.85</v>
      </c>
      <c r="D469" s="311">
        <v>1.4</v>
      </c>
      <c r="E469" s="355">
        <v>1870.49</v>
      </c>
      <c r="F469" s="311">
        <v>1.2</v>
      </c>
      <c r="G469" s="358">
        <v>70.36</v>
      </c>
      <c r="H469" s="348">
        <v>3.7615002289366295</v>
      </c>
    </row>
    <row r="470" spans="1:8" ht="16.8" thickBot="1">
      <c r="A470" s="172"/>
      <c r="B470" s="249" t="s">
        <v>154</v>
      </c>
      <c r="C470" s="357">
        <v>185.38</v>
      </c>
      <c r="D470" s="317">
        <v>0.1</v>
      </c>
      <c r="E470" s="357">
        <v>215.05</v>
      </c>
      <c r="F470" s="317">
        <v>0.1</v>
      </c>
      <c r="G470" s="360">
        <v>-29.67</v>
      </c>
      <c r="H470" s="350">
        <v>-13.795310132466119</v>
      </c>
    </row>
    <row r="471" spans="1:8" ht="16.8" thickTop="1"/>
    <row r="472" spans="1:8" ht="22.8" thickBot="1">
      <c r="A472" s="217"/>
      <c r="B472" s="218"/>
      <c r="C472" s="218"/>
      <c r="D472" s="218"/>
      <c r="E472" s="218"/>
      <c r="F472" s="218"/>
      <c r="G472" s="218"/>
      <c r="H472" s="36" t="s">
        <v>25</v>
      </c>
    </row>
    <row r="473" spans="1:8" ht="22.8" thickTop="1">
      <c r="A473" s="162"/>
      <c r="B473" s="375"/>
      <c r="C473" s="364" t="s">
        <v>151</v>
      </c>
      <c r="D473" s="376"/>
      <c r="E473" s="376"/>
      <c r="F473" s="376"/>
      <c r="G473" s="377"/>
      <c r="H473" s="378"/>
    </row>
    <row r="474" spans="1:8">
      <c r="A474" s="168"/>
      <c r="B474" s="379"/>
      <c r="C474" s="380" t="s">
        <v>352</v>
      </c>
      <c r="D474" s="381"/>
      <c r="E474" s="380" t="s">
        <v>327</v>
      </c>
      <c r="F474" s="381"/>
      <c r="G474" s="380" t="s">
        <v>29</v>
      </c>
      <c r="H474" s="382"/>
    </row>
    <row r="475" spans="1:8">
      <c r="A475" s="168"/>
      <c r="B475" s="383"/>
      <c r="C475" s="384" t="s">
        <v>279</v>
      </c>
      <c r="D475" s="385" t="s">
        <v>13</v>
      </c>
      <c r="E475" s="384" t="s">
        <v>12</v>
      </c>
      <c r="F475" s="385" t="s">
        <v>13</v>
      </c>
      <c r="G475" s="386" t="s">
        <v>12</v>
      </c>
      <c r="H475" s="387" t="s">
        <v>13</v>
      </c>
    </row>
    <row r="476" spans="1:8" ht="18">
      <c r="A476" s="171" t="s">
        <v>351</v>
      </c>
      <c r="B476" s="248" t="s">
        <v>153</v>
      </c>
      <c r="C476" s="355">
        <v>2260.89</v>
      </c>
      <c r="D476" s="311">
        <v>1.4</v>
      </c>
      <c r="E476" s="355">
        <v>2176.6999999999998</v>
      </c>
      <c r="F476" s="311">
        <v>1.2</v>
      </c>
      <c r="G476" s="358">
        <v>84.19</v>
      </c>
      <c r="H476" s="348">
        <v>3.8676833020011547</v>
      </c>
    </row>
    <row r="477" spans="1:8" ht="16.8" thickBot="1">
      <c r="A477" s="172"/>
      <c r="B477" s="249" t="s">
        <v>154</v>
      </c>
      <c r="C477" s="357">
        <v>203.07</v>
      </c>
      <c r="D477" s="317">
        <v>0.1</v>
      </c>
      <c r="E477" s="357">
        <v>233.34</v>
      </c>
      <c r="F477" s="317">
        <v>0.1</v>
      </c>
      <c r="G477" s="360">
        <v>-30.27</v>
      </c>
      <c r="H477" s="350">
        <v>-12.970715383612081</v>
      </c>
    </row>
    <row r="478" spans="1:8" ht="16.8" thickTop="1"/>
    <row r="479" spans="1:8" ht="22.8" thickBot="1">
      <c r="A479" s="217"/>
      <c r="B479" s="218"/>
      <c r="C479" s="218"/>
      <c r="D479" s="218"/>
      <c r="E479" s="218"/>
      <c r="F479" s="218"/>
      <c r="G479" s="218"/>
      <c r="H479" s="36" t="s">
        <v>25</v>
      </c>
    </row>
    <row r="480" spans="1:8" ht="22.8" thickTop="1">
      <c r="A480" s="162"/>
      <c r="B480" s="375"/>
      <c r="C480" s="364" t="s">
        <v>151</v>
      </c>
      <c r="D480" s="376"/>
      <c r="E480" s="376"/>
      <c r="F480" s="376"/>
      <c r="G480" s="377"/>
      <c r="H480" s="378"/>
    </row>
    <row r="481" spans="1:8">
      <c r="A481" s="168"/>
      <c r="B481" s="379"/>
      <c r="C481" s="380" t="s">
        <v>354</v>
      </c>
      <c r="D481" s="381"/>
      <c r="E481" s="380" t="s">
        <v>329</v>
      </c>
      <c r="F481" s="381"/>
      <c r="G481" s="380" t="s">
        <v>29</v>
      </c>
      <c r="H481" s="382"/>
    </row>
    <row r="482" spans="1:8">
      <c r="A482" s="168"/>
      <c r="B482" s="383"/>
      <c r="C482" s="384" t="s">
        <v>279</v>
      </c>
      <c r="D482" s="385" t="s">
        <v>13</v>
      </c>
      <c r="E482" s="384" t="s">
        <v>12</v>
      </c>
      <c r="F482" s="385" t="s">
        <v>13</v>
      </c>
      <c r="G482" s="386" t="s">
        <v>12</v>
      </c>
      <c r="H482" s="387" t="s">
        <v>13</v>
      </c>
    </row>
    <row r="483" spans="1:8" ht="18">
      <c r="A483" s="171" t="s">
        <v>353</v>
      </c>
      <c r="B483" s="248" t="s">
        <v>153</v>
      </c>
      <c r="C483" s="355">
        <v>2569.1799999999998</v>
      </c>
      <c r="D483" s="311">
        <v>1.5</v>
      </c>
      <c r="E483" s="355">
        <v>2511.0700000000002</v>
      </c>
      <c r="F483" s="311">
        <v>1.2</v>
      </c>
      <c r="G483" s="358">
        <v>58.1</v>
      </c>
      <c r="H483" s="348">
        <v>2.313838557770441</v>
      </c>
    </row>
    <row r="484" spans="1:8" ht="16.8" thickBot="1">
      <c r="A484" s="172"/>
      <c r="B484" s="249" t="s">
        <v>154</v>
      </c>
      <c r="C484" s="357">
        <v>219.89</v>
      </c>
      <c r="D484" s="317">
        <v>0.1</v>
      </c>
      <c r="E484" s="357">
        <v>252.92</v>
      </c>
      <c r="F484" s="317">
        <v>0.1</v>
      </c>
      <c r="G484" s="360">
        <v>-33.04</v>
      </c>
      <c r="H484" s="350">
        <v>-13.062473961257147</v>
      </c>
    </row>
    <row r="485" spans="1:8" ht="16.8" thickTop="1"/>
    <row r="486" spans="1:8" ht="22.8" thickBot="1">
      <c r="A486" s="217"/>
      <c r="B486" s="218"/>
      <c r="C486" s="218"/>
      <c r="D486" s="218"/>
      <c r="E486" s="218"/>
      <c r="F486" s="218"/>
      <c r="G486" s="218"/>
      <c r="H486" s="36" t="s">
        <v>25</v>
      </c>
    </row>
    <row r="487" spans="1:8" ht="22.8" thickTop="1">
      <c r="A487" s="162"/>
      <c r="B487" s="375"/>
      <c r="C487" s="364" t="s">
        <v>151</v>
      </c>
      <c r="D487" s="376"/>
      <c r="E487" s="376"/>
      <c r="F487" s="376"/>
      <c r="G487" s="377"/>
      <c r="H487" s="378"/>
    </row>
    <row r="488" spans="1:8">
      <c r="A488" s="168"/>
      <c r="B488" s="379"/>
      <c r="C488" s="380" t="s">
        <v>356</v>
      </c>
      <c r="D488" s="381"/>
      <c r="E488" s="380" t="s">
        <v>331</v>
      </c>
      <c r="F488" s="381"/>
      <c r="G488" s="380" t="s">
        <v>29</v>
      </c>
      <c r="H488" s="382"/>
    </row>
    <row r="489" spans="1:8">
      <c r="A489" s="168"/>
      <c r="B489" s="383"/>
      <c r="C489" s="384" t="s">
        <v>279</v>
      </c>
      <c r="D489" s="385" t="s">
        <v>13</v>
      </c>
      <c r="E489" s="384" t="s">
        <v>12</v>
      </c>
      <c r="F489" s="385" t="s">
        <v>13</v>
      </c>
      <c r="G489" s="386" t="s">
        <v>12</v>
      </c>
      <c r="H489" s="387" t="s">
        <v>13</v>
      </c>
    </row>
    <row r="490" spans="1:8" ht="18">
      <c r="A490" s="171" t="s">
        <v>355</v>
      </c>
      <c r="B490" s="248" t="s">
        <v>153</v>
      </c>
      <c r="C490" s="355">
        <v>2882.2</v>
      </c>
      <c r="D490" s="311">
        <f>C490/2110.1</f>
        <v>1.3659068290602341</v>
      </c>
      <c r="E490" s="355">
        <v>2823.9</v>
      </c>
      <c r="F490" s="311">
        <f>E490/2528.28</f>
        <v>1.1169253405477242</v>
      </c>
      <c r="G490" s="358">
        <f>C490-E490</f>
        <v>58.299999999999727</v>
      </c>
      <c r="H490" s="395">
        <f>C490/E490-1</f>
        <v>2.0645206983250119E-2</v>
      </c>
    </row>
    <row r="491" spans="1:8" ht="16.8" thickBot="1">
      <c r="A491" s="172"/>
      <c r="B491" s="249" t="s">
        <v>154</v>
      </c>
      <c r="C491" s="357">
        <v>242.6</v>
      </c>
      <c r="D491" s="317">
        <f>C491/2110.4</f>
        <v>0.11495451099317665</v>
      </c>
      <c r="E491" s="357">
        <v>280</v>
      </c>
      <c r="F491" s="317">
        <f>E491/2528.28</f>
        <v>0.11074722736405777</v>
      </c>
      <c r="G491" s="360">
        <f>C491-E491</f>
        <v>-37.400000000000006</v>
      </c>
      <c r="H491" s="396">
        <f>C491/E491-1</f>
        <v>-0.13357142857142856</v>
      </c>
    </row>
    <row r="492" spans="1:8" ht="16.8" thickTop="1"/>
    <row r="493" spans="1:8" ht="22.8" thickBot="1">
      <c r="A493" s="217"/>
      <c r="B493" s="218"/>
      <c r="C493" s="218"/>
      <c r="D493" s="218"/>
      <c r="E493" s="218"/>
      <c r="F493" s="218"/>
      <c r="G493" s="218"/>
      <c r="H493" s="36" t="s">
        <v>25</v>
      </c>
    </row>
    <row r="494" spans="1:8" ht="22.8" thickTop="1">
      <c r="A494" s="162"/>
      <c r="B494" s="375"/>
      <c r="C494" s="364" t="s">
        <v>151</v>
      </c>
      <c r="D494" s="376"/>
      <c r="E494" s="376"/>
      <c r="F494" s="376"/>
      <c r="G494" s="377"/>
      <c r="H494" s="378"/>
    </row>
    <row r="495" spans="1:8">
      <c r="A495" s="168"/>
      <c r="B495" s="379"/>
      <c r="C495" s="380" t="s">
        <v>359</v>
      </c>
      <c r="D495" s="381"/>
      <c r="E495" s="380" t="s">
        <v>333</v>
      </c>
      <c r="F495" s="381"/>
      <c r="G495" s="380" t="s">
        <v>29</v>
      </c>
      <c r="H495" s="382"/>
    </row>
    <row r="496" spans="1:8">
      <c r="A496" s="168"/>
      <c r="B496" s="383"/>
      <c r="C496" s="384" t="s">
        <v>279</v>
      </c>
      <c r="D496" s="385" t="s">
        <v>13</v>
      </c>
      <c r="E496" s="384" t="s">
        <v>12</v>
      </c>
      <c r="F496" s="385" t="s">
        <v>13</v>
      </c>
      <c r="G496" s="386" t="s">
        <v>12</v>
      </c>
      <c r="H496" s="387" t="s">
        <v>13</v>
      </c>
    </row>
    <row r="497" spans="1:8" ht="18">
      <c r="A497" s="171" t="s">
        <v>358</v>
      </c>
      <c r="B497" s="248" t="s">
        <v>153</v>
      </c>
      <c r="C497" s="355">
        <v>3185.02</v>
      </c>
      <c r="D497" s="311">
        <v>1.5</v>
      </c>
      <c r="E497" s="355">
        <v>3132.08</v>
      </c>
      <c r="F497" s="311">
        <v>1.2</v>
      </c>
      <c r="G497" s="358">
        <v>52.94</v>
      </c>
      <c r="H497" s="348">
        <v>1.6902240328069567</v>
      </c>
    </row>
    <row r="498" spans="1:8" ht="16.8" thickBot="1">
      <c r="A498" s="172"/>
      <c r="B498" s="249" t="s">
        <v>154</v>
      </c>
      <c r="C498" s="357">
        <v>263.57</v>
      </c>
      <c r="D498" s="317">
        <v>0.1</v>
      </c>
      <c r="E498" s="357">
        <v>306.06</v>
      </c>
      <c r="F498" s="317">
        <v>0.1</v>
      </c>
      <c r="G498" s="360">
        <v>-42.49</v>
      </c>
      <c r="H498" s="350">
        <v>-13.881615127377223</v>
      </c>
    </row>
    <row r="499" spans="1:8" ht="16.8" thickTop="1"/>
    <row r="500" spans="1:8" ht="22.8" thickBot="1">
      <c r="A500" s="217"/>
      <c r="B500" s="218"/>
      <c r="C500" s="218"/>
      <c r="D500" s="218"/>
      <c r="E500" s="218"/>
      <c r="F500" s="218"/>
      <c r="G500" s="218"/>
      <c r="H500" s="36" t="s">
        <v>25</v>
      </c>
    </row>
    <row r="501" spans="1:8" ht="22.8" thickTop="1">
      <c r="A501" s="162"/>
      <c r="B501" s="375"/>
      <c r="C501" s="364" t="s">
        <v>151</v>
      </c>
      <c r="D501" s="376"/>
      <c r="E501" s="376"/>
      <c r="F501" s="376"/>
      <c r="G501" s="377"/>
      <c r="H501" s="378"/>
    </row>
    <row r="502" spans="1:8">
      <c r="A502" s="168"/>
      <c r="B502" s="379"/>
      <c r="C502" s="380" t="s">
        <v>361</v>
      </c>
      <c r="D502" s="381"/>
      <c r="E502" s="380" t="s">
        <v>335</v>
      </c>
      <c r="F502" s="381"/>
      <c r="G502" s="380" t="s">
        <v>29</v>
      </c>
      <c r="H502" s="382"/>
    </row>
    <row r="503" spans="1:8">
      <c r="A503" s="168"/>
      <c r="B503" s="383"/>
      <c r="C503" s="384" t="s">
        <v>279</v>
      </c>
      <c r="D503" s="385" t="s">
        <v>13</v>
      </c>
      <c r="E503" s="384" t="s">
        <v>12</v>
      </c>
      <c r="F503" s="385" t="s">
        <v>13</v>
      </c>
      <c r="G503" s="386" t="s">
        <v>12</v>
      </c>
      <c r="H503" s="387" t="s">
        <v>13</v>
      </c>
    </row>
    <row r="504" spans="1:8" ht="18">
      <c r="A504" s="171" t="s">
        <v>360</v>
      </c>
      <c r="B504" s="248" t="s">
        <v>153</v>
      </c>
      <c r="C504" s="355">
        <v>3459.94</v>
      </c>
      <c r="D504" s="311">
        <v>1.5</v>
      </c>
      <c r="E504" s="355">
        <v>3425.94</v>
      </c>
      <c r="F504" s="311">
        <v>1.3</v>
      </c>
      <c r="G504" s="358">
        <v>34</v>
      </c>
      <c r="H504" s="348">
        <v>0.99256877586744985</v>
      </c>
    </row>
    <row r="505" spans="1:8" ht="16.8" thickBot="1">
      <c r="A505" s="172"/>
      <c r="B505" s="249" t="s">
        <v>154</v>
      </c>
      <c r="C505" s="357">
        <v>281.27</v>
      </c>
      <c r="D505" s="317">
        <v>0.1</v>
      </c>
      <c r="E505" s="357">
        <v>327.23</v>
      </c>
      <c r="F505" s="317">
        <v>0.1</v>
      </c>
      <c r="G505" s="360">
        <v>-45.96</v>
      </c>
      <c r="H505" s="350">
        <v>-14.045036762989765</v>
      </c>
    </row>
    <row r="506" spans="1:8" ht="16.8" thickTop="1"/>
    <row r="507" spans="1:8" ht="21.6" thickBot="1">
      <c r="A507" s="1"/>
      <c r="B507" s="1"/>
      <c r="C507" s="58"/>
      <c r="D507" s="59"/>
      <c r="E507" s="60"/>
      <c r="F507" s="60"/>
      <c r="G507" s="60"/>
      <c r="H507" s="36" t="s">
        <v>16</v>
      </c>
    </row>
    <row r="508" spans="1:8" ht="22.8" thickTop="1">
      <c r="A508" s="162"/>
      <c r="B508" s="397"/>
      <c r="C508" s="398" t="s">
        <v>367</v>
      </c>
      <c r="D508" s="399"/>
      <c r="E508" s="399"/>
      <c r="F508" s="399"/>
      <c r="G508" s="399"/>
      <c r="H508" s="400"/>
    </row>
    <row r="509" spans="1:8">
      <c r="A509" s="168"/>
      <c r="B509" s="401"/>
      <c r="C509" s="402" t="s">
        <v>364</v>
      </c>
      <c r="D509" s="402"/>
      <c r="E509" s="402" t="s">
        <v>337</v>
      </c>
      <c r="F509" s="402"/>
      <c r="G509" s="402" t="s">
        <v>309</v>
      </c>
      <c r="H509" s="403"/>
    </row>
    <row r="510" spans="1:8">
      <c r="A510" s="168"/>
      <c r="B510" s="404"/>
      <c r="C510" s="405" t="s">
        <v>357</v>
      </c>
      <c r="D510" s="406" t="s">
        <v>13</v>
      </c>
      <c r="E510" s="405" t="s">
        <v>12</v>
      </c>
      <c r="F510" s="406" t="s">
        <v>13</v>
      </c>
      <c r="G510" s="407" t="s">
        <v>12</v>
      </c>
      <c r="H510" s="408" t="s">
        <v>13</v>
      </c>
    </row>
    <row r="511" spans="1:8" ht="18.600000000000001" thickBot="1">
      <c r="A511" s="418" t="s">
        <v>363</v>
      </c>
      <c r="B511" s="416" t="s">
        <v>365</v>
      </c>
      <c r="C511" s="357">
        <v>310.43</v>
      </c>
      <c r="D511" s="419">
        <v>1.7</v>
      </c>
      <c r="E511" s="357">
        <v>322.14</v>
      </c>
      <c r="F511" s="419">
        <v>1.5</v>
      </c>
      <c r="G511" s="357">
        <v>-11.71</v>
      </c>
      <c r="H511" s="350">
        <v>-3.6344089649825024</v>
      </c>
    </row>
    <row r="512" spans="1:8" ht="16.8" thickTop="1"/>
    <row r="513" spans="1:8" ht="21.6" thickBot="1">
      <c r="A513" s="1"/>
      <c r="B513" s="1"/>
      <c r="C513" s="58"/>
      <c r="D513" s="59"/>
      <c r="E513" s="60"/>
      <c r="F513" s="60"/>
      <c r="G513" s="60"/>
      <c r="H513" s="36" t="s">
        <v>16</v>
      </c>
    </row>
    <row r="514" spans="1:8" ht="22.8" thickTop="1">
      <c r="A514" s="162"/>
      <c r="B514" s="397"/>
      <c r="C514" s="398" t="s">
        <v>367</v>
      </c>
      <c r="D514" s="399"/>
      <c r="E514" s="399"/>
      <c r="F514" s="399"/>
      <c r="G514" s="399"/>
      <c r="H514" s="400"/>
    </row>
    <row r="515" spans="1:8">
      <c r="A515" s="168"/>
      <c r="B515" s="401"/>
      <c r="C515" s="402" t="s">
        <v>369</v>
      </c>
      <c r="D515" s="402"/>
      <c r="E515" s="402" t="s">
        <v>339</v>
      </c>
      <c r="F515" s="402"/>
      <c r="G515" s="402" t="s">
        <v>309</v>
      </c>
      <c r="H515" s="403"/>
    </row>
    <row r="516" spans="1:8">
      <c r="A516" s="168"/>
      <c r="B516" s="404"/>
      <c r="C516" s="405" t="s">
        <v>357</v>
      </c>
      <c r="D516" s="406" t="s">
        <v>13</v>
      </c>
      <c r="E516" s="405" t="s">
        <v>12</v>
      </c>
      <c r="F516" s="406" t="s">
        <v>13</v>
      </c>
      <c r="G516" s="407" t="s">
        <v>12</v>
      </c>
      <c r="H516" s="408" t="s">
        <v>13</v>
      </c>
    </row>
    <row r="517" spans="1:8" ht="18.600000000000001" thickBot="1">
      <c r="A517" s="418" t="s">
        <v>368</v>
      </c>
      <c r="B517" s="416" t="s">
        <v>365</v>
      </c>
      <c r="C517" s="423">
        <v>510.08</v>
      </c>
      <c r="D517" s="424">
        <v>1.6</v>
      </c>
      <c r="E517" s="423">
        <v>559.11</v>
      </c>
      <c r="F517" s="424">
        <v>1.5</v>
      </c>
      <c r="G517" s="423">
        <v>-49.03</v>
      </c>
      <c r="H517" s="425">
        <v>-8.7701246366132111</v>
      </c>
    </row>
    <row r="518" spans="1:8" ht="16.8" thickTop="1"/>
    <row r="519" spans="1:8" ht="21.6" thickBot="1">
      <c r="A519" s="1"/>
      <c r="B519" s="1"/>
      <c r="C519" s="58"/>
      <c r="D519" s="59"/>
      <c r="E519" s="60"/>
      <c r="F519" s="60"/>
      <c r="G519" s="60"/>
      <c r="H519" s="36" t="s">
        <v>16</v>
      </c>
    </row>
    <row r="520" spans="1:8" ht="22.8" thickTop="1">
      <c r="A520" s="162"/>
      <c r="B520" s="397"/>
      <c r="C520" s="398" t="s">
        <v>367</v>
      </c>
      <c r="D520" s="399"/>
      <c r="E520" s="399"/>
      <c r="F520" s="399"/>
      <c r="G520" s="399"/>
      <c r="H520" s="400"/>
    </row>
    <row r="521" spans="1:8">
      <c r="A521" s="168"/>
      <c r="B521" s="401"/>
      <c r="C521" s="402" t="s">
        <v>373</v>
      </c>
      <c r="D521" s="402"/>
      <c r="E521" s="402" t="s">
        <v>341</v>
      </c>
      <c r="F521" s="402"/>
      <c r="G521" s="402" t="s">
        <v>309</v>
      </c>
      <c r="H521" s="403"/>
    </row>
    <row r="522" spans="1:8">
      <c r="A522" s="168"/>
      <c r="B522" s="404"/>
      <c r="C522" s="405" t="s">
        <v>357</v>
      </c>
      <c r="D522" s="406" t="s">
        <v>13</v>
      </c>
      <c r="E522" s="405" t="s">
        <v>12</v>
      </c>
      <c r="F522" s="406" t="s">
        <v>13</v>
      </c>
      <c r="G522" s="407" t="s">
        <v>12</v>
      </c>
      <c r="H522" s="408" t="s">
        <v>13</v>
      </c>
    </row>
    <row r="523" spans="1:8" ht="18.600000000000001" thickBot="1">
      <c r="A523" s="418" t="s">
        <v>372</v>
      </c>
      <c r="B523" s="416" t="s">
        <v>365</v>
      </c>
      <c r="C523" s="423">
        <v>822.43</v>
      </c>
      <c r="D523" s="424">
        <v>1.6</v>
      </c>
      <c r="E523" s="423">
        <v>878.95</v>
      </c>
      <c r="F523" s="424">
        <v>1.5</v>
      </c>
      <c r="G523" s="423">
        <v>-56.52</v>
      </c>
      <c r="H523" s="425">
        <v>-6.4305537875576748</v>
      </c>
    </row>
    <row r="524" spans="1:8" ht="16.8" thickTop="1"/>
    <row r="525" spans="1:8" ht="21.6" thickBot="1">
      <c r="A525" s="1"/>
      <c r="B525" s="1"/>
      <c r="C525" s="58"/>
      <c r="D525" s="59"/>
      <c r="E525" s="60"/>
      <c r="F525" s="60"/>
      <c r="G525" s="60"/>
      <c r="H525" s="36" t="s">
        <v>16</v>
      </c>
    </row>
    <row r="526" spans="1:8" ht="22.8" thickTop="1">
      <c r="A526" s="162"/>
      <c r="B526" s="397"/>
      <c r="C526" s="398" t="s">
        <v>367</v>
      </c>
      <c r="D526" s="399"/>
      <c r="E526" s="399"/>
      <c r="F526" s="399"/>
      <c r="G526" s="399"/>
      <c r="H526" s="400"/>
    </row>
    <row r="527" spans="1:8">
      <c r="A527" s="168"/>
      <c r="B527" s="401"/>
      <c r="C527" s="402" t="s">
        <v>375</v>
      </c>
      <c r="D527" s="402"/>
      <c r="E527" s="402" t="s">
        <v>344</v>
      </c>
      <c r="F527" s="402"/>
      <c r="G527" s="402" t="s">
        <v>309</v>
      </c>
      <c r="H527" s="403"/>
    </row>
    <row r="528" spans="1:8">
      <c r="A528" s="168"/>
      <c r="B528" s="404"/>
      <c r="C528" s="405" t="s">
        <v>357</v>
      </c>
      <c r="D528" s="406" t="s">
        <v>13</v>
      </c>
      <c r="E528" s="405" t="s">
        <v>12</v>
      </c>
      <c r="F528" s="406" t="s">
        <v>13</v>
      </c>
      <c r="G528" s="407" t="s">
        <v>12</v>
      </c>
      <c r="H528" s="408" t="s">
        <v>13</v>
      </c>
    </row>
    <row r="529" spans="1:8" ht="18.600000000000001" thickBot="1">
      <c r="A529" s="418" t="s">
        <v>374</v>
      </c>
      <c r="B529" s="416" t="s">
        <v>365</v>
      </c>
      <c r="C529" s="423">
        <v>1061.23</v>
      </c>
      <c r="D529" s="424">
        <v>1.6</v>
      </c>
      <c r="E529" s="423">
        <v>1148.77</v>
      </c>
      <c r="F529" s="424">
        <v>1.5</v>
      </c>
      <c r="G529" s="423">
        <v>-87.55</v>
      </c>
      <c r="H529" s="425">
        <v>-7.6208340478157304</v>
      </c>
    </row>
    <row r="530" spans="1:8" ht="16.8" thickTop="1"/>
    <row r="531" spans="1:8" ht="21.6" thickBot="1">
      <c r="A531" s="1"/>
      <c r="B531" s="1"/>
      <c r="C531" s="58"/>
      <c r="D531" s="59"/>
      <c r="E531" s="60"/>
      <c r="F531" s="60"/>
      <c r="G531" s="60"/>
      <c r="H531" s="36" t="s">
        <v>16</v>
      </c>
    </row>
    <row r="532" spans="1:8" ht="22.8" thickTop="1">
      <c r="A532" s="162"/>
      <c r="B532" s="397"/>
      <c r="C532" s="398" t="s">
        <v>367</v>
      </c>
      <c r="D532" s="399"/>
      <c r="E532" s="399"/>
      <c r="F532" s="399"/>
      <c r="G532" s="399"/>
      <c r="H532" s="400"/>
    </row>
    <row r="533" spans="1:8">
      <c r="A533" s="168"/>
      <c r="B533" s="401"/>
      <c r="C533" s="402" t="s">
        <v>377</v>
      </c>
      <c r="D533" s="402"/>
      <c r="E533" s="402" t="s">
        <v>346</v>
      </c>
      <c r="F533" s="402"/>
      <c r="G533" s="402" t="s">
        <v>309</v>
      </c>
      <c r="H533" s="403"/>
    </row>
    <row r="534" spans="1:8">
      <c r="A534" s="168"/>
      <c r="B534" s="404"/>
      <c r="C534" s="405" t="s">
        <v>357</v>
      </c>
      <c r="D534" s="406" t="s">
        <v>13</v>
      </c>
      <c r="E534" s="405" t="s">
        <v>12</v>
      </c>
      <c r="F534" s="406" t="s">
        <v>13</v>
      </c>
      <c r="G534" s="407" t="s">
        <v>12</v>
      </c>
      <c r="H534" s="408" t="s">
        <v>13</v>
      </c>
    </row>
    <row r="535" spans="1:8" ht="18.600000000000001" thickBot="1">
      <c r="A535" s="418" t="s">
        <v>376</v>
      </c>
      <c r="B535" s="416" t="s">
        <v>365</v>
      </c>
      <c r="C535" s="423">
        <v>1317.46</v>
      </c>
      <c r="D535" s="424">
        <v>1.5</v>
      </c>
      <c r="E535" s="423">
        <v>1412.32</v>
      </c>
      <c r="F535" s="424">
        <v>1.4</v>
      </c>
      <c r="G535" s="423">
        <v>-94.86</v>
      </c>
      <c r="H535" s="425">
        <v>-6.7165862271873582</v>
      </c>
    </row>
    <row r="536" spans="1:8" ht="16.8" thickTop="1"/>
    <row r="537" spans="1:8" ht="21.6" thickBot="1">
      <c r="A537" s="1"/>
      <c r="B537" s="1"/>
      <c r="C537" s="58"/>
      <c r="D537" s="59"/>
      <c r="E537" s="60"/>
      <c r="F537" s="60"/>
      <c r="G537" s="60"/>
      <c r="H537" s="36" t="s">
        <v>16</v>
      </c>
    </row>
    <row r="538" spans="1:8" ht="22.8" thickTop="1">
      <c r="A538" s="162"/>
      <c r="B538" s="397"/>
      <c r="C538" s="398" t="s">
        <v>367</v>
      </c>
      <c r="D538" s="399"/>
      <c r="E538" s="399"/>
      <c r="F538" s="399"/>
      <c r="G538" s="399"/>
      <c r="H538" s="400"/>
    </row>
    <row r="539" spans="1:8">
      <c r="A539" s="168"/>
      <c r="B539" s="401"/>
      <c r="C539" s="402" t="s">
        <v>379</v>
      </c>
      <c r="D539" s="402"/>
      <c r="E539" s="402" t="s">
        <v>348</v>
      </c>
      <c r="F539" s="402"/>
      <c r="G539" s="402" t="s">
        <v>309</v>
      </c>
      <c r="H539" s="403"/>
    </row>
    <row r="540" spans="1:8">
      <c r="A540" s="168"/>
      <c r="B540" s="404"/>
      <c r="C540" s="405" t="s">
        <v>357</v>
      </c>
      <c r="D540" s="406" t="s">
        <v>13</v>
      </c>
      <c r="E540" s="405" t="s">
        <v>12</v>
      </c>
      <c r="F540" s="406" t="s">
        <v>13</v>
      </c>
      <c r="G540" s="407" t="s">
        <v>12</v>
      </c>
      <c r="H540" s="408" t="s">
        <v>13</v>
      </c>
    </row>
    <row r="541" spans="1:8" ht="18.600000000000001" thickBot="1">
      <c r="A541" s="418" t="s">
        <v>378</v>
      </c>
      <c r="B541" s="416" t="s">
        <v>365</v>
      </c>
      <c r="C541" s="423">
        <v>1569.58</v>
      </c>
      <c r="D541" s="424">
        <v>1.5</v>
      </c>
      <c r="E541" s="423">
        <v>1690.62</v>
      </c>
      <c r="F541" s="424">
        <v>1.4</v>
      </c>
      <c r="G541" s="423">
        <v>-121.04</v>
      </c>
      <c r="H541" s="425">
        <v>-7.1594814629566423</v>
      </c>
    </row>
    <row r="542" spans="1:8" ht="16.8" thickTop="1"/>
    <row r="543" spans="1:8" ht="21.6" thickBot="1">
      <c r="A543" s="1"/>
      <c r="B543" s="1"/>
      <c r="C543" s="58"/>
      <c r="D543" s="59"/>
      <c r="E543" s="60"/>
      <c r="F543" s="60"/>
      <c r="G543" s="60"/>
      <c r="H543" s="36" t="s">
        <v>16</v>
      </c>
    </row>
    <row r="544" spans="1:8" ht="22.8" thickTop="1">
      <c r="A544" s="162"/>
      <c r="B544" s="397"/>
      <c r="C544" s="398" t="s">
        <v>367</v>
      </c>
      <c r="D544" s="399"/>
      <c r="E544" s="399"/>
      <c r="F544" s="399"/>
      <c r="G544" s="399"/>
      <c r="H544" s="400"/>
    </row>
    <row r="545" spans="1:8">
      <c r="A545" s="168"/>
      <c r="B545" s="401"/>
      <c r="C545" s="402" t="s">
        <v>381</v>
      </c>
      <c r="D545" s="402"/>
      <c r="E545" s="402" t="s">
        <v>350</v>
      </c>
      <c r="F545" s="402"/>
      <c r="G545" s="402" t="s">
        <v>309</v>
      </c>
      <c r="H545" s="403"/>
    </row>
    <row r="546" spans="1:8">
      <c r="A546" s="168"/>
      <c r="B546" s="404"/>
      <c r="C546" s="405" t="s">
        <v>357</v>
      </c>
      <c r="D546" s="406" t="s">
        <v>13</v>
      </c>
      <c r="E546" s="405" t="s">
        <v>12</v>
      </c>
      <c r="F546" s="406" t="s">
        <v>13</v>
      </c>
      <c r="G546" s="407" t="s">
        <v>12</v>
      </c>
      <c r="H546" s="408" t="s">
        <v>13</v>
      </c>
    </row>
    <row r="547" spans="1:8" ht="18.600000000000001" thickBot="1">
      <c r="A547" s="418" t="s">
        <v>380</v>
      </c>
      <c r="B547" s="416" t="s">
        <v>365</v>
      </c>
      <c r="C547" s="423">
        <v>1847.77</v>
      </c>
      <c r="D547" s="424">
        <v>1.4</v>
      </c>
      <c r="E547" s="423">
        <v>1971.22</v>
      </c>
      <c r="F547" s="424">
        <v>1.4</v>
      </c>
      <c r="G547" s="423">
        <v>-123.45</v>
      </c>
      <c r="H547" s="425">
        <v>-6.2627466974353538</v>
      </c>
    </row>
    <row r="548" spans="1:8" ht="16.8" thickTop="1"/>
    <row r="549" spans="1:8" ht="21.6" thickBot="1">
      <c r="A549" s="1"/>
      <c r="B549" s="1"/>
      <c r="C549" s="58"/>
      <c r="D549" s="59"/>
      <c r="E549" s="60"/>
      <c r="F549" s="60"/>
      <c r="G549" s="60"/>
      <c r="H549" s="36" t="s">
        <v>16</v>
      </c>
    </row>
    <row r="550" spans="1:8" ht="22.8" thickTop="1">
      <c r="A550" s="162"/>
      <c r="B550" s="397"/>
      <c r="C550" s="398" t="s">
        <v>367</v>
      </c>
      <c r="D550" s="399"/>
      <c r="E550" s="399"/>
      <c r="F550" s="399"/>
      <c r="G550" s="399"/>
      <c r="H550" s="400"/>
    </row>
    <row r="551" spans="1:8">
      <c r="A551" s="168"/>
      <c r="B551" s="401"/>
      <c r="C551" s="402" t="s">
        <v>383</v>
      </c>
      <c r="D551" s="402"/>
      <c r="E551" s="402" t="s">
        <v>352</v>
      </c>
      <c r="F551" s="402"/>
      <c r="G551" s="402" t="s">
        <v>309</v>
      </c>
      <c r="H551" s="403"/>
    </row>
    <row r="552" spans="1:8">
      <c r="A552" s="168"/>
      <c r="B552" s="404"/>
      <c r="C552" s="405" t="s">
        <v>357</v>
      </c>
      <c r="D552" s="406" t="s">
        <v>13</v>
      </c>
      <c r="E552" s="405" t="s">
        <v>12</v>
      </c>
      <c r="F552" s="406" t="s">
        <v>13</v>
      </c>
      <c r="G552" s="407" t="s">
        <v>12</v>
      </c>
      <c r="H552" s="408" t="s">
        <v>13</v>
      </c>
    </row>
    <row r="553" spans="1:8" ht="18.600000000000001" thickBot="1">
      <c r="A553" s="418" t="s">
        <v>382</v>
      </c>
      <c r="B553" s="416" t="s">
        <v>365</v>
      </c>
      <c r="C553" s="432">
        <v>2162.11</v>
      </c>
      <c r="D553" s="433">
        <v>1.5</v>
      </c>
      <c r="E553" s="432">
        <v>2294.09</v>
      </c>
      <c r="F553" s="433">
        <v>1.4</v>
      </c>
      <c r="G553" s="432">
        <v>-131.97999999999999</v>
      </c>
      <c r="H553" s="434">
        <v>-5.7529906216516613</v>
      </c>
    </row>
    <row r="554" spans="1:8" ht="16.8" thickTop="1"/>
    <row r="555" spans="1:8" ht="21.6" thickBot="1">
      <c r="A555" s="1"/>
      <c r="B555" s="1"/>
      <c r="C555" s="58"/>
      <c r="D555" s="59"/>
      <c r="E555" s="60"/>
      <c r="F555" s="60"/>
      <c r="G555" s="60"/>
      <c r="H555" s="36" t="s">
        <v>16</v>
      </c>
    </row>
    <row r="556" spans="1:8" ht="22.8" thickTop="1">
      <c r="A556" s="162"/>
      <c r="B556" s="397"/>
      <c r="C556" s="398" t="s">
        <v>367</v>
      </c>
      <c r="D556" s="399"/>
      <c r="E556" s="399"/>
      <c r="F556" s="399"/>
      <c r="G556" s="399"/>
      <c r="H556" s="400"/>
    </row>
    <row r="557" spans="1:8">
      <c r="A557" s="168"/>
      <c r="B557" s="401"/>
      <c r="C557" s="402" t="s">
        <v>385</v>
      </c>
      <c r="D557" s="402"/>
      <c r="E557" s="402" t="s">
        <v>354</v>
      </c>
      <c r="F557" s="402"/>
      <c r="G557" s="402" t="s">
        <v>309</v>
      </c>
      <c r="H557" s="403"/>
    </row>
    <row r="558" spans="1:8">
      <c r="A558" s="168"/>
      <c r="B558" s="404"/>
      <c r="C558" s="405" t="s">
        <v>357</v>
      </c>
      <c r="D558" s="406" t="s">
        <v>13</v>
      </c>
      <c r="E558" s="405" t="s">
        <v>12</v>
      </c>
      <c r="F558" s="406" t="s">
        <v>13</v>
      </c>
      <c r="G558" s="407" t="s">
        <v>12</v>
      </c>
      <c r="H558" s="408" t="s">
        <v>13</v>
      </c>
    </row>
    <row r="559" spans="1:8" ht="18.600000000000001" thickBot="1">
      <c r="A559" s="418" t="s">
        <v>384</v>
      </c>
      <c r="B559" s="416" t="s">
        <v>365</v>
      </c>
      <c r="C559" s="432">
        <v>2422.1999999999998</v>
      </c>
      <c r="D559" s="433">
        <v>1.5</v>
      </c>
      <c r="E559" s="432">
        <v>2604.7399999999998</v>
      </c>
      <c r="F559" s="433">
        <v>1.4</v>
      </c>
      <c r="G559" s="432">
        <v>-182.54</v>
      </c>
      <c r="H559" s="434">
        <v>-7.00801030928013</v>
      </c>
    </row>
    <row r="560" spans="1:8" ht="16.8" thickTop="1"/>
    <row r="561" spans="1:8" ht="21.6" thickBot="1">
      <c r="A561" s="1"/>
      <c r="B561" s="1"/>
      <c r="C561" s="58"/>
      <c r="D561" s="59"/>
      <c r="E561" s="60"/>
      <c r="F561" s="60"/>
      <c r="G561" s="60"/>
      <c r="H561" s="36" t="s">
        <v>16</v>
      </c>
    </row>
    <row r="562" spans="1:8" ht="22.8" thickTop="1">
      <c r="A562" s="162"/>
      <c r="B562" s="397"/>
      <c r="C562" s="398" t="s">
        <v>367</v>
      </c>
      <c r="D562" s="399"/>
      <c r="E562" s="399"/>
      <c r="F562" s="399"/>
      <c r="G562" s="399"/>
      <c r="H562" s="400"/>
    </row>
    <row r="563" spans="1:8">
      <c r="A563" s="168"/>
      <c r="B563" s="401"/>
      <c r="C563" s="402" t="s">
        <v>387</v>
      </c>
      <c r="D563" s="402"/>
      <c r="E563" s="402" t="s">
        <v>356</v>
      </c>
      <c r="F563" s="402"/>
      <c r="G563" s="402" t="s">
        <v>309</v>
      </c>
      <c r="H563" s="403"/>
    </row>
    <row r="564" spans="1:8">
      <c r="A564" s="168"/>
      <c r="B564" s="404"/>
      <c r="C564" s="405" t="s">
        <v>357</v>
      </c>
      <c r="D564" s="406" t="s">
        <v>13</v>
      </c>
      <c r="E564" s="405" t="s">
        <v>12</v>
      </c>
      <c r="F564" s="406" t="s">
        <v>13</v>
      </c>
      <c r="G564" s="407" t="s">
        <v>12</v>
      </c>
      <c r="H564" s="408" t="s">
        <v>13</v>
      </c>
    </row>
    <row r="565" spans="1:8" ht="18.600000000000001" thickBot="1">
      <c r="A565" s="418" t="s">
        <v>386</v>
      </c>
      <c r="B565" s="416" t="s">
        <v>365</v>
      </c>
      <c r="C565" s="432">
        <v>2745.46</v>
      </c>
      <c r="D565" s="433">
        <v>1.5</v>
      </c>
      <c r="E565" s="432">
        <v>2920.24</v>
      </c>
      <c r="F565" s="433">
        <v>1.5</v>
      </c>
      <c r="G565" s="432">
        <v>-174.79</v>
      </c>
      <c r="H565" s="434">
        <v>-5.9853063307883838</v>
      </c>
    </row>
    <row r="566" spans="1:8" ht="16.8" thickTop="1"/>
    <row r="567" spans="1:8" ht="21.6" thickBot="1">
      <c r="A567" s="1"/>
      <c r="B567" s="1"/>
      <c r="C567" s="58"/>
      <c r="D567" s="59"/>
      <c r="E567" s="60"/>
      <c r="F567" s="60"/>
      <c r="G567" s="60"/>
      <c r="H567" s="36" t="s">
        <v>16</v>
      </c>
    </row>
    <row r="568" spans="1:8" ht="22.8" thickTop="1">
      <c r="A568" s="162"/>
      <c r="B568" s="397"/>
      <c r="C568" s="398" t="s">
        <v>367</v>
      </c>
      <c r="D568" s="399"/>
      <c r="E568" s="399"/>
      <c r="F568" s="399"/>
      <c r="G568" s="399"/>
      <c r="H568" s="400"/>
    </row>
    <row r="569" spans="1:8">
      <c r="A569" s="168"/>
      <c r="B569" s="401"/>
      <c r="C569" s="402" t="s">
        <v>389</v>
      </c>
      <c r="D569" s="402"/>
      <c r="E569" s="402" t="s">
        <v>359</v>
      </c>
      <c r="F569" s="402"/>
      <c r="G569" s="402" t="s">
        <v>309</v>
      </c>
      <c r="H569" s="403"/>
    </row>
    <row r="570" spans="1:8">
      <c r="A570" s="168"/>
      <c r="B570" s="404"/>
      <c r="C570" s="405" t="s">
        <v>357</v>
      </c>
      <c r="D570" s="406" t="s">
        <v>13</v>
      </c>
      <c r="E570" s="405" t="s">
        <v>12</v>
      </c>
      <c r="F570" s="406" t="s">
        <v>13</v>
      </c>
      <c r="G570" s="407" t="s">
        <v>12</v>
      </c>
      <c r="H570" s="408" t="s">
        <v>13</v>
      </c>
    </row>
    <row r="571" spans="1:8" ht="18.600000000000001" thickBot="1">
      <c r="A571" s="418" t="s">
        <v>388</v>
      </c>
      <c r="B571" s="416" t="s">
        <v>365</v>
      </c>
      <c r="C571" s="432">
        <v>3061.24</v>
      </c>
      <c r="D571" s="433">
        <v>1.5</v>
      </c>
      <c r="E571" s="432">
        <v>3228.19</v>
      </c>
      <c r="F571" s="433">
        <v>1.5</v>
      </c>
      <c r="G571" s="432">
        <v>-166.95</v>
      </c>
      <c r="H571" s="437">
        <v>-5.1715952494743256</v>
      </c>
    </row>
    <row r="572" spans="1:8" ht="16.8" thickTop="1"/>
    <row r="573" spans="1:8" ht="21.6" thickBot="1">
      <c r="A573" s="1"/>
      <c r="B573" s="1"/>
      <c r="C573" s="58"/>
      <c r="D573" s="59"/>
      <c r="E573" s="60"/>
      <c r="F573" s="60"/>
      <c r="G573" s="60"/>
      <c r="H573" s="36" t="s">
        <v>16</v>
      </c>
    </row>
    <row r="574" spans="1:8" ht="22.8" thickTop="1">
      <c r="A574" s="162"/>
      <c r="B574" s="397"/>
      <c r="C574" s="398" t="s">
        <v>367</v>
      </c>
      <c r="D574" s="399"/>
      <c r="E574" s="399"/>
      <c r="F574" s="399"/>
      <c r="G574" s="399"/>
      <c r="H574" s="400"/>
    </row>
    <row r="575" spans="1:8">
      <c r="A575" s="168"/>
      <c r="B575" s="401"/>
      <c r="C575" s="402" t="s">
        <v>391</v>
      </c>
      <c r="D575" s="402"/>
      <c r="E575" s="402" t="s">
        <v>361</v>
      </c>
      <c r="F575" s="402"/>
      <c r="G575" s="402" t="s">
        <v>309</v>
      </c>
      <c r="H575" s="403"/>
    </row>
    <row r="576" spans="1:8">
      <c r="A576" s="168"/>
      <c r="B576" s="404"/>
      <c r="C576" s="405" t="s">
        <v>357</v>
      </c>
      <c r="D576" s="406" t="s">
        <v>13</v>
      </c>
      <c r="E576" s="405" t="s">
        <v>12</v>
      </c>
      <c r="F576" s="406" t="s">
        <v>13</v>
      </c>
      <c r="G576" s="407" t="s">
        <v>12</v>
      </c>
      <c r="H576" s="408" t="s">
        <v>13</v>
      </c>
    </row>
    <row r="577" spans="1:8" ht="18.600000000000001" thickBot="1">
      <c r="A577" s="418" t="s">
        <v>390</v>
      </c>
      <c r="B577" s="416" t="s">
        <v>365</v>
      </c>
      <c r="C577" s="432">
        <v>3343.46</v>
      </c>
      <c r="D577" s="433">
        <v>1.4</v>
      </c>
      <c r="E577" s="432">
        <v>3512.12</v>
      </c>
      <c r="F577" s="433">
        <v>1.5</v>
      </c>
      <c r="G577" s="432">
        <v>-168.66</v>
      </c>
      <c r="H577" s="437">
        <v>-4.8022376029648139</v>
      </c>
    </row>
    <row r="578" spans="1:8" ht="16.8" thickTop="1"/>
    <row r="579" spans="1:8" ht="21.75" customHeight="1" thickBot="1">
      <c r="A579" s="1"/>
      <c r="B579" s="1"/>
      <c r="C579" s="58"/>
      <c r="D579" s="59"/>
      <c r="E579" s="60"/>
      <c r="F579" s="60"/>
      <c r="G579" s="60"/>
      <c r="H579" s="36" t="s">
        <v>16</v>
      </c>
    </row>
    <row r="580" spans="1:8" ht="16.8" thickTop="1">
      <c r="A580" s="162"/>
      <c r="B580" s="453"/>
      <c r="C580" s="454" t="s">
        <v>367</v>
      </c>
      <c r="D580" s="454"/>
      <c r="E580" s="454"/>
      <c r="F580" s="454"/>
      <c r="G580" s="454"/>
      <c r="H580" s="455"/>
    </row>
    <row r="581" spans="1:8">
      <c r="A581" s="168"/>
      <c r="B581" s="456"/>
      <c r="C581" s="457" t="s">
        <v>393</v>
      </c>
      <c r="D581" s="457"/>
      <c r="E581" s="457" t="s">
        <v>364</v>
      </c>
      <c r="F581" s="457"/>
      <c r="G581" s="457" t="s">
        <v>309</v>
      </c>
      <c r="H581" s="458"/>
    </row>
    <row r="582" spans="1:8">
      <c r="A582" s="168"/>
      <c r="B582" s="459"/>
      <c r="C582" s="460" t="s">
        <v>357</v>
      </c>
      <c r="D582" s="461" t="s">
        <v>13</v>
      </c>
      <c r="E582" s="460" t="s">
        <v>12</v>
      </c>
      <c r="F582" s="461" t="s">
        <v>13</v>
      </c>
      <c r="G582" s="462" t="s">
        <v>12</v>
      </c>
      <c r="H582" s="463" t="s">
        <v>13</v>
      </c>
    </row>
    <row r="583" spans="1:8" ht="18.600000000000001" thickBot="1">
      <c r="A583" s="418" t="s">
        <v>392</v>
      </c>
      <c r="B583" s="465" t="s">
        <v>425</v>
      </c>
      <c r="C583" s="432">
        <v>264.87</v>
      </c>
      <c r="D583" s="433">
        <v>1.3</v>
      </c>
      <c r="E583" s="432">
        <v>310.33999999999997</v>
      </c>
      <c r="F583" s="433">
        <v>1.7</v>
      </c>
      <c r="G583" s="432">
        <v>-45.47</v>
      </c>
      <c r="H583" s="449">
        <f>C583/E583-1</f>
        <v>-0.146516723593478</v>
      </c>
    </row>
    <row r="584" spans="1:8" ht="16.8" thickTop="1"/>
    <row r="585" spans="1:8" ht="21.6" thickBot="1">
      <c r="A585" s="1"/>
      <c r="B585" s="1"/>
      <c r="C585" s="58"/>
      <c r="D585" s="59"/>
      <c r="E585" s="60"/>
      <c r="F585" s="60"/>
      <c r="G585" s="60"/>
      <c r="H585" s="36" t="s">
        <v>16</v>
      </c>
    </row>
    <row r="586" spans="1:8" ht="16.8" thickTop="1">
      <c r="A586" s="162"/>
      <c r="B586" s="453"/>
      <c r="C586" s="454" t="s">
        <v>367</v>
      </c>
      <c r="D586" s="454"/>
      <c r="E586" s="454"/>
      <c r="F586" s="454"/>
      <c r="G586" s="454"/>
      <c r="H586" s="455"/>
    </row>
    <row r="587" spans="1:8">
      <c r="A587" s="168"/>
      <c r="B587" s="456"/>
      <c r="C587" s="457" t="s">
        <v>399</v>
      </c>
      <c r="D587" s="457"/>
      <c r="E587" s="457" t="s">
        <v>369</v>
      </c>
      <c r="F587" s="457"/>
      <c r="G587" s="457" t="s">
        <v>309</v>
      </c>
      <c r="H587" s="458"/>
    </row>
    <row r="588" spans="1:8">
      <c r="A588" s="168"/>
      <c r="B588" s="459"/>
      <c r="C588" s="460" t="s">
        <v>357</v>
      </c>
      <c r="D588" s="461" t="s">
        <v>13</v>
      </c>
      <c r="E588" s="460" t="s">
        <v>12</v>
      </c>
      <c r="F588" s="461" t="s">
        <v>13</v>
      </c>
      <c r="G588" s="462" t="s">
        <v>12</v>
      </c>
      <c r="H588" s="463" t="s">
        <v>13</v>
      </c>
    </row>
    <row r="589" spans="1:8" ht="18.600000000000001" thickBot="1">
      <c r="A589" s="418" t="s">
        <v>398</v>
      </c>
      <c r="B589" s="465" t="s">
        <v>425</v>
      </c>
      <c r="C589" s="432">
        <v>498.09</v>
      </c>
      <c r="D589" s="433">
        <v>1.3</v>
      </c>
      <c r="E589" s="432">
        <v>509.99</v>
      </c>
      <c r="F589" s="433">
        <v>1.6</v>
      </c>
      <c r="G589" s="432">
        <v>-11.91</v>
      </c>
      <c r="H589" s="437">
        <v>-2.3344884189992263</v>
      </c>
    </row>
    <row r="590" spans="1:8" ht="16.8" thickTop="1"/>
    <row r="591" spans="1:8" ht="21.6" thickBot="1">
      <c r="A591" s="1"/>
      <c r="B591" s="1"/>
      <c r="C591" s="58"/>
      <c r="D591" s="59"/>
      <c r="E591" s="60"/>
      <c r="F591" s="60"/>
      <c r="G591" s="60"/>
      <c r="H591" s="36" t="s">
        <v>16</v>
      </c>
    </row>
    <row r="592" spans="1:8" ht="16.8" thickTop="1">
      <c r="A592" s="162"/>
      <c r="B592" s="453"/>
      <c r="C592" s="454" t="s">
        <v>367</v>
      </c>
      <c r="D592" s="454"/>
      <c r="E592" s="454"/>
      <c r="F592" s="454"/>
      <c r="G592" s="454"/>
      <c r="H592" s="455"/>
    </row>
    <row r="593" spans="1:8">
      <c r="A593" s="168"/>
      <c r="B593" s="456"/>
      <c r="C593" s="457" t="s">
        <v>401</v>
      </c>
      <c r="D593" s="457"/>
      <c r="E593" s="457" t="s">
        <v>373</v>
      </c>
      <c r="F593" s="457"/>
      <c r="G593" s="457" t="s">
        <v>309</v>
      </c>
      <c r="H593" s="458"/>
    </row>
    <row r="594" spans="1:8">
      <c r="A594" s="168"/>
      <c r="B594" s="459"/>
      <c r="C594" s="460" t="s">
        <v>357</v>
      </c>
      <c r="D594" s="461" t="s">
        <v>13</v>
      </c>
      <c r="E594" s="460" t="s">
        <v>12</v>
      </c>
      <c r="F594" s="461" t="s">
        <v>13</v>
      </c>
      <c r="G594" s="462" t="s">
        <v>12</v>
      </c>
      <c r="H594" s="463" t="s">
        <v>13</v>
      </c>
    </row>
    <row r="595" spans="1:8" ht="18.600000000000001" thickBot="1">
      <c r="A595" s="418" t="s">
        <v>400</v>
      </c>
      <c r="B595" s="465" t="s">
        <v>425</v>
      </c>
      <c r="C595" s="432">
        <v>809.95</v>
      </c>
      <c r="D595" s="433">
        <v>1.3</v>
      </c>
      <c r="E595" s="432">
        <v>819.34</v>
      </c>
      <c r="F595" s="433">
        <v>1.6</v>
      </c>
      <c r="G595" s="432">
        <v>-9.39</v>
      </c>
      <c r="H595" s="437">
        <v>-1.1464415725447374</v>
      </c>
    </row>
    <row r="596" spans="1:8" ht="16.8" thickTop="1"/>
    <row r="597" spans="1:8" ht="21.6" thickBot="1">
      <c r="A597" s="1"/>
      <c r="B597" s="1"/>
      <c r="C597" s="58"/>
      <c r="D597" s="59"/>
      <c r="E597" s="60"/>
      <c r="F597" s="60"/>
      <c r="G597" s="60"/>
      <c r="H597" s="36" t="s">
        <v>16</v>
      </c>
    </row>
    <row r="598" spans="1:8" ht="16.8" thickTop="1">
      <c r="A598" s="162"/>
      <c r="B598" s="453"/>
      <c r="C598" s="454" t="s">
        <v>367</v>
      </c>
      <c r="D598" s="454"/>
      <c r="E598" s="454"/>
      <c r="F598" s="454"/>
      <c r="G598" s="454"/>
      <c r="H598" s="455"/>
    </row>
    <row r="599" spans="1:8">
      <c r="A599" s="168"/>
      <c r="B599" s="456"/>
      <c r="C599" s="457" t="s">
        <v>404</v>
      </c>
      <c r="D599" s="457"/>
      <c r="E599" s="457" t="s">
        <v>375</v>
      </c>
      <c r="F599" s="457"/>
      <c r="G599" s="457" t="s">
        <v>309</v>
      </c>
      <c r="H599" s="458"/>
    </row>
    <row r="600" spans="1:8">
      <c r="A600" s="168"/>
      <c r="B600" s="459"/>
      <c r="C600" s="460" t="s">
        <v>357</v>
      </c>
      <c r="D600" s="461" t="s">
        <v>13</v>
      </c>
      <c r="E600" s="460" t="s">
        <v>12</v>
      </c>
      <c r="F600" s="461" t="s">
        <v>13</v>
      </c>
      <c r="G600" s="462" t="s">
        <v>12</v>
      </c>
      <c r="H600" s="463" t="s">
        <v>13</v>
      </c>
    </row>
    <row r="601" spans="1:8" ht="18.600000000000001" thickBot="1">
      <c r="A601" s="418" t="s">
        <v>403</v>
      </c>
      <c r="B601" s="465" t="s">
        <v>425</v>
      </c>
      <c r="C601" s="432">
        <v>1058.49</v>
      </c>
      <c r="D601" s="433">
        <v>1.3</v>
      </c>
      <c r="E601" s="432">
        <v>1058.1099999999999</v>
      </c>
      <c r="F601" s="433">
        <v>1.6</v>
      </c>
      <c r="G601" s="432">
        <v>0.38</v>
      </c>
      <c r="H601" s="437">
        <v>3.5853068469304389E-2</v>
      </c>
    </row>
    <row r="602" spans="1:8" ht="16.8" thickTop="1"/>
    <row r="603" spans="1:8" ht="21.6" thickBot="1">
      <c r="A603" s="1"/>
      <c r="B603" s="1"/>
      <c r="C603" s="58"/>
      <c r="D603" s="59"/>
      <c r="E603" s="60"/>
      <c r="F603" s="60"/>
      <c r="G603" s="60"/>
      <c r="H603" s="36" t="s">
        <v>16</v>
      </c>
    </row>
    <row r="604" spans="1:8" ht="16.8" thickTop="1">
      <c r="A604" s="162"/>
      <c r="B604" s="453"/>
      <c r="C604" s="454" t="s">
        <v>367</v>
      </c>
      <c r="D604" s="454"/>
      <c r="E604" s="454"/>
      <c r="F604" s="454"/>
      <c r="G604" s="454"/>
      <c r="H604" s="455"/>
    </row>
    <row r="605" spans="1:8">
      <c r="A605" s="168"/>
      <c r="B605" s="456"/>
      <c r="C605" s="457" t="s">
        <v>406</v>
      </c>
      <c r="D605" s="457"/>
      <c r="E605" s="457" t="s">
        <v>377</v>
      </c>
      <c r="F605" s="457"/>
      <c r="G605" s="457" t="s">
        <v>309</v>
      </c>
      <c r="H605" s="458"/>
    </row>
    <row r="606" spans="1:8">
      <c r="A606" s="168"/>
      <c r="B606" s="459"/>
      <c r="C606" s="460" t="s">
        <v>357</v>
      </c>
      <c r="D606" s="461" t="s">
        <v>13</v>
      </c>
      <c r="E606" s="460" t="s">
        <v>12</v>
      </c>
      <c r="F606" s="461" t="s">
        <v>13</v>
      </c>
      <c r="G606" s="462" t="s">
        <v>12</v>
      </c>
      <c r="H606" s="463" t="s">
        <v>13</v>
      </c>
    </row>
    <row r="607" spans="1:8" ht="18.600000000000001" thickBot="1">
      <c r="A607" s="418" t="s">
        <v>405</v>
      </c>
      <c r="B607" s="465" t="s">
        <v>425</v>
      </c>
      <c r="C607" s="432">
        <v>1323.33</v>
      </c>
      <c r="D607" s="433">
        <v>1.3</v>
      </c>
      <c r="E607" s="432">
        <v>1314.63</v>
      </c>
      <c r="F607" s="433">
        <v>1.5</v>
      </c>
      <c r="G607" s="432">
        <v>8.6999999999999993</v>
      </c>
      <c r="H607" s="437">
        <v>0.6616597507015316</v>
      </c>
    </row>
    <row r="608" spans="1:8" ht="16.8" thickTop="1"/>
    <row r="609" spans="1:8" ht="21.6" thickBot="1">
      <c r="A609" s="1"/>
      <c r="B609" s="1"/>
      <c r="C609" s="58"/>
      <c r="D609" s="59"/>
      <c r="E609" s="60"/>
      <c r="F609" s="60"/>
      <c r="G609" s="60"/>
      <c r="H609" s="36" t="s">
        <v>16</v>
      </c>
    </row>
    <row r="610" spans="1:8" ht="16.8" thickTop="1">
      <c r="A610" s="162"/>
      <c r="B610" s="453"/>
      <c r="C610" s="454" t="s">
        <v>367</v>
      </c>
      <c r="D610" s="454"/>
      <c r="E610" s="454"/>
      <c r="F610" s="454"/>
      <c r="G610" s="454"/>
      <c r="H610" s="455"/>
    </row>
    <row r="611" spans="1:8">
      <c r="A611" s="168"/>
      <c r="B611" s="456"/>
      <c r="C611" s="457" t="s">
        <v>408</v>
      </c>
      <c r="D611" s="457"/>
      <c r="E611" s="457" t="s">
        <v>379</v>
      </c>
      <c r="F611" s="457"/>
      <c r="G611" s="457" t="s">
        <v>309</v>
      </c>
      <c r="H611" s="458"/>
    </row>
    <row r="612" spans="1:8">
      <c r="A612" s="168"/>
      <c r="B612" s="459"/>
      <c r="C612" s="460" t="s">
        <v>357</v>
      </c>
      <c r="D612" s="461" t="s">
        <v>13</v>
      </c>
      <c r="E612" s="460" t="s">
        <v>12</v>
      </c>
      <c r="F612" s="461" t="s">
        <v>13</v>
      </c>
      <c r="G612" s="462" t="s">
        <v>12</v>
      </c>
      <c r="H612" s="463" t="s">
        <v>13</v>
      </c>
    </row>
    <row r="613" spans="1:8" ht="18.600000000000001" thickBot="1">
      <c r="A613" s="418" t="s">
        <v>407</v>
      </c>
      <c r="B613" s="465" t="s">
        <v>425</v>
      </c>
      <c r="C613" s="432">
        <v>1593.43</v>
      </c>
      <c r="D613" s="433">
        <v>1.3</v>
      </c>
      <c r="E613" s="432">
        <v>1566.77</v>
      </c>
      <c r="F613" s="433">
        <v>1.5</v>
      </c>
      <c r="G613" s="432">
        <v>26.66</v>
      </c>
      <c r="H613" s="437">
        <v>1.7018845418483606</v>
      </c>
    </row>
    <row r="614" spans="1:8" ht="16.8" thickTop="1"/>
    <row r="615" spans="1:8" ht="21.6" thickBot="1">
      <c r="A615" s="1"/>
      <c r="B615" s="1"/>
      <c r="C615" s="58"/>
      <c r="D615" s="59"/>
      <c r="E615" s="60"/>
      <c r="F615" s="60"/>
      <c r="G615" s="60"/>
      <c r="H615" s="36" t="s">
        <v>16</v>
      </c>
    </row>
    <row r="616" spans="1:8" ht="16.8" thickTop="1">
      <c r="A616" s="162"/>
      <c r="B616" s="453"/>
      <c r="C616" s="454" t="s">
        <v>367</v>
      </c>
      <c r="D616" s="454"/>
      <c r="E616" s="454"/>
      <c r="F616" s="454"/>
      <c r="G616" s="454"/>
      <c r="H616" s="455"/>
    </row>
    <row r="617" spans="1:8">
      <c r="A617" s="168"/>
      <c r="B617" s="456"/>
      <c r="C617" s="457" t="s">
        <v>411</v>
      </c>
      <c r="D617" s="457"/>
      <c r="E617" s="457" t="s">
        <v>381</v>
      </c>
      <c r="F617" s="457"/>
      <c r="G617" s="457" t="s">
        <v>309</v>
      </c>
      <c r="H617" s="458"/>
    </row>
    <row r="618" spans="1:8">
      <c r="A618" s="168"/>
      <c r="B618" s="459"/>
      <c r="C618" s="460" t="s">
        <v>357</v>
      </c>
      <c r="D618" s="461" t="s">
        <v>13</v>
      </c>
      <c r="E618" s="460" t="s">
        <v>12</v>
      </c>
      <c r="F618" s="461" t="s">
        <v>13</v>
      </c>
      <c r="G618" s="462" t="s">
        <v>12</v>
      </c>
      <c r="H618" s="463" t="s">
        <v>13</v>
      </c>
    </row>
    <row r="619" spans="1:8" ht="18.600000000000001" thickBot="1">
      <c r="A619" s="418" t="s">
        <v>410</v>
      </c>
      <c r="B619" s="465" t="s">
        <v>425</v>
      </c>
      <c r="C619" s="432">
        <v>1871.98</v>
      </c>
      <c r="D619" s="433">
        <v>1.3</v>
      </c>
      <c r="E619" s="432">
        <v>1844.96</v>
      </c>
      <c r="F619" s="433">
        <v>1.4</v>
      </c>
      <c r="G619" s="432">
        <v>27.02</v>
      </c>
      <c r="H619" s="437">
        <v>1.4644864084742877</v>
      </c>
    </row>
    <row r="620" spans="1:8" ht="16.8" thickTop="1"/>
    <row r="621" spans="1:8" ht="21.6" thickBot="1">
      <c r="A621" s="1"/>
      <c r="B621" s="1"/>
      <c r="C621" s="58"/>
      <c r="D621" s="59"/>
      <c r="E621" s="60"/>
      <c r="F621" s="60"/>
      <c r="G621" s="60"/>
      <c r="H621" s="36" t="s">
        <v>16</v>
      </c>
    </row>
    <row r="622" spans="1:8" ht="16.8" thickTop="1">
      <c r="A622" s="162"/>
      <c r="B622" s="453"/>
      <c r="C622" s="454" t="s">
        <v>367</v>
      </c>
      <c r="D622" s="454"/>
      <c r="E622" s="454"/>
      <c r="F622" s="454"/>
      <c r="G622" s="454"/>
      <c r="H622" s="455"/>
    </row>
    <row r="623" spans="1:8">
      <c r="A623" s="168"/>
      <c r="B623" s="456"/>
      <c r="C623" s="457" t="s">
        <v>413</v>
      </c>
      <c r="D623" s="457"/>
      <c r="E623" s="457" t="s">
        <v>383</v>
      </c>
      <c r="F623" s="457"/>
      <c r="G623" s="457" t="s">
        <v>309</v>
      </c>
      <c r="H623" s="458"/>
    </row>
    <row r="624" spans="1:8">
      <c r="A624" s="168"/>
      <c r="B624" s="459"/>
      <c r="C624" s="460" t="s">
        <v>357</v>
      </c>
      <c r="D624" s="461" t="s">
        <v>13</v>
      </c>
      <c r="E624" s="460" t="s">
        <v>12</v>
      </c>
      <c r="F624" s="461" t="s">
        <v>13</v>
      </c>
      <c r="G624" s="462" t="s">
        <v>12</v>
      </c>
      <c r="H624" s="463" t="s">
        <v>13</v>
      </c>
    </row>
    <row r="625" spans="1:8" ht="18.600000000000001" thickBot="1">
      <c r="A625" s="418" t="s">
        <v>412</v>
      </c>
      <c r="B625" s="465" t="s">
        <v>425</v>
      </c>
      <c r="C625" s="432">
        <v>2167.12</v>
      </c>
      <c r="D625" s="433">
        <v>1.3</v>
      </c>
      <c r="E625" s="432">
        <v>2159.2199999999998</v>
      </c>
      <c r="F625" s="433">
        <v>1.5</v>
      </c>
      <c r="G625" s="432">
        <v>7.9</v>
      </c>
      <c r="H625" s="437">
        <v>0.36589443840306152</v>
      </c>
    </row>
    <row r="626" spans="1:8" ht="16.8" thickTop="1"/>
    <row r="627" spans="1:8" ht="21.6" thickBot="1">
      <c r="A627" s="1"/>
      <c r="B627" s="1"/>
      <c r="C627" s="58"/>
      <c r="D627" s="59"/>
      <c r="E627" s="60"/>
      <c r="F627" s="60"/>
      <c r="G627" s="60"/>
      <c r="H627" s="36" t="s">
        <v>16</v>
      </c>
    </row>
    <row r="628" spans="1:8" ht="16.8" thickTop="1">
      <c r="A628" s="162"/>
      <c r="B628" s="453"/>
      <c r="C628" s="454" t="s">
        <v>367</v>
      </c>
      <c r="D628" s="454"/>
      <c r="E628" s="454"/>
      <c r="F628" s="454"/>
      <c r="G628" s="454"/>
      <c r="H628" s="455"/>
    </row>
    <row r="629" spans="1:8">
      <c r="A629" s="168"/>
      <c r="B629" s="456"/>
      <c r="C629" s="457" t="s">
        <v>415</v>
      </c>
      <c r="D629" s="457"/>
      <c r="E629" s="457" t="s">
        <v>385</v>
      </c>
      <c r="F629" s="457"/>
      <c r="G629" s="457" t="s">
        <v>309</v>
      </c>
      <c r="H629" s="458"/>
    </row>
    <row r="630" spans="1:8">
      <c r="A630" s="168"/>
      <c r="B630" s="459"/>
      <c r="C630" s="460" t="s">
        <v>357</v>
      </c>
      <c r="D630" s="461" t="s">
        <v>13</v>
      </c>
      <c r="E630" s="460" t="s">
        <v>12</v>
      </c>
      <c r="F630" s="461" t="s">
        <v>13</v>
      </c>
      <c r="G630" s="462" t="s">
        <v>12</v>
      </c>
      <c r="H630" s="463" t="s">
        <v>13</v>
      </c>
    </row>
    <row r="631" spans="1:8" ht="18.600000000000001" thickBot="1">
      <c r="A631" s="418" t="s">
        <v>414</v>
      </c>
      <c r="B631" s="465" t="s">
        <v>425</v>
      </c>
      <c r="C631" s="432">
        <v>2466.9899999999998</v>
      </c>
      <c r="D631" s="433">
        <v>1.3</v>
      </c>
      <c r="E631" s="432">
        <v>2419.3200000000002</v>
      </c>
      <c r="F631" s="433">
        <v>1.5</v>
      </c>
      <c r="G631" s="432">
        <v>47.67</v>
      </c>
      <c r="H631" s="437">
        <v>1.9702932883305502</v>
      </c>
    </row>
    <row r="632" spans="1:8" ht="16.8" thickTop="1"/>
    <row r="633" spans="1:8" ht="21.6" thickBot="1">
      <c r="A633" s="1"/>
      <c r="B633" s="1"/>
      <c r="C633" s="58"/>
      <c r="D633" s="59"/>
      <c r="E633" s="60"/>
      <c r="F633" s="60"/>
      <c r="G633" s="60"/>
      <c r="H633" s="36" t="s">
        <v>16</v>
      </c>
    </row>
    <row r="634" spans="1:8" ht="16.8" thickTop="1">
      <c r="A634" s="162"/>
      <c r="B634" s="453"/>
      <c r="C634" s="454" t="s">
        <v>367</v>
      </c>
      <c r="D634" s="454"/>
      <c r="E634" s="454"/>
      <c r="F634" s="454"/>
      <c r="G634" s="454"/>
      <c r="H634" s="455"/>
    </row>
    <row r="635" spans="1:8">
      <c r="A635" s="168"/>
      <c r="B635" s="456"/>
      <c r="C635" s="457" t="s">
        <v>417</v>
      </c>
      <c r="D635" s="457"/>
      <c r="E635" s="457" t="s">
        <v>387</v>
      </c>
      <c r="F635" s="457"/>
      <c r="G635" s="457" t="s">
        <v>309</v>
      </c>
      <c r="H635" s="458"/>
    </row>
    <row r="636" spans="1:8">
      <c r="A636" s="168"/>
      <c r="B636" s="459"/>
      <c r="C636" s="460" t="s">
        <v>357</v>
      </c>
      <c r="D636" s="461" t="s">
        <v>13</v>
      </c>
      <c r="E636" s="460" t="s">
        <v>12</v>
      </c>
      <c r="F636" s="461" t="s">
        <v>13</v>
      </c>
      <c r="G636" s="462" t="s">
        <v>12</v>
      </c>
      <c r="H636" s="463" t="s">
        <v>13</v>
      </c>
    </row>
    <row r="637" spans="1:8" ht="18.600000000000001" thickBot="1">
      <c r="A637" s="418" t="s">
        <v>416</v>
      </c>
      <c r="B637" s="465" t="s">
        <v>425</v>
      </c>
      <c r="C637" s="432">
        <v>2766.08</v>
      </c>
      <c r="D637" s="433">
        <v>1.3</v>
      </c>
      <c r="E637" s="432">
        <v>2742.64</v>
      </c>
      <c r="F637" s="433">
        <v>1.5</v>
      </c>
      <c r="G637" s="432">
        <v>23.44</v>
      </c>
      <c r="H637" s="437">
        <v>0.85476069011592415</v>
      </c>
    </row>
    <row r="638" spans="1:8" ht="16.8" thickTop="1"/>
    <row r="639" spans="1:8" ht="21.6" thickBot="1">
      <c r="A639" s="1"/>
      <c r="B639" s="1"/>
      <c r="C639" s="58"/>
      <c r="D639" s="59"/>
      <c r="E639" s="60"/>
      <c r="F639" s="60"/>
      <c r="G639" s="60"/>
      <c r="H639" s="36" t="s">
        <v>16</v>
      </c>
    </row>
    <row r="640" spans="1:8" ht="16.8" thickTop="1">
      <c r="A640" s="162"/>
      <c r="B640" s="453"/>
      <c r="C640" s="454" t="s">
        <v>367</v>
      </c>
      <c r="D640" s="454"/>
      <c r="E640" s="454"/>
      <c r="F640" s="454"/>
      <c r="G640" s="454"/>
      <c r="H640" s="455"/>
    </row>
    <row r="641" spans="1:8">
      <c r="A641" s="168"/>
      <c r="B641" s="456"/>
      <c r="C641" s="457" t="s">
        <v>419</v>
      </c>
      <c r="D641" s="457"/>
      <c r="E641" s="457" t="s">
        <v>389</v>
      </c>
      <c r="F641" s="457"/>
      <c r="G641" s="457" t="s">
        <v>309</v>
      </c>
      <c r="H641" s="458"/>
    </row>
    <row r="642" spans="1:8">
      <c r="A642" s="168"/>
      <c r="B642" s="459"/>
      <c r="C642" s="460" t="s">
        <v>357</v>
      </c>
      <c r="D642" s="461" t="s">
        <v>13</v>
      </c>
      <c r="E642" s="460" t="s">
        <v>12</v>
      </c>
      <c r="F642" s="461" t="s">
        <v>13</v>
      </c>
      <c r="G642" s="462" t="s">
        <v>12</v>
      </c>
      <c r="H642" s="463" t="s">
        <v>13</v>
      </c>
    </row>
    <row r="643" spans="1:8" ht="18.600000000000001" thickBot="1">
      <c r="A643" s="418" t="s">
        <v>418</v>
      </c>
      <c r="B643" s="465" t="s">
        <v>425</v>
      </c>
      <c r="C643" s="432">
        <v>3063.47</v>
      </c>
      <c r="D643" s="433">
        <v>1.3</v>
      </c>
      <c r="E643" s="432">
        <v>3058.42</v>
      </c>
      <c r="F643" s="433">
        <v>1.5</v>
      </c>
      <c r="G643" s="432">
        <v>5.05</v>
      </c>
      <c r="H643" s="437">
        <v>0.16518710267123873</v>
      </c>
    </row>
    <row r="644" spans="1:8" ht="16.8" thickTop="1"/>
    <row r="645" spans="1:8" ht="21.6" thickBot="1">
      <c r="A645" s="1"/>
      <c r="B645" s="1"/>
      <c r="C645" s="58"/>
      <c r="D645" s="59"/>
      <c r="E645" s="60"/>
      <c r="F645" s="60"/>
      <c r="G645" s="60"/>
      <c r="H645" s="36" t="s">
        <v>16</v>
      </c>
    </row>
    <row r="646" spans="1:8" ht="16.8" thickTop="1">
      <c r="A646" s="162"/>
      <c r="B646" s="453"/>
      <c r="C646" s="454" t="s">
        <v>431</v>
      </c>
      <c r="D646" s="454"/>
      <c r="E646" s="454"/>
      <c r="F646" s="454"/>
      <c r="G646" s="454"/>
      <c r="H646" s="455"/>
    </row>
    <row r="647" spans="1:8">
      <c r="A647" s="168"/>
      <c r="B647" s="456"/>
      <c r="C647" s="457" t="s">
        <v>421</v>
      </c>
      <c r="D647" s="457"/>
      <c r="E647" s="457" t="s">
        <v>422</v>
      </c>
      <c r="F647" s="457"/>
      <c r="G647" s="457" t="s">
        <v>309</v>
      </c>
      <c r="H647" s="458"/>
    </row>
    <row r="648" spans="1:8">
      <c r="A648" s="168"/>
      <c r="B648" s="459"/>
      <c r="C648" s="460" t="s">
        <v>423</v>
      </c>
      <c r="D648" s="461" t="s">
        <v>13</v>
      </c>
      <c r="E648" s="460" t="s">
        <v>12</v>
      </c>
      <c r="F648" s="461" t="s">
        <v>13</v>
      </c>
      <c r="G648" s="462" t="s">
        <v>12</v>
      </c>
      <c r="H648" s="463" t="s">
        <v>13</v>
      </c>
    </row>
    <row r="649" spans="1:8" ht="18.600000000000001" thickBot="1">
      <c r="A649" s="418" t="s">
        <v>424</v>
      </c>
      <c r="B649" s="465" t="s">
        <v>425</v>
      </c>
      <c r="C649" s="432">
        <v>3366.67</v>
      </c>
      <c r="D649" s="433">
        <v>1.3</v>
      </c>
      <c r="E649" s="432">
        <v>3340.64</v>
      </c>
      <c r="F649" s="433">
        <v>1.4</v>
      </c>
      <c r="G649" s="432">
        <v>26.03</v>
      </c>
      <c r="H649" s="437">
        <v>0.77911544278005918</v>
      </c>
    </row>
    <row r="650" spans="1:8" ht="16.8" thickTop="1"/>
    <row r="652" spans="1:8" ht="21.6" thickBot="1">
      <c r="A652" s="1"/>
      <c r="B652" s="1"/>
      <c r="C652" s="58"/>
      <c r="D652" s="59"/>
      <c r="E652" s="60"/>
      <c r="F652" s="60"/>
      <c r="G652" s="60"/>
      <c r="H652" s="36" t="s">
        <v>16</v>
      </c>
    </row>
    <row r="653" spans="1:8" ht="16.8" thickTop="1">
      <c r="A653" s="162"/>
      <c r="B653" s="474"/>
      <c r="C653" s="466" t="s">
        <v>367</v>
      </c>
      <c r="D653" s="466"/>
      <c r="E653" s="466"/>
      <c r="F653" s="466"/>
      <c r="G653" s="466"/>
      <c r="H653" s="467"/>
    </row>
    <row r="654" spans="1:8">
      <c r="A654" s="168"/>
      <c r="B654" s="475"/>
      <c r="C654" s="468" t="s">
        <v>428</v>
      </c>
      <c r="D654" s="468"/>
      <c r="E654" s="468" t="s">
        <v>393</v>
      </c>
      <c r="F654" s="468"/>
      <c r="G654" s="468" t="s">
        <v>309</v>
      </c>
      <c r="H654" s="469"/>
    </row>
    <row r="655" spans="1:8">
      <c r="A655" s="168"/>
      <c r="B655" s="476"/>
      <c r="C655" s="470" t="s">
        <v>357</v>
      </c>
      <c r="D655" s="471" t="s">
        <v>429</v>
      </c>
      <c r="E655" s="470" t="s">
        <v>12</v>
      </c>
      <c r="F655" s="471" t="s">
        <v>429</v>
      </c>
      <c r="G655" s="472" t="s">
        <v>12</v>
      </c>
      <c r="H655" s="473" t="s">
        <v>430</v>
      </c>
    </row>
    <row r="656" spans="1:8" ht="18.600000000000001" thickBot="1">
      <c r="A656" s="418" t="s">
        <v>427</v>
      </c>
      <c r="B656" s="465" t="s">
        <v>425</v>
      </c>
      <c r="C656" s="432">
        <v>339.02</v>
      </c>
      <c r="D656" s="433">
        <v>1.4</v>
      </c>
      <c r="E656" s="432">
        <v>264.83</v>
      </c>
      <c r="F656" s="433">
        <v>1.3</v>
      </c>
      <c r="G656" s="432">
        <v>74.19</v>
      </c>
      <c r="H656" s="437">
        <v>28.013106400119398</v>
      </c>
    </row>
    <row r="657" spans="1:8" ht="16.8" thickTop="1"/>
    <row r="658" spans="1:8" ht="21.6" thickBot="1">
      <c r="A658" s="1"/>
      <c r="B658" s="1"/>
      <c r="C658" s="58"/>
      <c r="D658" s="59"/>
      <c r="E658" s="60"/>
      <c r="F658" s="60"/>
      <c r="G658" s="60"/>
      <c r="H658" s="36" t="s">
        <v>16</v>
      </c>
    </row>
    <row r="659" spans="1:8" ht="16.8" thickTop="1">
      <c r="A659" s="162"/>
      <c r="B659" s="450"/>
      <c r="C659" s="466" t="s">
        <v>446</v>
      </c>
      <c r="D659" s="466"/>
      <c r="E659" s="466"/>
      <c r="F659" s="466"/>
      <c r="G659" s="466"/>
      <c r="H659" s="467"/>
    </row>
    <row r="660" spans="1:8">
      <c r="A660" s="168"/>
      <c r="B660" s="451"/>
      <c r="C660" s="468" t="s">
        <v>447</v>
      </c>
      <c r="D660" s="468"/>
      <c r="E660" s="468" t="s">
        <v>448</v>
      </c>
      <c r="F660" s="468"/>
      <c r="G660" s="468" t="s">
        <v>309</v>
      </c>
      <c r="H660" s="469"/>
    </row>
    <row r="661" spans="1:8">
      <c r="A661" s="168"/>
      <c r="B661" s="452"/>
      <c r="C661" s="470" t="s">
        <v>449</v>
      </c>
      <c r="D661" s="471" t="s">
        <v>450</v>
      </c>
      <c r="E661" s="470" t="s">
        <v>12</v>
      </c>
      <c r="F661" s="471" t="s">
        <v>450</v>
      </c>
      <c r="G661" s="472" t="s">
        <v>12</v>
      </c>
      <c r="H661" s="473" t="s">
        <v>451</v>
      </c>
    </row>
    <row r="662" spans="1:8" ht="18.600000000000001" thickBot="1">
      <c r="A662" s="418" t="s">
        <v>438</v>
      </c>
      <c r="B662" s="416" t="s">
        <v>365</v>
      </c>
      <c r="C662" s="432">
        <v>570.61</v>
      </c>
      <c r="D662" s="433">
        <v>1.3</v>
      </c>
      <c r="E662" s="432">
        <v>498.05</v>
      </c>
      <c r="F662" s="433">
        <v>1.3</v>
      </c>
      <c r="G662" s="432">
        <v>72.56</v>
      </c>
      <c r="H662" s="437">
        <v>14.569697271780486</v>
      </c>
    </row>
    <row r="663" spans="1:8" ht="16.8" thickTop="1"/>
    <row r="664" spans="1:8" ht="21.6" thickBot="1">
      <c r="A664" s="1"/>
      <c r="B664" s="1"/>
      <c r="C664" s="58"/>
      <c r="D664" s="59"/>
      <c r="E664" s="60"/>
      <c r="F664" s="60"/>
      <c r="G664" s="60"/>
      <c r="H664" s="36" t="s">
        <v>16</v>
      </c>
    </row>
    <row r="665" spans="1:8" ht="16.8" thickTop="1">
      <c r="A665" s="162"/>
      <c r="B665" s="450"/>
      <c r="C665" s="466" t="s">
        <v>461</v>
      </c>
      <c r="D665" s="466"/>
      <c r="E665" s="466"/>
      <c r="F665" s="466"/>
      <c r="G665" s="466"/>
      <c r="H665" s="467"/>
    </row>
    <row r="666" spans="1:8">
      <c r="A666" s="168"/>
      <c r="B666" s="451"/>
      <c r="C666" s="468" t="s">
        <v>456</v>
      </c>
      <c r="D666" s="468"/>
      <c r="E666" s="468" t="s">
        <v>457</v>
      </c>
      <c r="F666" s="468"/>
      <c r="G666" s="468" t="s">
        <v>309</v>
      </c>
      <c r="H666" s="469"/>
    </row>
    <row r="667" spans="1:8">
      <c r="A667" s="168"/>
      <c r="B667" s="452"/>
      <c r="C667" s="470" t="s">
        <v>458</v>
      </c>
      <c r="D667" s="471" t="s">
        <v>459</v>
      </c>
      <c r="E667" s="470" t="s">
        <v>12</v>
      </c>
      <c r="F667" s="471" t="s">
        <v>459</v>
      </c>
      <c r="G667" s="472" t="s">
        <v>12</v>
      </c>
      <c r="H667" s="473" t="s">
        <v>460</v>
      </c>
    </row>
    <row r="668" spans="1:8" ht="18.600000000000001" thickBot="1">
      <c r="A668" s="418" t="s">
        <v>439</v>
      </c>
      <c r="B668" s="416" t="s">
        <v>365</v>
      </c>
      <c r="C668" s="432">
        <v>871.45799999999997</v>
      </c>
      <c r="D668" s="433">
        <v>1.2789202534024882</v>
      </c>
      <c r="E668" s="432">
        <v>809.92612999999994</v>
      </c>
      <c r="F668" s="433">
        <v>1.3224311396801081</v>
      </c>
      <c r="G668" s="432">
        <v>61.531870000000112</v>
      </c>
      <c r="H668" s="437">
        <v>7.5972200082000212</v>
      </c>
    </row>
    <row r="669" spans="1:8" ht="16.8" thickTop="1"/>
    <row r="670" spans="1:8" ht="21.6" thickBot="1">
      <c r="A670" s="1"/>
      <c r="B670" s="1"/>
      <c r="C670" s="58"/>
      <c r="D670" s="59"/>
      <c r="E670" s="60"/>
      <c r="F670" s="60"/>
      <c r="G670" s="60"/>
      <c r="H670" s="36" t="s">
        <v>16</v>
      </c>
    </row>
    <row r="671" spans="1:8" ht="16.8" thickTop="1">
      <c r="A671" s="162"/>
      <c r="B671" s="474"/>
      <c r="C671" s="466" t="s">
        <v>367</v>
      </c>
      <c r="D671" s="466"/>
      <c r="E671" s="466"/>
      <c r="F671" s="466"/>
      <c r="G671" s="466"/>
      <c r="H671" s="467"/>
    </row>
    <row r="672" spans="1:8">
      <c r="A672" s="168"/>
      <c r="B672" s="475"/>
      <c r="C672" s="468" t="s">
        <v>454</v>
      </c>
      <c r="D672" s="468"/>
      <c r="E672" s="468" t="s">
        <v>404</v>
      </c>
      <c r="F672" s="468"/>
      <c r="G672" s="468" t="s">
        <v>309</v>
      </c>
      <c r="H672" s="469"/>
    </row>
    <row r="673" spans="1:8">
      <c r="A673" s="168"/>
      <c r="B673" s="476"/>
      <c r="C673" s="470" t="s">
        <v>357</v>
      </c>
      <c r="D673" s="471" t="s">
        <v>429</v>
      </c>
      <c r="E673" s="470" t="s">
        <v>12</v>
      </c>
      <c r="F673" s="471" t="s">
        <v>429</v>
      </c>
      <c r="G673" s="472" t="s">
        <v>12</v>
      </c>
      <c r="H673" s="473" t="s">
        <v>430</v>
      </c>
    </row>
    <row r="674" spans="1:8" ht="18.600000000000001" thickBot="1">
      <c r="A674" s="418" t="s">
        <v>453</v>
      </c>
      <c r="B674" s="465" t="s">
        <v>425</v>
      </c>
      <c r="C674" s="432">
        <v>1150.952</v>
      </c>
      <c r="D674" s="433">
        <v>1.2709863814479312</v>
      </c>
      <c r="E674" s="432">
        <v>1058.4423390000006</v>
      </c>
      <c r="F674" s="433">
        <v>1.2789337243068175</v>
      </c>
      <c r="G674" s="432">
        <v>92.509660999999383</v>
      </c>
      <c r="H674" s="437">
        <v>8.7401701152092066</v>
      </c>
    </row>
    <row r="675" spans="1:8" ht="16.8" thickTop="1"/>
    <row r="676" spans="1:8" ht="21.6" thickBot="1">
      <c r="A676" s="1"/>
      <c r="B676" s="1"/>
      <c r="C676" s="58"/>
      <c r="D676" s="59"/>
      <c r="E676" s="60"/>
      <c r="F676" s="60"/>
      <c r="G676" s="60"/>
      <c r="H676" s="36" t="s">
        <v>16</v>
      </c>
    </row>
    <row r="677" spans="1:8" ht="16.8" thickTop="1">
      <c r="A677" s="162"/>
      <c r="B677" s="474"/>
      <c r="C677" s="466" t="s">
        <v>367</v>
      </c>
      <c r="D677" s="466"/>
      <c r="E677" s="466"/>
      <c r="F677" s="466"/>
      <c r="G677" s="466"/>
      <c r="H677" s="467"/>
    </row>
    <row r="678" spans="1:8">
      <c r="A678" s="168"/>
      <c r="B678" s="475"/>
      <c r="C678" s="468" t="s">
        <v>464</v>
      </c>
      <c r="D678" s="468"/>
      <c r="E678" s="468" t="s">
        <v>465</v>
      </c>
      <c r="F678" s="468"/>
      <c r="G678" s="468" t="s">
        <v>309</v>
      </c>
      <c r="H678" s="469"/>
    </row>
    <row r="679" spans="1:8">
      <c r="A679" s="168"/>
      <c r="B679" s="476"/>
      <c r="C679" s="470" t="s">
        <v>357</v>
      </c>
      <c r="D679" s="471" t="s">
        <v>429</v>
      </c>
      <c r="E679" s="470" t="s">
        <v>12</v>
      </c>
      <c r="F679" s="471" t="s">
        <v>429</v>
      </c>
      <c r="G679" s="472" t="s">
        <v>12</v>
      </c>
      <c r="H679" s="473" t="s">
        <v>430</v>
      </c>
    </row>
    <row r="680" spans="1:8" ht="18.600000000000001" thickBot="1">
      <c r="A680" s="418" t="s">
        <v>463</v>
      </c>
      <c r="B680" s="465" t="s">
        <v>425</v>
      </c>
      <c r="C680" s="432">
        <v>1438.875</v>
      </c>
      <c r="D680" s="433">
        <v>1.2483979272850623</v>
      </c>
      <c r="E680" s="432">
        <v>1323.3052289999998</v>
      </c>
      <c r="F680" s="433">
        <v>1.2624504996141859</v>
      </c>
      <c r="G680" s="432">
        <v>115.56977100000019</v>
      </c>
      <c r="H680" s="437">
        <v>8.7334175417212219</v>
      </c>
    </row>
    <row r="681" spans="1:8" ht="16.8" thickTop="1"/>
    <row r="682" spans="1:8" ht="21.6" thickBot="1">
      <c r="A682" s="1"/>
      <c r="B682" s="1"/>
      <c r="C682" s="58"/>
      <c r="D682" s="59"/>
      <c r="E682" s="60"/>
      <c r="F682" s="60"/>
      <c r="G682" s="60"/>
      <c r="H682" s="36" t="s">
        <v>16</v>
      </c>
    </row>
    <row r="683" spans="1:8" ht="16.8" thickTop="1">
      <c r="A683" s="162"/>
      <c r="B683" s="474"/>
      <c r="C683" s="466" t="s">
        <v>367</v>
      </c>
      <c r="D683" s="466"/>
      <c r="E683" s="466"/>
      <c r="F683" s="466"/>
      <c r="G683" s="466"/>
      <c r="H683" s="467"/>
    </row>
    <row r="684" spans="1:8">
      <c r="A684" s="168"/>
      <c r="B684" s="475"/>
      <c r="C684" s="468" t="s">
        <v>470</v>
      </c>
      <c r="D684" s="468"/>
      <c r="E684" s="468" t="s">
        <v>471</v>
      </c>
      <c r="F684" s="468"/>
      <c r="G684" s="468" t="s">
        <v>309</v>
      </c>
      <c r="H684" s="469"/>
    </row>
    <row r="685" spans="1:8">
      <c r="A685" s="168"/>
      <c r="B685" s="476"/>
      <c r="C685" s="470" t="s">
        <v>357</v>
      </c>
      <c r="D685" s="471" t="s">
        <v>429</v>
      </c>
      <c r="E685" s="470" t="s">
        <v>12</v>
      </c>
      <c r="F685" s="471" t="s">
        <v>429</v>
      </c>
      <c r="G685" s="472" t="s">
        <v>12</v>
      </c>
      <c r="H685" s="473" t="s">
        <v>430</v>
      </c>
    </row>
    <row r="686" spans="1:8" ht="18.600000000000001" thickBot="1">
      <c r="A686" s="418" t="s">
        <v>469</v>
      </c>
      <c r="B686" s="465" t="s">
        <v>476</v>
      </c>
      <c r="C686" s="432">
        <v>1728.9469999999999</v>
      </c>
      <c r="D686" s="433">
        <v>1.2503077051688394</v>
      </c>
      <c r="E686" s="432">
        <v>1593.4037629999998</v>
      </c>
      <c r="F686" s="433">
        <v>1.2769702261181453</v>
      </c>
      <c r="G686" s="432">
        <v>135.5432370000002</v>
      </c>
      <c r="H686" s="437">
        <v>8.5065217082708884</v>
      </c>
    </row>
    <row r="687" spans="1:8" ht="16.8" thickTop="1"/>
    <row r="688" spans="1:8" ht="21.6" thickBot="1">
      <c r="A688" s="1"/>
      <c r="B688" s="1"/>
      <c r="C688" s="58"/>
      <c r="D688" s="59"/>
      <c r="E688" s="60"/>
      <c r="F688" s="60"/>
      <c r="G688" s="60"/>
      <c r="H688" s="36" t="s">
        <v>16</v>
      </c>
    </row>
    <row r="689" spans="1:8" ht="16.8" thickTop="1">
      <c r="A689" s="162"/>
      <c r="B689" s="474"/>
      <c r="C689" s="466" t="s">
        <v>367</v>
      </c>
      <c r="D689" s="466"/>
      <c r="E689" s="466"/>
      <c r="F689" s="466"/>
      <c r="G689" s="466"/>
      <c r="H689" s="467"/>
    </row>
    <row r="690" spans="1:8">
      <c r="A690" s="168"/>
      <c r="B690" s="475"/>
      <c r="C690" s="468" t="s">
        <v>474</v>
      </c>
      <c r="D690" s="468"/>
      <c r="E690" s="468" t="s">
        <v>475</v>
      </c>
      <c r="F690" s="468"/>
      <c r="G690" s="468" t="s">
        <v>309</v>
      </c>
      <c r="H690" s="469"/>
    </row>
    <row r="691" spans="1:8">
      <c r="A691" s="168"/>
      <c r="B691" s="476"/>
      <c r="C691" s="470" t="s">
        <v>357</v>
      </c>
      <c r="D691" s="471" t="s">
        <v>429</v>
      </c>
      <c r="E691" s="470" t="s">
        <v>12</v>
      </c>
      <c r="F691" s="471" t="s">
        <v>429</v>
      </c>
      <c r="G691" s="472" t="s">
        <v>12</v>
      </c>
      <c r="H691" s="473" t="s">
        <v>430</v>
      </c>
    </row>
    <row r="692" spans="1:8" ht="18.600000000000001" thickBot="1">
      <c r="A692" s="418" t="s">
        <v>473</v>
      </c>
      <c r="B692" s="465" t="s">
        <v>482</v>
      </c>
      <c r="C692" s="432">
        <v>2051.326</v>
      </c>
      <c r="D692" s="433">
        <v>1.2477672788349583</v>
      </c>
      <c r="E692" s="432">
        <v>1871.9130289999994</v>
      </c>
      <c r="F692" s="433">
        <v>1.2780667966449215</v>
      </c>
      <c r="G692" s="432">
        <v>179.4129710000006</v>
      </c>
      <c r="H692" s="437">
        <v>9.5844715123247681</v>
      </c>
    </row>
    <row r="693" spans="1:8" ht="16.8" thickTop="1"/>
    <row r="695" spans="1:8" ht="21.6" thickBot="1">
      <c r="A695" s="1"/>
      <c r="B695" s="1"/>
      <c r="C695" s="58"/>
      <c r="D695" s="59"/>
      <c r="E695" s="60"/>
      <c r="F695" s="60"/>
      <c r="G695" s="60"/>
      <c r="H695" s="36" t="s">
        <v>16</v>
      </c>
    </row>
    <row r="696" spans="1:8" ht="16.8" thickTop="1">
      <c r="A696" s="162"/>
      <c r="B696" s="474"/>
      <c r="C696" s="466" t="s">
        <v>367</v>
      </c>
      <c r="D696" s="466"/>
      <c r="E696" s="466"/>
      <c r="F696" s="466"/>
      <c r="G696" s="466"/>
      <c r="H696" s="467"/>
    </row>
    <row r="697" spans="1:8">
      <c r="A697" s="168"/>
      <c r="B697" s="475"/>
      <c r="C697" s="468" t="s">
        <v>480</v>
      </c>
      <c r="D697" s="468"/>
      <c r="E697" s="468" t="s">
        <v>481</v>
      </c>
      <c r="F697" s="468"/>
      <c r="G697" s="468" t="s">
        <v>309</v>
      </c>
      <c r="H697" s="469"/>
    </row>
    <row r="698" spans="1:8">
      <c r="A698" s="168"/>
      <c r="B698" s="476"/>
      <c r="C698" s="470" t="s">
        <v>357</v>
      </c>
      <c r="D698" s="471" t="s">
        <v>429</v>
      </c>
      <c r="E698" s="470" t="s">
        <v>12</v>
      </c>
      <c r="F698" s="471" t="s">
        <v>429</v>
      </c>
      <c r="G698" s="472" t="s">
        <v>12</v>
      </c>
      <c r="H698" s="473" t="s">
        <v>430</v>
      </c>
    </row>
    <row r="699" spans="1:8" ht="18.600000000000001" thickBot="1">
      <c r="A699" s="418" t="s">
        <v>479</v>
      </c>
      <c r="B699" s="465" t="s">
        <v>489</v>
      </c>
      <c r="C699" s="432">
        <v>2350.3110000000001</v>
      </c>
      <c r="D699" s="433">
        <v>1.249069984511509</v>
      </c>
      <c r="E699" s="432">
        <v>2167.0394150000002</v>
      </c>
      <c r="F699" s="433">
        <v>1.2861053388169841</v>
      </c>
      <c r="G699" s="432">
        <v>183.27158499999996</v>
      </c>
      <c r="H699" s="437">
        <v>8.4572335755138983</v>
      </c>
    </row>
    <row r="700" spans="1:8" ht="16.8" thickTop="1"/>
    <row r="701" spans="1:8" ht="21.6" thickBot="1">
      <c r="A701" s="1"/>
      <c r="B701" s="1"/>
      <c r="C701" s="58"/>
      <c r="D701" s="59"/>
      <c r="E701" s="60"/>
      <c r="F701" s="60"/>
      <c r="G701" s="60"/>
      <c r="H701" s="36" t="s">
        <v>16</v>
      </c>
    </row>
    <row r="702" spans="1:8" ht="16.8" thickTop="1">
      <c r="A702" s="162"/>
      <c r="B702" s="474"/>
      <c r="C702" s="466" t="s">
        <v>367</v>
      </c>
      <c r="D702" s="466"/>
      <c r="E702" s="466"/>
      <c r="F702" s="466"/>
      <c r="G702" s="466"/>
      <c r="H702" s="467"/>
    </row>
    <row r="703" spans="1:8">
      <c r="A703" s="168"/>
      <c r="B703" s="475"/>
      <c r="C703" s="468" t="s">
        <v>485</v>
      </c>
      <c r="D703" s="468"/>
      <c r="E703" s="468" t="s">
        <v>486</v>
      </c>
      <c r="F703" s="468"/>
      <c r="G703" s="468" t="s">
        <v>309</v>
      </c>
      <c r="H703" s="469"/>
    </row>
    <row r="704" spans="1:8">
      <c r="A704" s="168"/>
      <c r="B704" s="476"/>
      <c r="C704" s="470" t="s">
        <v>357</v>
      </c>
      <c r="D704" s="471" t="s">
        <v>429</v>
      </c>
      <c r="E704" s="470" t="s">
        <v>12</v>
      </c>
      <c r="F704" s="471" t="s">
        <v>429</v>
      </c>
      <c r="G704" s="472" t="s">
        <v>12</v>
      </c>
      <c r="H704" s="473" t="s">
        <v>430</v>
      </c>
    </row>
    <row r="705" spans="1:8" ht="18.600000000000001" thickBot="1">
      <c r="A705" s="418" t="s">
        <v>484</v>
      </c>
      <c r="B705" s="465" t="s">
        <v>496</v>
      </c>
      <c r="C705" s="432">
        <v>2680.2950000000001</v>
      </c>
      <c r="D705" s="433">
        <v>1.2558788987309855</v>
      </c>
      <c r="E705" s="432">
        <v>2465.1398999999988</v>
      </c>
      <c r="F705" s="433">
        <v>1.2926770318684389</v>
      </c>
      <c r="G705" s="432">
        <v>215.15510000000103</v>
      </c>
      <c r="H705" s="437">
        <v>8.7279062742037929</v>
      </c>
    </row>
    <row r="706" spans="1:8" ht="16.8" thickTop="1"/>
    <row r="707" spans="1:8" ht="21.6" thickBot="1">
      <c r="A707" s="1"/>
      <c r="B707" s="1"/>
      <c r="C707" s="58"/>
      <c r="D707" s="59"/>
      <c r="E707" s="60"/>
      <c r="F707" s="60"/>
      <c r="G707" s="60"/>
      <c r="H707" s="36" t="s">
        <v>16</v>
      </c>
    </row>
    <row r="708" spans="1:8" ht="16.8" thickTop="1">
      <c r="A708" s="162"/>
      <c r="B708" s="474"/>
      <c r="C708" s="466" t="s">
        <v>367</v>
      </c>
      <c r="D708" s="466"/>
      <c r="E708" s="466"/>
      <c r="F708" s="466"/>
      <c r="G708" s="466"/>
      <c r="H708" s="467"/>
    </row>
    <row r="709" spans="1:8">
      <c r="A709" s="168"/>
      <c r="B709" s="475"/>
      <c r="C709" s="468" t="s">
        <v>492</v>
      </c>
      <c r="D709" s="468"/>
      <c r="E709" s="468" t="s">
        <v>493</v>
      </c>
      <c r="F709" s="468"/>
      <c r="G709" s="468" t="s">
        <v>309</v>
      </c>
      <c r="H709" s="469"/>
    </row>
    <row r="710" spans="1:8">
      <c r="A710" s="168"/>
      <c r="B710" s="476"/>
      <c r="C710" s="470" t="s">
        <v>357</v>
      </c>
      <c r="D710" s="471" t="s">
        <v>429</v>
      </c>
      <c r="E710" s="470" t="s">
        <v>12</v>
      </c>
      <c r="F710" s="471" t="s">
        <v>429</v>
      </c>
      <c r="G710" s="472" t="s">
        <v>12</v>
      </c>
      <c r="H710" s="473" t="s">
        <v>430</v>
      </c>
    </row>
    <row r="711" spans="1:8" ht="18.600000000000001" thickBot="1">
      <c r="A711" s="418" t="s">
        <v>491</v>
      </c>
      <c r="B711" s="465" t="s">
        <v>503</v>
      </c>
      <c r="C711" s="432">
        <v>3045.3139999999999</v>
      </c>
      <c r="D711" s="433">
        <v>1.2709452031487827</v>
      </c>
      <c r="E711" s="432">
        <v>2764.2397309999997</v>
      </c>
      <c r="F711" s="433">
        <v>1.2978841601926641</v>
      </c>
      <c r="G711" s="432">
        <v>281.0742690000003</v>
      </c>
      <c r="H711" s="437">
        <v>10.168230557134711</v>
      </c>
    </row>
    <row r="712" spans="1:8" ht="16.8" thickTop="1"/>
    <row r="713" spans="1:8" ht="21.6" thickBot="1">
      <c r="A713" s="1"/>
      <c r="B713" s="1"/>
      <c r="C713" s="58"/>
      <c r="D713" s="59"/>
      <c r="E713" s="60"/>
      <c r="F713" s="60"/>
      <c r="G713" s="60"/>
      <c r="H713" s="36" t="s">
        <v>16</v>
      </c>
    </row>
    <row r="714" spans="1:8" ht="16.8" thickTop="1">
      <c r="A714" s="162"/>
      <c r="B714" s="474"/>
      <c r="C714" s="466" t="s">
        <v>367</v>
      </c>
      <c r="D714" s="466"/>
      <c r="E714" s="466"/>
      <c r="F714" s="466"/>
      <c r="G714" s="466"/>
      <c r="H714" s="467"/>
    </row>
    <row r="715" spans="1:8">
      <c r="A715" s="168"/>
      <c r="B715" s="475"/>
      <c r="C715" s="468" t="s">
        <v>499</v>
      </c>
      <c r="D715" s="468"/>
      <c r="E715" s="468" t="s">
        <v>500</v>
      </c>
      <c r="F715" s="468"/>
      <c r="G715" s="468" t="s">
        <v>309</v>
      </c>
      <c r="H715" s="469"/>
    </row>
    <row r="716" spans="1:8">
      <c r="A716" s="168"/>
      <c r="B716" s="476"/>
      <c r="C716" s="470" t="s">
        <v>357</v>
      </c>
      <c r="D716" s="471" t="s">
        <v>429</v>
      </c>
      <c r="E716" s="470" t="s">
        <v>12</v>
      </c>
      <c r="F716" s="471" t="s">
        <v>429</v>
      </c>
      <c r="G716" s="472" t="s">
        <v>12</v>
      </c>
      <c r="H716" s="473" t="s">
        <v>430</v>
      </c>
    </row>
    <row r="717" spans="1:8" ht="18.600000000000001" thickBot="1">
      <c r="A717" s="418" t="s">
        <v>498</v>
      </c>
      <c r="B717" s="465" t="s">
        <v>507</v>
      </c>
      <c r="C717" s="432">
        <v>3362.2139999999999</v>
      </c>
      <c r="D717" s="433">
        <v>1.2795638403584255</v>
      </c>
      <c r="E717" s="432">
        <v>3063.4358399999992</v>
      </c>
      <c r="F717" s="433">
        <v>1.2986443135473196</v>
      </c>
      <c r="G717" s="432">
        <v>298.77816000000064</v>
      </c>
      <c r="H717" s="437">
        <v>9.7530412127058188</v>
      </c>
    </row>
    <row r="718" spans="1:8" ht="16.8" thickTop="1"/>
    <row r="719" spans="1:8" ht="21.6" thickBot="1">
      <c r="A719" s="1"/>
      <c r="B719" s="1"/>
      <c r="C719" s="58"/>
      <c r="D719" s="59"/>
      <c r="E719" s="60"/>
      <c r="F719" s="60"/>
      <c r="G719" s="60"/>
      <c r="H719" s="36" t="s">
        <v>16</v>
      </c>
    </row>
    <row r="720" spans="1:8" ht="16.8" thickTop="1">
      <c r="A720" s="162"/>
      <c r="B720" s="474"/>
      <c r="C720" s="466" t="s">
        <v>367</v>
      </c>
      <c r="D720" s="466"/>
      <c r="E720" s="466"/>
      <c r="F720" s="466"/>
      <c r="G720" s="466"/>
      <c r="H720" s="467"/>
    </row>
    <row r="721" spans="1:8">
      <c r="A721" s="168"/>
      <c r="B721" s="475"/>
      <c r="C721" s="468" t="s">
        <v>505</v>
      </c>
      <c r="D721" s="468"/>
      <c r="E721" s="468" t="s">
        <v>506</v>
      </c>
      <c r="F721" s="468"/>
      <c r="G721" s="468" t="s">
        <v>309</v>
      </c>
      <c r="H721" s="469"/>
    </row>
    <row r="722" spans="1:8">
      <c r="A722" s="168"/>
      <c r="B722" s="476"/>
      <c r="C722" s="470" t="s">
        <v>357</v>
      </c>
      <c r="D722" s="471" t="s">
        <v>429</v>
      </c>
      <c r="E722" s="470" t="s">
        <v>12</v>
      </c>
      <c r="F722" s="471" t="s">
        <v>429</v>
      </c>
      <c r="G722" s="472" t="s">
        <v>12</v>
      </c>
      <c r="H722" s="473" t="s">
        <v>430</v>
      </c>
    </row>
    <row r="723" spans="1:8" ht="18.600000000000001" thickBot="1">
      <c r="A723" s="418" t="s">
        <v>504</v>
      </c>
      <c r="B723" s="465" t="s">
        <v>513</v>
      </c>
      <c r="C723" s="432">
        <v>3678.837</v>
      </c>
      <c r="D723" s="433">
        <v>1.2833655509337347</v>
      </c>
      <c r="E723" s="432">
        <v>3366.6274269999967</v>
      </c>
      <c r="F723" s="433">
        <v>1.2985205809247036</v>
      </c>
      <c r="G723" s="432">
        <v>312.2095730000031</v>
      </c>
      <c r="H723" s="437">
        <v>9.273659760985586</v>
      </c>
    </row>
    <row r="724" spans="1:8" ht="16.8" thickTop="1"/>
    <row r="725" spans="1:8" ht="21.6" thickBot="1">
      <c r="A725" s="1"/>
      <c r="B725" s="1"/>
      <c r="C725" s="58"/>
      <c r="D725" s="59"/>
      <c r="E725" s="60"/>
      <c r="F725" s="60"/>
      <c r="G725" s="60"/>
      <c r="H725" s="36" t="s">
        <v>16</v>
      </c>
    </row>
    <row r="726" spans="1:8" ht="16.8" thickTop="1">
      <c r="A726" s="162"/>
      <c r="B726" s="484"/>
      <c r="C726" s="485" t="s">
        <v>367</v>
      </c>
      <c r="D726" s="485"/>
      <c r="E726" s="485"/>
      <c r="F726" s="485"/>
      <c r="G726" s="485"/>
      <c r="H726" s="486"/>
    </row>
    <row r="727" spans="1:8">
      <c r="A727" s="168"/>
      <c r="B727" s="487"/>
      <c r="C727" s="488" t="s">
        <v>511</v>
      </c>
      <c r="D727" s="488"/>
      <c r="E727" s="488" t="s">
        <v>512</v>
      </c>
      <c r="F727" s="488"/>
      <c r="G727" s="488" t="s">
        <v>309</v>
      </c>
      <c r="H727" s="489"/>
    </row>
    <row r="728" spans="1:8">
      <c r="A728" s="168"/>
      <c r="B728" s="490"/>
      <c r="C728" s="491" t="s">
        <v>357</v>
      </c>
      <c r="D728" s="492" t="s">
        <v>429</v>
      </c>
      <c r="E728" s="491" t="s">
        <v>12</v>
      </c>
      <c r="F728" s="492" t="s">
        <v>429</v>
      </c>
      <c r="G728" s="493" t="s">
        <v>12</v>
      </c>
      <c r="H728" s="494" t="s">
        <v>430</v>
      </c>
    </row>
    <row r="729" spans="1:8" ht="18.600000000000001" thickBot="1">
      <c r="A729" s="418" t="s">
        <v>515</v>
      </c>
      <c r="B729" s="416" t="s">
        <v>365</v>
      </c>
      <c r="C729" s="432">
        <v>362.233</v>
      </c>
      <c r="D729" s="433">
        <v>1.372775624879083</v>
      </c>
      <c r="E729" s="432">
        <v>338.77699999999999</v>
      </c>
      <c r="F729" s="433">
        <v>1.3718174498846694</v>
      </c>
      <c r="G729" s="432">
        <v>23.456</v>
      </c>
      <c r="H729" s="437">
        <v>6.9237285884224731</v>
      </c>
    </row>
    <row r="730" spans="1:8" ht="16.8" thickTop="1"/>
    <row r="731" spans="1:8" ht="21.6" thickBot="1">
      <c r="A731" s="1"/>
      <c r="B731" s="1"/>
      <c r="C731" s="58"/>
      <c r="D731" s="59"/>
      <c r="E731" s="60"/>
      <c r="F731" s="60"/>
      <c r="G731" s="60"/>
      <c r="H731" s="36" t="s">
        <v>16</v>
      </c>
    </row>
    <row r="732" spans="1:8" ht="16.8" thickTop="1">
      <c r="A732" s="162"/>
      <c r="B732" s="484"/>
      <c r="C732" s="485" t="s">
        <v>367</v>
      </c>
      <c r="D732" s="485"/>
      <c r="E732" s="485"/>
      <c r="F732" s="485"/>
      <c r="G732" s="485"/>
      <c r="H732" s="486"/>
    </row>
    <row r="733" spans="1:8">
      <c r="A733" s="168"/>
      <c r="B733" s="487"/>
      <c r="C733" s="488" t="s">
        <v>518</v>
      </c>
      <c r="D733" s="488"/>
      <c r="E733" s="488" t="s">
        <v>519</v>
      </c>
      <c r="F733" s="488"/>
      <c r="G733" s="488" t="s">
        <v>309</v>
      </c>
      <c r="H733" s="489"/>
    </row>
    <row r="734" spans="1:8">
      <c r="A734" s="168"/>
      <c r="B734" s="490"/>
      <c r="C734" s="491" t="s">
        <v>357</v>
      </c>
      <c r="D734" s="492" t="s">
        <v>429</v>
      </c>
      <c r="E734" s="491" t="s">
        <v>12</v>
      </c>
      <c r="F734" s="492" t="s">
        <v>429</v>
      </c>
      <c r="G734" s="493" t="s">
        <v>12</v>
      </c>
      <c r="H734" s="494" t="s">
        <v>430</v>
      </c>
    </row>
    <row r="735" spans="1:8" ht="18.600000000000001" thickBot="1">
      <c r="A735" s="418" t="s">
        <v>517</v>
      </c>
      <c r="B735" s="416" t="s">
        <v>365</v>
      </c>
      <c r="C735" s="432">
        <v>534.28599999999994</v>
      </c>
      <c r="D735" s="433">
        <v>1.2765117569622306</v>
      </c>
      <c r="E735" s="432">
        <v>570.42499999999995</v>
      </c>
      <c r="F735" s="433">
        <v>1.2970460729274031</v>
      </c>
      <c r="G735" s="432">
        <v>-36.139000000000003</v>
      </c>
      <c r="H735" s="437">
        <v>-6.3354516369373712</v>
      </c>
    </row>
    <row r="736" spans="1:8" ht="16.8" thickTop="1"/>
    <row r="737" spans="1:9" ht="21.6" thickBot="1">
      <c r="A737" s="1"/>
      <c r="B737" s="1"/>
      <c r="C737" s="58"/>
      <c r="D737" s="59"/>
      <c r="E737" s="60"/>
      <c r="F737" s="60"/>
      <c r="G737" s="60"/>
      <c r="H737" s="36" t="s">
        <v>16</v>
      </c>
    </row>
    <row r="738" spans="1:9" ht="16.8" thickTop="1">
      <c r="A738" s="162"/>
      <c r="B738" s="484"/>
      <c r="C738" s="485" t="s">
        <v>367</v>
      </c>
      <c r="D738" s="485"/>
      <c r="E738" s="485"/>
      <c r="F738" s="485"/>
      <c r="G738" s="485"/>
      <c r="H738" s="486"/>
    </row>
    <row r="739" spans="1:9">
      <c r="A739" s="168"/>
      <c r="B739" s="487"/>
      <c r="C739" s="488" t="s">
        <v>522</v>
      </c>
      <c r="D739" s="488"/>
      <c r="E739" s="488" t="s">
        <v>523</v>
      </c>
      <c r="F739" s="488"/>
      <c r="G739" s="488" t="s">
        <v>309</v>
      </c>
      <c r="H739" s="489"/>
    </row>
    <row r="740" spans="1:9">
      <c r="A740" s="168"/>
      <c r="B740" s="490"/>
      <c r="C740" s="491" t="s">
        <v>357</v>
      </c>
      <c r="D740" s="492" t="s">
        <v>429</v>
      </c>
      <c r="E740" s="491" t="s">
        <v>12</v>
      </c>
      <c r="F740" s="492" t="s">
        <v>429</v>
      </c>
      <c r="G740" s="493" t="s">
        <v>12</v>
      </c>
      <c r="H740" s="494" t="s">
        <v>430</v>
      </c>
    </row>
    <row r="741" spans="1:9" ht="18.600000000000001" thickBot="1">
      <c r="A741" s="418" t="s">
        <v>521</v>
      </c>
      <c r="B741" s="416" t="s">
        <v>365</v>
      </c>
      <c r="C741" s="432">
        <v>861.66099999999994</v>
      </c>
      <c r="D741" s="433">
        <v>1.2782163605125505</v>
      </c>
      <c r="E741" s="432">
        <v>870.03599999999994</v>
      </c>
      <c r="F741" s="433">
        <v>1.2803647646541176</v>
      </c>
      <c r="G741" s="432">
        <v>-8.375</v>
      </c>
      <c r="H741" s="437">
        <v>-0.9626038462776253</v>
      </c>
    </row>
    <row r="742" spans="1:9" ht="16.8" thickTop="1"/>
    <row r="743" spans="1:9" ht="21.6" thickBot="1">
      <c r="A743" s="1"/>
      <c r="B743" s="1"/>
      <c r="C743" s="58"/>
      <c r="D743" s="59"/>
      <c r="E743" s="60"/>
      <c r="F743" s="60"/>
      <c r="G743" s="60"/>
      <c r="H743" s="36" t="s">
        <v>16</v>
      </c>
    </row>
    <row r="744" spans="1:9" ht="16.8" thickTop="1">
      <c r="A744" s="162"/>
      <c r="B744" s="484"/>
      <c r="C744" s="485" t="s">
        <v>367</v>
      </c>
      <c r="D744" s="485"/>
      <c r="E744" s="485"/>
      <c r="F744" s="485"/>
      <c r="G744" s="485"/>
      <c r="H744" s="486"/>
    </row>
    <row r="745" spans="1:9">
      <c r="A745" s="168"/>
      <c r="B745" s="487"/>
      <c r="C745" s="488" t="s">
        <v>526</v>
      </c>
      <c r="D745" s="488"/>
      <c r="E745" s="488" t="s">
        <v>527</v>
      </c>
      <c r="F745" s="488"/>
      <c r="G745" s="488" t="s">
        <v>309</v>
      </c>
      <c r="H745" s="489"/>
    </row>
    <row r="746" spans="1:9">
      <c r="A746" s="168"/>
      <c r="B746" s="490"/>
      <c r="C746" s="491" t="s">
        <v>357</v>
      </c>
      <c r="D746" s="492" t="s">
        <v>429</v>
      </c>
      <c r="E746" s="491" t="s">
        <v>12</v>
      </c>
      <c r="F746" s="492" t="s">
        <v>429</v>
      </c>
      <c r="G746" s="493" t="s">
        <v>12</v>
      </c>
      <c r="H746" s="494" t="s">
        <v>430</v>
      </c>
    </row>
    <row r="747" spans="1:9" ht="18.600000000000001" thickBot="1">
      <c r="A747" s="418" t="s">
        <v>528</v>
      </c>
      <c r="B747" s="416" t="s">
        <v>365</v>
      </c>
      <c r="C747" s="432">
        <v>1133.6310000000001</v>
      </c>
      <c r="D747" s="433">
        <v>1.251897424167802</v>
      </c>
      <c r="E747" s="432">
        <v>1149.788</v>
      </c>
      <c r="F747" s="433">
        <v>1.2702660114818531</v>
      </c>
      <c r="G747" s="432">
        <v>-16.157</v>
      </c>
      <c r="H747" s="437">
        <v>-1.4052155701746756</v>
      </c>
      <c r="I747" s="498"/>
    </row>
    <row r="748" spans="1:9" ht="16.8" thickTop="1"/>
    <row r="749" spans="1:9" ht="21.6" thickBot="1">
      <c r="A749" s="1"/>
      <c r="B749" s="1"/>
      <c r="C749" s="58"/>
      <c r="D749" s="59"/>
      <c r="E749" s="60"/>
      <c r="F749" s="60"/>
      <c r="G749" s="60"/>
      <c r="H749" s="36" t="s">
        <v>16</v>
      </c>
    </row>
    <row r="750" spans="1:9" ht="16.8" thickTop="1">
      <c r="A750" s="162"/>
      <c r="B750" s="484"/>
      <c r="C750" s="485" t="s">
        <v>367</v>
      </c>
      <c r="D750" s="485"/>
      <c r="E750" s="485"/>
      <c r="F750" s="485"/>
      <c r="G750" s="485"/>
      <c r="H750" s="486"/>
    </row>
    <row r="751" spans="1:9">
      <c r="A751" s="168"/>
      <c r="B751" s="487"/>
      <c r="C751" s="488" t="s">
        <v>531</v>
      </c>
      <c r="D751" s="488"/>
      <c r="E751" s="488" t="s">
        <v>532</v>
      </c>
      <c r="F751" s="488"/>
      <c r="G751" s="488" t="s">
        <v>309</v>
      </c>
      <c r="H751" s="489"/>
    </row>
    <row r="752" spans="1:9">
      <c r="A752" s="168"/>
      <c r="B752" s="490"/>
      <c r="C752" s="491" t="s">
        <v>357</v>
      </c>
      <c r="D752" s="492" t="s">
        <v>429</v>
      </c>
      <c r="E752" s="491" t="s">
        <v>12</v>
      </c>
      <c r="F752" s="492" t="s">
        <v>429</v>
      </c>
      <c r="G752" s="493" t="s">
        <v>12</v>
      </c>
      <c r="H752" s="494" t="s">
        <v>430</v>
      </c>
    </row>
    <row r="753" spans="1:9" ht="18.600000000000001" thickBot="1">
      <c r="A753" s="418" t="s">
        <v>530</v>
      </c>
      <c r="B753" s="416" t="s">
        <v>365</v>
      </c>
      <c r="C753" s="432">
        <v>1397.798</v>
      </c>
      <c r="D753" s="433">
        <v>1.2285681330820517</v>
      </c>
      <c r="E753" s="432">
        <v>1437.7660000000001</v>
      </c>
      <c r="F753" s="433">
        <v>1.2480524760404152</v>
      </c>
      <c r="G753" s="432">
        <v>-39.968000000000004</v>
      </c>
      <c r="H753" s="437">
        <v>-2.7798682122125573</v>
      </c>
      <c r="I753" s="498"/>
    </row>
    <row r="754" spans="1:9" ht="16.8" thickTop="1"/>
    <row r="755" spans="1:9" ht="21.6" thickBot="1">
      <c r="A755" s="1"/>
      <c r="B755" s="1"/>
      <c r="C755" s="58"/>
      <c r="D755" s="59"/>
      <c r="E755" s="60"/>
      <c r="F755" s="60"/>
      <c r="G755" s="60"/>
      <c r="H755" s="36" t="s">
        <v>16</v>
      </c>
    </row>
    <row r="756" spans="1:9" ht="16.8" thickTop="1">
      <c r="A756" s="162"/>
      <c r="B756" s="484"/>
      <c r="C756" s="485" t="s">
        <v>367</v>
      </c>
      <c r="D756" s="485"/>
      <c r="E756" s="485"/>
      <c r="F756" s="485"/>
      <c r="G756" s="485"/>
      <c r="H756" s="486"/>
    </row>
    <row r="757" spans="1:9">
      <c r="A757" s="168"/>
      <c r="B757" s="487"/>
      <c r="C757" s="488" t="s">
        <v>535</v>
      </c>
      <c r="D757" s="488"/>
      <c r="E757" s="488" t="s">
        <v>536</v>
      </c>
      <c r="F757" s="488"/>
      <c r="G757" s="488" t="s">
        <v>309</v>
      </c>
      <c r="H757" s="489"/>
    </row>
    <row r="758" spans="1:9">
      <c r="A758" s="168"/>
      <c r="B758" s="490"/>
      <c r="C758" s="491" t="s">
        <v>357</v>
      </c>
      <c r="D758" s="492" t="s">
        <v>429</v>
      </c>
      <c r="E758" s="491" t="s">
        <v>12</v>
      </c>
      <c r="F758" s="492" t="s">
        <v>429</v>
      </c>
      <c r="G758" s="493" t="s">
        <v>12</v>
      </c>
      <c r="H758" s="494" t="s">
        <v>430</v>
      </c>
    </row>
    <row r="759" spans="1:9" ht="18.600000000000001" thickBot="1">
      <c r="A759" s="418" t="s">
        <v>534</v>
      </c>
      <c r="B759" s="416" t="s">
        <v>365</v>
      </c>
      <c r="C759" s="432">
        <v>1672.5450000000001</v>
      </c>
      <c r="D759" s="433">
        <v>1.2094669798618574</v>
      </c>
      <c r="E759" s="432">
        <v>1727.8330000000001</v>
      </c>
      <c r="F759" s="433">
        <v>1.2502172353864602</v>
      </c>
      <c r="G759" s="432">
        <v>-55.287999999999997</v>
      </c>
      <c r="H759" s="437">
        <v>-3.1998462814403936</v>
      </c>
      <c r="I759" s="498"/>
    </row>
    <row r="760" spans="1:9" ht="16.8" thickTop="1"/>
    <row r="761" spans="1:9" ht="21.6" thickBot="1">
      <c r="A761" s="1"/>
      <c r="B761" s="1"/>
      <c r="C761" s="58"/>
      <c r="D761" s="59"/>
      <c r="E761" s="60"/>
      <c r="F761" s="60"/>
      <c r="G761" s="60"/>
      <c r="H761" s="36" t="s">
        <v>16</v>
      </c>
    </row>
    <row r="762" spans="1:9" ht="16.8" thickTop="1">
      <c r="A762" s="162"/>
      <c r="B762" s="484"/>
      <c r="C762" s="485" t="s">
        <v>367</v>
      </c>
      <c r="D762" s="485"/>
      <c r="E762" s="485"/>
      <c r="F762" s="485"/>
      <c r="G762" s="485"/>
      <c r="H762" s="486"/>
    </row>
    <row r="763" spans="1:9">
      <c r="A763" s="168"/>
      <c r="B763" s="487"/>
      <c r="C763" s="488" t="s">
        <v>539</v>
      </c>
      <c r="D763" s="488"/>
      <c r="E763" s="488" t="s">
        <v>540</v>
      </c>
      <c r="F763" s="488"/>
      <c r="G763" s="488" t="s">
        <v>309</v>
      </c>
      <c r="H763" s="489"/>
    </row>
    <row r="764" spans="1:9">
      <c r="A764" s="168"/>
      <c r="B764" s="490"/>
      <c r="C764" s="491" t="s">
        <v>357</v>
      </c>
      <c r="D764" s="492" t="s">
        <v>429</v>
      </c>
      <c r="E764" s="491" t="s">
        <v>12</v>
      </c>
      <c r="F764" s="492" t="s">
        <v>429</v>
      </c>
      <c r="G764" s="493" t="s">
        <v>12</v>
      </c>
      <c r="H764" s="494" t="s">
        <v>430</v>
      </c>
    </row>
    <row r="765" spans="1:9" ht="18.600000000000001" thickBot="1">
      <c r="A765" s="418" t="s">
        <v>538</v>
      </c>
      <c r="B765" s="416" t="s">
        <v>365</v>
      </c>
      <c r="C765" s="432">
        <v>2001.2860000000001</v>
      </c>
      <c r="D765" s="433">
        <v>1.2283645167403845</v>
      </c>
      <c r="E765" s="432">
        <v>2050.3270000000002</v>
      </c>
      <c r="F765" s="433">
        <v>1.2482980192365531</v>
      </c>
      <c r="G765" s="432">
        <v>-49.040999999999997</v>
      </c>
      <c r="H765" s="437">
        <v>-2.391862371221761</v>
      </c>
      <c r="I765" s="498"/>
    </row>
    <row r="766" spans="1:9" ht="16.8" thickTop="1"/>
    <row r="767" spans="1:9" ht="21.6" thickBot="1">
      <c r="A767" s="1"/>
      <c r="B767" s="1"/>
      <c r="C767" s="58"/>
      <c r="D767" s="59"/>
      <c r="E767" s="60"/>
      <c r="F767" s="60"/>
      <c r="G767" s="60"/>
      <c r="H767" s="36" t="s">
        <v>16</v>
      </c>
    </row>
    <row r="768" spans="1:9" ht="16.8" thickTop="1">
      <c r="A768" s="162"/>
      <c r="B768" s="484"/>
      <c r="C768" s="485" t="s">
        <v>367</v>
      </c>
      <c r="D768" s="485"/>
      <c r="E768" s="485"/>
      <c r="F768" s="485"/>
      <c r="G768" s="485"/>
      <c r="H768" s="486"/>
    </row>
    <row r="769" spans="1:9">
      <c r="A769" s="168"/>
      <c r="B769" s="487"/>
      <c r="C769" s="488" t="s">
        <v>543</v>
      </c>
      <c r="D769" s="488"/>
      <c r="E769" s="488" t="s">
        <v>544</v>
      </c>
      <c r="F769" s="488"/>
      <c r="G769" s="488" t="s">
        <v>309</v>
      </c>
      <c r="H769" s="489"/>
    </row>
    <row r="770" spans="1:9">
      <c r="A770" s="168"/>
      <c r="B770" s="490"/>
      <c r="C770" s="491" t="s">
        <v>357</v>
      </c>
      <c r="D770" s="492" t="s">
        <v>429</v>
      </c>
      <c r="E770" s="491" t="s">
        <v>12</v>
      </c>
      <c r="F770" s="492" t="s">
        <v>429</v>
      </c>
      <c r="G770" s="493" t="s">
        <v>12</v>
      </c>
      <c r="H770" s="494" t="s">
        <v>430</v>
      </c>
    </row>
    <row r="771" spans="1:9" ht="18.600000000000001" thickBot="1">
      <c r="A771" s="418" t="s">
        <v>542</v>
      </c>
      <c r="B771" s="416" t="s">
        <v>365</v>
      </c>
      <c r="C771" s="432">
        <v>2289.9470000000001</v>
      </c>
      <c r="D771" s="433">
        <v>1.2315410910533122</v>
      </c>
      <c r="E771" s="432">
        <v>2349.2800000000002</v>
      </c>
      <c r="F771" s="433">
        <v>1.2501817310244605</v>
      </c>
      <c r="G771" s="432">
        <v>-59.332999999999998</v>
      </c>
      <c r="H771" s="437">
        <v>-2.5255823060682423</v>
      </c>
      <c r="I771" s="498"/>
    </row>
    <row r="772" spans="1:9" ht="16.8" thickTop="1"/>
    <row r="773" spans="1:9" ht="21.6" thickBot="1">
      <c r="A773" s="1"/>
      <c r="B773" s="1"/>
      <c r="C773" s="58"/>
      <c r="D773" s="59"/>
      <c r="E773" s="60"/>
      <c r="F773" s="60"/>
      <c r="G773" s="60"/>
      <c r="H773" s="36" t="s">
        <v>16</v>
      </c>
    </row>
    <row r="774" spans="1:9" ht="16.8" thickTop="1">
      <c r="A774" s="162"/>
      <c r="B774" s="484"/>
      <c r="C774" s="485" t="s">
        <v>367</v>
      </c>
      <c r="D774" s="485"/>
      <c r="E774" s="485"/>
      <c r="F774" s="485"/>
      <c r="G774" s="485"/>
      <c r="H774" s="486"/>
    </row>
    <row r="775" spans="1:9">
      <c r="A775" s="168"/>
      <c r="B775" s="487"/>
      <c r="C775" s="488" t="s">
        <v>547</v>
      </c>
      <c r="D775" s="488"/>
      <c r="E775" s="488" t="s">
        <v>548</v>
      </c>
      <c r="F775" s="488"/>
      <c r="G775" s="488" t="s">
        <v>309</v>
      </c>
      <c r="H775" s="489"/>
    </row>
    <row r="776" spans="1:9">
      <c r="A776" s="168"/>
      <c r="B776" s="490"/>
      <c r="C776" s="491" t="s">
        <v>357</v>
      </c>
      <c r="D776" s="492" t="s">
        <v>429</v>
      </c>
      <c r="E776" s="491" t="s">
        <v>12</v>
      </c>
      <c r="F776" s="492" t="s">
        <v>429</v>
      </c>
      <c r="G776" s="493" t="s">
        <v>12</v>
      </c>
      <c r="H776" s="494" t="s">
        <v>430</v>
      </c>
    </row>
    <row r="777" spans="1:9" ht="18.600000000000001" thickBot="1">
      <c r="A777" s="418" t="s">
        <v>546</v>
      </c>
      <c r="B777" s="416" t="s">
        <v>365</v>
      </c>
      <c r="C777" s="432">
        <v>2619.076</v>
      </c>
      <c r="D777" s="433">
        <v>1.2499623089313379</v>
      </c>
      <c r="E777" s="432">
        <v>2680.9290000000001</v>
      </c>
      <c r="F777" s="433">
        <v>1.2644726763093255</v>
      </c>
      <c r="G777" s="432">
        <v>-61.853000000000002</v>
      </c>
      <c r="H777" s="437">
        <v>-2.3071480072765818</v>
      </c>
      <c r="I777" s="498"/>
    </row>
    <row r="778" spans="1:9" ht="16.8" thickTop="1"/>
    <row r="779" spans="1:9" ht="21.6" thickBot="1">
      <c r="A779" s="1"/>
      <c r="B779" s="1"/>
      <c r="C779" s="58"/>
      <c r="D779" s="59"/>
      <c r="E779" s="60"/>
      <c r="F779" s="60"/>
      <c r="G779" s="60"/>
      <c r="H779" s="36" t="s">
        <v>16</v>
      </c>
    </row>
    <row r="780" spans="1:9" ht="16.8" thickTop="1">
      <c r="A780" s="162"/>
      <c r="B780" s="484"/>
      <c r="C780" s="485" t="s">
        <v>367</v>
      </c>
      <c r="D780" s="485"/>
      <c r="E780" s="485"/>
      <c r="F780" s="485"/>
      <c r="G780" s="485"/>
      <c r="H780" s="486"/>
    </row>
    <row r="781" spans="1:9">
      <c r="A781" s="168"/>
      <c r="B781" s="487"/>
      <c r="C781" s="488" t="s">
        <v>551</v>
      </c>
      <c r="D781" s="488"/>
      <c r="E781" s="488" t="s">
        <v>552</v>
      </c>
      <c r="F781" s="488"/>
      <c r="G781" s="488" t="s">
        <v>309</v>
      </c>
      <c r="H781" s="489"/>
    </row>
    <row r="782" spans="1:9">
      <c r="A782" s="168"/>
      <c r="B782" s="490"/>
      <c r="C782" s="491" t="s">
        <v>279</v>
      </c>
      <c r="D782" s="492" t="s">
        <v>429</v>
      </c>
      <c r="E782" s="491" t="s">
        <v>12</v>
      </c>
      <c r="F782" s="492" t="s">
        <v>429</v>
      </c>
      <c r="G782" s="493" t="s">
        <v>12</v>
      </c>
      <c r="H782" s="494" t="s">
        <v>430</v>
      </c>
    </row>
    <row r="783" spans="1:9" ht="18.600000000000001" thickBot="1">
      <c r="A783" s="418" t="s">
        <v>550</v>
      </c>
      <c r="B783" s="416" t="s">
        <v>365</v>
      </c>
      <c r="C783" s="432">
        <v>2945.0030000000002</v>
      </c>
      <c r="D783" s="433">
        <v>1.255479587299682</v>
      </c>
      <c r="E783" s="432">
        <v>3046.0189999999998</v>
      </c>
      <c r="F783" s="433">
        <v>1.2792069772536077</v>
      </c>
      <c r="G783" s="432">
        <v>-101.01600000000001</v>
      </c>
      <c r="H783" s="437">
        <v>-3.3163286243454158</v>
      </c>
      <c r="I783" s="498"/>
    </row>
    <row r="784" spans="1:9" ht="16.8" thickTop="1"/>
    <row r="785" spans="1:9" ht="21.6" thickBot="1">
      <c r="A785" s="1"/>
      <c r="B785" s="1"/>
      <c r="C785" s="58"/>
      <c r="D785" s="59"/>
      <c r="E785" s="60"/>
      <c r="F785" s="60"/>
      <c r="G785" s="60"/>
      <c r="H785" s="36" t="s">
        <v>16</v>
      </c>
    </row>
    <row r="786" spans="1:9" ht="16.8" thickTop="1">
      <c r="A786" s="162"/>
      <c r="B786" s="484"/>
      <c r="C786" s="485" t="s">
        <v>367</v>
      </c>
      <c r="D786" s="485"/>
      <c r="E786" s="485"/>
      <c r="F786" s="485"/>
      <c r="G786" s="485"/>
      <c r="H786" s="486"/>
    </row>
    <row r="787" spans="1:9">
      <c r="A787" s="168"/>
      <c r="B787" s="487"/>
      <c r="C787" s="488" t="s">
        <v>555</v>
      </c>
      <c r="D787" s="488"/>
      <c r="E787" s="488" t="s">
        <v>556</v>
      </c>
      <c r="F787" s="488"/>
      <c r="G787" s="488" t="s">
        <v>309</v>
      </c>
      <c r="H787" s="489"/>
    </row>
    <row r="788" spans="1:9">
      <c r="A788" s="168"/>
      <c r="B788" s="490"/>
      <c r="C788" s="491" t="s">
        <v>279</v>
      </c>
      <c r="D788" s="492" t="s">
        <v>429</v>
      </c>
      <c r="E788" s="491" t="s">
        <v>12</v>
      </c>
      <c r="F788" s="492" t="s">
        <v>429</v>
      </c>
      <c r="G788" s="493" t="s">
        <v>12</v>
      </c>
      <c r="H788" s="494" t="s">
        <v>430</v>
      </c>
    </row>
    <row r="789" spans="1:9" ht="18.600000000000001" thickBot="1">
      <c r="A789" s="418" t="s">
        <v>554</v>
      </c>
      <c r="B789" s="416" t="s">
        <v>365</v>
      </c>
      <c r="C789" s="432">
        <v>3228.7289999999998</v>
      </c>
      <c r="D789" s="433">
        <v>1.2472815748617418</v>
      </c>
      <c r="E789" s="432">
        <v>3363.0279999999998</v>
      </c>
      <c r="F789" s="433">
        <v>1.2880460471210891</v>
      </c>
      <c r="G789" s="432">
        <v>-134.29900000000001</v>
      </c>
      <c r="H789" s="437">
        <v>-3.9933952378630213</v>
      </c>
      <c r="I789" s="498"/>
    </row>
    <row r="790" spans="1:9" ht="16.8" thickTop="1"/>
    <row r="791" spans="1:9" ht="21.6" thickBot="1">
      <c r="A791" s="1"/>
      <c r="B791" s="1"/>
      <c r="C791" s="58"/>
      <c r="D791" s="59"/>
      <c r="E791" s="60"/>
      <c r="F791" s="60"/>
      <c r="G791" s="60"/>
      <c r="H791" s="36" t="s">
        <v>16</v>
      </c>
    </row>
    <row r="792" spans="1:9" ht="16.8" thickTop="1">
      <c r="A792" s="162"/>
      <c r="B792" s="484"/>
      <c r="C792" s="485" t="s">
        <v>367</v>
      </c>
      <c r="D792" s="485"/>
      <c r="E792" s="485"/>
      <c r="F792" s="485"/>
      <c r="G792" s="485"/>
      <c r="H792" s="486"/>
    </row>
    <row r="793" spans="1:9">
      <c r="A793" s="168"/>
      <c r="B793" s="487"/>
      <c r="C793" s="488" t="s">
        <v>558</v>
      </c>
      <c r="D793" s="488"/>
      <c r="E793" s="488" t="s">
        <v>559</v>
      </c>
      <c r="F793" s="488"/>
      <c r="G793" s="488" t="s">
        <v>309</v>
      </c>
      <c r="H793" s="489"/>
    </row>
    <row r="794" spans="1:9">
      <c r="A794" s="168"/>
      <c r="B794" s="490"/>
      <c r="C794" s="491" t="s">
        <v>279</v>
      </c>
      <c r="D794" s="492" t="s">
        <v>429</v>
      </c>
      <c r="E794" s="491" t="s">
        <v>12</v>
      </c>
      <c r="F794" s="492" t="s">
        <v>429</v>
      </c>
      <c r="G794" s="493" t="s">
        <v>12</v>
      </c>
      <c r="H794" s="494" t="s">
        <v>430</v>
      </c>
    </row>
    <row r="795" spans="1:9" ht="18.600000000000001" thickBot="1">
      <c r="A795" s="418" t="s">
        <v>557</v>
      </c>
      <c r="B795" s="416" t="s">
        <v>365</v>
      </c>
      <c r="C795" s="499">
        <v>3554.096</v>
      </c>
      <c r="D795" s="500">
        <v>1.243305980384408</v>
      </c>
      <c r="E795" s="499">
        <v>3679.8850000000002</v>
      </c>
      <c r="F795" s="500">
        <v>1.2921322316892321</v>
      </c>
      <c r="G795" s="499">
        <v>-125.789</v>
      </c>
      <c r="H795" s="501">
        <v>-3.4182861692688769</v>
      </c>
      <c r="I795" s="498"/>
    </row>
    <row r="796" spans="1:9" ht="16.8" thickTop="1"/>
    <row r="798" spans="1:9" ht="21.6" thickBot="1">
      <c r="A798" s="1"/>
      <c r="B798" s="1"/>
      <c r="C798" s="58"/>
      <c r="D798" s="59"/>
      <c r="E798" s="60"/>
      <c r="F798" s="60"/>
      <c r="G798" s="60"/>
      <c r="H798" s="36" t="s">
        <v>16</v>
      </c>
    </row>
    <row r="799" spans="1:9" ht="16.8" thickTop="1">
      <c r="A799" s="162"/>
      <c r="B799" s="503"/>
      <c r="C799" s="504" t="s">
        <v>367</v>
      </c>
      <c r="D799" s="504"/>
      <c r="E799" s="504"/>
      <c r="F799" s="504"/>
      <c r="G799" s="504"/>
      <c r="H799" s="505"/>
    </row>
    <row r="800" spans="1:9">
      <c r="A800" s="168"/>
      <c r="B800" s="506"/>
      <c r="C800" s="507" t="s">
        <v>561</v>
      </c>
      <c r="D800" s="507"/>
      <c r="E800" s="507" t="s">
        <v>511</v>
      </c>
      <c r="F800" s="507"/>
      <c r="G800" s="507" t="s">
        <v>309</v>
      </c>
      <c r="H800" s="508"/>
    </row>
    <row r="801" spans="1:9">
      <c r="A801" s="168"/>
      <c r="B801" s="509"/>
      <c r="C801" s="510" t="s">
        <v>279</v>
      </c>
      <c r="D801" s="511" t="s">
        <v>429</v>
      </c>
      <c r="E801" s="510" t="s">
        <v>12</v>
      </c>
      <c r="F801" s="511" t="s">
        <v>429</v>
      </c>
      <c r="G801" s="512" t="s">
        <v>12</v>
      </c>
      <c r="H801" s="513" t="s">
        <v>430</v>
      </c>
    </row>
    <row r="802" spans="1:9" ht="18.600000000000001" thickBot="1">
      <c r="A802" s="418" t="s">
        <v>560</v>
      </c>
      <c r="B802" s="416" t="s">
        <v>365</v>
      </c>
      <c r="C802" s="432">
        <v>248.97200000000001</v>
      </c>
      <c r="D802" s="433">
        <v>1.1520365021015695</v>
      </c>
      <c r="E802" s="432">
        <v>362.315</v>
      </c>
      <c r="F802" s="433">
        <v>1.3804431949806528</v>
      </c>
      <c r="G802" s="432">
        <v>-113.343</v>
      </c>
      <c r="H802" s="437">
        <v>-31.282999599795758</v>
      </c>
      <c r="I802" s="498"/>
    </row>
    <row r="803" spans="1:9" ht="16.8" thickTop="1"/>
    <row r="804" spans="1:9" ht="21.6" thickBot="1">
      <c r="A804" s="1"/>
      <c r="B804" s="1"/>
      <c r="C804" s="58"/>
      <c r="D804" s="59"/>
      <c r="E804" s="60"/>
      <c r="F804" s="60"/>
      <c r="G804" s="60"/>
      <c r="H804" s="36" t="s">
        <v>16</v>
      </c>
    </row>
    <row r="805" spans="1:9" ht="16.8" thickTop="1">
      <c r="A805" s="162"/>
      <c r="B805" s="503"/>
      <c r="C805" s="504" t="s">
        <v>367</v>
      </c>
      <c r="D805" s="504"/>
      <c r="E805" s="504"/>
      <c r="F805" s="504"/>
      <c r="G805" s="504"/>
      <c r="H805" s="505"/>
    </row>
    <row r="806" spans="1:9">
      <c r="A806" s="168"/>
      <c r="B806" s="506"/>
      <c r="C806" s="507" t="s">
        <v>565</v>
      </c>
      <c r="D806" s="507"/>
      <c r="E806" s="507" t="s">
        <v>566</v>
      </c>
      <c r="F806" s="507"/>
      <c r="G806" s="507" t="s">
        <v>309</v>
      </c>
      <c r="H806" s="508"/>
    </row>
    <row r="807" spans="1:9">
      <c r="A807" s="168"/>
      <c r="B807" s="509"/>
      <c r="C807" s="510" t="s">
        <v>279</v>
      </c>
      <c r="D807" s="511" t="s">
        <v>429</v>
      </c>
      <c r="E807" s="510" t="s">
        <v>12</v>
      </c>
      <c r="F807" s="511" t="s">
        <v>429</v>
      </c>
      <c r="G807" s="512" t="s">
        <v>12</v>
      </c>
      <c r="H807" s="513" t="s">
        <v>430</v>
      </c>
    </row>
    <row r="808" spans="1:9" ht="18.600000000000001" thickBot="1">
      <c r="A808" s="418" t="s">
        <v>564</v>
      </c>
      <c r="B808" s="416" t="s">
        <v>365</v>
      </c>
      <c r="C808" s="432">
        <v>463.089</v>
      </c>
      <c r="D808" s="433">
        <v>1.0599561463913176</v>
      </c>
      <c r="E808" s="432">
        <v>534.48299999999995</v>
      </c>
      <c r="F808" s="433">
        <v>1.2884160576989623</v>
      </c>
      <c r="G808" s="432">
        <v>-71.394000000000005</v>
      </c>
      <c r="H808" s="437">
        <v>-13.35758106431823</v>
      </c>
      <c r="I808" s="498"/>
    </row>
    <row r="809" spans="1:9" ht="16.8" thickTop="1"/>
    <row r="810" spans="1:9" ht="21.6" thickBot="1">
      <c r="A810" s="1"/>
      <c r="B810" s="1"/>
      <c r="C810" s="58"/>
      <c r="D810" s="59"/>
      <c r="E810" s="60"/>
      <c r="F810" s="60"/>
      <c r="G810" s="60"/>
      <c r="H810" s="36" t="s">
        <v>16</v>
      </c>
    </row>
    <row r="811" spans="1:9" ht="16.8" thickTop="1">
      <c r="A811" s="162"/>
      <c r="B811" s="503"/>
      <c r="C811" s="504" t="s">
        <v>367</v>
      </c>
      <c r="D811" s="504"/>
      <c r="E811" s="504"/>
      <c r="F811" s="504"/>
      <c r="G811" s="504"/>
      <c r="H811" s="505"/>
    </row>
    <row r="812" spans="1:9">
      <c r="A812" s="168"/>
      <c r="B812" s="506"/>
      <c r="C812" s="507" t="s">
        <v>569</v>
      </c>
      <c r="D812" s="507"/>
      <c r="E812" s="507" t="s">
        <v>522</v>
      </c>
      <c r="F812" s="507"/>
      <c r="G812" s="507" t="s">
        <v>309</v>
      </c>
      <c r="H812" s="508"/>
    </row>
    <row r="813" spans="1:9">
      <c r="A813" s="168"/>
      <c r="B813" s="509"/>
      <c r="C813" s="510" t="s">
        <v>279</v>
      </c>
      <c r="D813" s="511" t="s">
        <v>429</v>
      </c>
      <c r="E813" s="510" t="s">
        <v>12</v>
      </c>
      <c r="F813" s="511" t="s">
        <v>429</v>
      </c>
      <c r="G813" s="512" t="s">
        <v>12</v>
      </c>
      <c r="H813" s="513" t="s">
        <v>430</v>
      </c>
    </row>
    <row r="814" spans="1:9" ht="18.600000000000001" thickBot="1">
      <c r="A814" s="418" t="s">
        <v>571</v>
      </c>
      <c r="B814" s="416" t="s">
        <v>365</v>
      </c>
      <c r="C814" s="432">
        <v>787.71400000000006</v>
      </c>
      <c r="D814" s="433">
        <v>1.1387742412601498</v>
      </c>
      <c r="E814" s="432">
        <v>861.87199999999996</v>
      </c>
      <c r="F814" s="433">
        <v>1.2894044686235542</v>
      </c>
      <c r="G814" s="432">
        <v>-74.158000000000001</v>
      </c>
      <c r="H814" s="437">
        <v>-8.6042939090723447</v>
      </c>
      <c r="I814" s="498"/>
    </row>
    <row r="815" spans="1:9" ht="16.8" thickTop="1"/>
    <row r="816" spans="1:9" ht="21.6" thickBot="1">
      <c r="A816" s="1"/>
      <c r="B816" s="1"/>
      <c r="C816" s="58"/>
      <c r="D816" s="59"/>
      <c r="E816" s="60"/>
      <c r="F816" s="60"/>
      <c r="G816" s="60"/>
      <c r="H816" s="36" t="s">
        <v>16</v>
      </c>
    </row>
    <row r="817" spans="1:9" ht="16.8" thickTop="1">
      <c r="A817" s="162"/>
      <c r="B817" s="503"/>
      <c r="C817" s="504" t="s">
        <v>367</v>
      </c>
      <c r="D817" s="504"/>
      <c r="E817" s="504"/>
      <c r="F817" s="504"/>
      <c r="G817" s="504"/>
      <c r="H817" s="505"/>
    </row>
    <row r="818" spans="1:9">
      <c r="A818" s="168"/>
      <c r="B818" s="506"/>
      <c r="C818" s="507" t="s">
        <v>576</v>
      </c>
      <c r="D818" s="507"/>
      <c r="E818" s="507" t="s">
        <v>577</v>
      </c>
      <c r="F818" s="507"/>
      <c r="G818" s="507" t="s">
        <v>309</v>
      </c>
      <c r="H818" s="508"/>
    </row>
    <row r="819" spans="1:9">
      <c r="A819" s="168"/>
      <c r="B819" s="509"/>
      <c r="C819" s="510" t="s">
        <v>279</v>
      </c>
      <c r="D819" s="511" t="s">
        <v>429</v>
      </c>
      <c r="E819" s="510" t="s">
        <v>12</v>
      </c>
      <c r="F819" s="511" t="s">
        <v>429</v>
      </c>
      <c r="G819" s="512" t="s">
        <v>12</v>
      </c>
      <c r="H819" s="513" t="s">
        <v>430</v>
      </c>
    </row>
    <row r="820" spans="1:9" ht="18.600000000000001" thickBot="1">
      <c r="A820" s="418" t="s">
        <v>575</v>
      </c>
      <c r="B820" s="416" t="s">
        <v>365</v>
      </c>
      <c r="C820" s="432">
        <v>1036.8869999999999</v>
      </c>
      <c r="D820" s="433">
        <v>1.1253888875695814</v>
      </c>
      <c r="E820" s="432">
        <v>1134.0360000000001</v>
      </c>
      <c r="F820" s="433">
        <v>1.2642503469777662</v>
      </c>
      <c r="G820" s="432">
        <v>-97.149000000000001</v>
      </c>
      <c r="H820" s="437">
        <v>-8.5666592594944078</v>
      </c>
      <c r="I820" s="498"/>
    </row>
    <row r="821" spans="1:9" ht="16.8" thickTop="1"/>
    <row r="822" spans="1:9" ht="21.6" thickBot="1">
      <c r="A822" s="1"/>
      <c r="B822" s="1"/>
      <c r="C822" s="58"/>
      <c r="D822" s="59"/>
      <c r="E822" s="60"/>
      <c r="F822" s="60"/>
      <c r="G822" s="60"/>
      <c r="H822" s="36" t="s">
        <v>16</v>
      </c>
    </row>
    <row r="823" spans="1:9" ht="16.8" thickTop="1">
      <c r="A823" s="162"/>
      <c r="B823" s="503"/>
      <c r="C823" s="504" t="s">
        <v>367</v>
      </c>
      <c r="D823" s="504"/>
      <c r="E823" s="504"/>
      <c r="F823" s="504"/>
      <c r="G823" s="504"/>
      <c r="H823" s="505"/>
    </row>
    <row r="824" spans="1:9">
      <c r="A824" s="168"/>
      <c r="B824" s="506"/>
      <c r="C824" s="507" t="s">
        <v>583</v>
      </c>
      <c r="D824" s="507"/>
      <c r="E824" s="507" t="s">
        <v>584</v>
      </c>
      <c r="F824" s="507"/>
      <c r="G824" s="507" t="s">
        <v>309</v>
      </c>
      <c r="H824" s="508"/>
    </row>
    <row r="825" spans="1:9">
      <c r="A825" s="168"/>
      <c r="B825" s="509"/>
      <c r="C825" s="510" t="s">
        <v>279</v>
      </c>
      <c r="D825" s="511" t="s">
        <v>429</v>
      </c>
      <c r="E825" s="510" t="s">
        <v>12</v>
      </c>
      <c r="F825" s="511" t="s">
        <v>429</v>
      </c>
      <c r="G825" s="512" t="s">
        <v>12</v>
      </c>
      <c r="H825" s="513" t="s">
        <v>430</v>
      </c>
    </row>
    <row r="826" spans="1:9" ht="18.600000000000001" thickBot="1">
      <c r="A826" s="418" t="s">
        <v>582</v>
      </c>
      <c r="B826" s="416" t="s">
        <v>365</v>
      </c>
      <c r="C826" s="432">
        <v>1270.1010000000001</v>
      </c>
      <c r="D826" s="433">
        <v>1.1101900956698854</v>
      </c>
      <c r="E826" s="432">
        <v>1398.434</v>
      </c>
      <c r="F826" s="433">
        <v>1.2399596873937595</v>
      </c>
      <c r="G826" s="432">
        <v>-128.333</v>
      </c>
      <c r="H826" s="437">
        <v>-9.176907884104649</v>
      </c>
      <c r="I826" s="498"/>
    </row>
    <row r="827" spans="1:9" ht="16.8" thickTop="1"/>
    <row r="828" spans="1:9" ht="21.6" thickBot="1">
      <c r="A828" s="1"/>
      <c r="B828" s="1"/>
      <c r="C828" s="58"/>
      <c r="D828" s="59"/>
      <c r="E828" s="60"/>
      <c r="F828" s="60"/>
      <c r="G828" s="60"/>
      <c r="H828" s="36" t="s">
        <v>16</v>
      </c>
    </row>
    <row r="829" spans="1:9" ht="16.8" thickTop="1">
      <c r="A829" s="162"/>
      <c r="B829" s="503"/>
      <c r="C829" s="504" t="s">
        <v>367</v>
      </c>
      <c r="D829" s="504"/>
      <c r="E829" s="504"/>
      <c r="F829" s="504"/>
      <c r="G829" s="504"/>
      <c r="H829" s="505"/>
    </row>
    <row r="830" spans="1:9">
      <c r="A830" s="168"/>
      <c r="B830" s="506"/>
      <c r="C830" s="507" t="s">
        <v>590</v>
      </c>
      <c r="D830" s="507"/>
      <c r="E830" s="507" t="s">
        <v>588</v>
      </c>
      <c r="F830" s="507"/>
      <c r="G830" s="507" t="s">
        <v>309</v>
      </c>
      <c r="H830" s="508"/>
    </row>
    <row r="831" spans="1:9">
      <c r="A831" s="168"/>
      <c r="B831" s="509"/>
      <c r="C831" s="510" t="s">
        <v>279</v>
      </c>
      <c r="D831" s="511" t="s">
        <v>429</v>
      </c>
      <c r="E831" s="510" t="s">
        <v>12</v>
      </c>
      <c r="F831" s="511" t="s">
        <v>429</v>
      </c>
      <c r="G831" s="512" t="s">
        <v>12</v>
      </c>
      <c r="H831" s="513" t="s">
        <v>430</v>
      </c>
    </row>
    <row r="832" spans="1:9" ht="18.600000000000001" thickBot="1">
      <c r="A832" s="418" t="s">
        <v>589</v>
      </c>
      <c r="B832" s="416" t="s">
        <v>365</v>
      </c>
      <c r="C832" s="432">
        <v>1518.8130000000001</v>
      </c>
      <c r="D832" s="433">
        <v>1.1112829417611505</v>
      </c>
      <c r="E832" s="432">
        <v>1672.8489999999999</v>
      </c>
      <c r="F832" s="433">
        <v>1.2195507623864468</v>
      </c>
      <c r="G832" s="432">
        <v>-154.036</v>
      </c>
      <c r="H832" s="437">
        <v>-9.2080038305908065</v>
      </c>
      <c r="I832" s="498"/>
    </row>
    <row r="833" spans="1:9" ht="16.8" thickTop="1"/>
    <row r="834" spans="1:9" ht="21.6" thickBot="1">
      <c r="A834" s="1"/>
      <c r="B834" s="1"/>
      <c r="C834" s="58"/>
      <c r="D834" s="59"/>
      <c r="E834" s="60"/>
      <c r="F834" s="60"/>
      <c r="G834" s="60"/>
      <c r="H834" s="36" t="s">
        <v>16</v>
      </c>
    </row>
    <row r="835" spans="1:9" ht="16.8" thickTop="1">
      <c r="A835" s="162"/>
      <c r="B835" s="503"/>
      <c r="C835" s="504" t="s">
        <v>367</v>
      </c>
      <c r="D835" s="504"/>
      <c r="E835" s="504"/>
      <c r="F835" s="504"/>
      <c r="G835" s="504"/>
      <c r="H835" s="505"/>
    </row>
    <row r="836" spans="1:9">
      <c r="A836" s="168"/>
      <c r="B836" s="506"/>
      <c r="C836" s="507" t="s">
        <v>593</v>
      </c>
      <c r="D836" s="507"/>
      <c r="E836" s="507" t="s">
        <v>596</v>
      </c>
      <c r="F836" s="507"/>
      <c r="G836" s="507" t="s">
        <v>309</v>
      </c>
      <c r="H836" s="508"/>
    </row>
    <row r="837" spans="1:9">
      <c r="A837" s="168"/>
      <c r="B837" s="509"/>
      <c r="C837" s="510" t="s">
        <v>279</v>
      </c>
      <c r="D837" s="511" t="s">
        <v>429</v>
      </c>
      <c r="E837" s="510" t="s">
        <v>12</v>
      </c>
      <c r="F837" s="511" t="s">
        <v>429</v>
      </c>
      <c r="G837" s="512" t="s">
        <v>12</v>
      </c>
      <c r="H837" s="513" t="s">
        <v>430</v>
      </c>
    </row>
    <row r="838" spans="1:9" ht="18.600000000000001" thickBot="1">
      <c r="A838" s="418" t="s">
        <v>595</v>
      </c>
      <c r="B838" s="416" t="s">
        <v>365</v>
      </c>
      <c r="C838" s="432">
        <v>1790.595</v>
      </c>
      <c r="D838" s="433">
        <v>1.1226825117032266</v>
      </c>
      <c r="E838" s="432">
        <v>2001.6880000000001</v>
      </c>
      <c r="F838" s="433">
        <v>1.2382247473352523</v>
      </c>
      <c r="G838" s="432">
        <v>-211.09299999999999</v>
      </c>
      <c r="H838" s="437">
        <v>-10.545749387516935</v>
      </c>
      <c r="I838" s="498"/>
    </row>
    <row r="839" spans="1:9" ht="16.8" thickTop="1"/>
    <row r="840" spans="1:9" ht="21.6" thickBot="1">
      <c r="A840" s="1"/>
      <c r="B840" s="1"/>
      <c r="C840" s="58"/>
      <c r="D840" s="59"/>
      <c r="E840" s="60"/>
      <c r="F840" s="60"/>
      <c r="G840" s="60"/>
      <c r="H840" s="36" t="s">
        <v>16</v>
      </c>
    </row>
    <row r="841" spans="1:9" ht="16.8" thickTop="1">
      <c r="A841" s="162"/>
      <c r="B841" s="503"/>
      <c r="C841" s="504" t="s">
        <v>367</v>
      </c>
      <c r="D841" s="504"/>
      <c r="E841" s="504"/>
      <c r="F841" s="504"/>
      <c r="G841" s="504"/>
      <c r="H841" s="505"/>
    </row>
    <row r="842" spans="1:9">
      <c r="A842" s="168"/>
      <c r="B842" s="506"/>
      <c r="C842" s="507" t="s">
        <v>599</v>
      </c>
      <c r="D842" s="507"/>
      <c r="E842" s="507" t="s">
        <v>602</v>
      </c>
      <c r="F842" s="507"/>
      <c r="G842" s="507" t="s">
        <v>309</v>
      </c>
      <c r="H842" s="508"/>
    </row>
    <row r="843" spans="1:9">
      <c r="A843" s="168"/>
      <c r="B843" s="509"/>
      <c r="C843" s="510" t="s">
        <v>279</v>
      </c>
      <c r="D843" s="511" t="s">
        <v>429</v>
      </c>
      <c r="E843" s="510" t="s">
        <v>12</v>
      </c>
      <c r="F843" s="511" t="s">
        <v>429</v>
      </c>
      <c r="G843" s="512" t="s">
        <v>12</v>
      </c>
      <c r="H843" s="513" t="s">
        <v>430</v>
      </c>
    </row>
    <row r="844" spans="1:9" ht="18.600000000000001" thickBot="1">
      <c r="A844" s="418" t="s">
        <v>601</v>
      </c>
      <c r="B844" s="416" t="s">
        <v>365</v>
      </c>
      <c r="C844" s="432">
        <v>2117.8209999999999</v>
      </c>
      <c r="D844" s="433">
        <v>1.1497222550905786</v>
      </c>
      <c r="E844" s="432">
        <v>2290.5239999999999</v>
      </c>
      <c r="F844" s="433">
        <v>1.2419723029251761</v>
      </c>
      <c r="G844" s="432">
        <v>-172.703</v>
      </c>
      <c r="H844" s="437">
        <v>-7.5398904355509915</v>
      </c>
      <c r="I844" s="498"/>
    </row>
    <row r="845" spans="1:9" ht="16.8" thickTop="1"/>
    <row r="846" spans="1:9" ht="21.6" thickBot="1">
      <c r="A846" s="1"/>
      <c r="B846" s="1"/>
      <c r="C846" s="58"/>
      <c r="D846" s="59"/>
      <c r="E846" s="60"/>
      <c r="F846" s="60"/>
      <c r="G846" s="60"/>
      <c r="H846" s="36" t="s">
        <v>16</v>
      </c>
    </row>
    <row r="847" spans="1:9" ht="16.8" thickTop="1">
      <c r="A847" s="162"/>
      <c r="B847" s="503"/>
      <c r="C847" s="504" t="s">
        <v>367</v>
      </c>
      <c r="D847" s="504"/>
      <c r="E847" s="504"/>
      <c r="F847" s="504"/>
      <c r="G847" s="504"/>
      <c r="H847" s="505"/>
    </row>
    <row r="848" spans="1:9">
      <c r="A848" s="168"/>
      <c r="B848" s="506"/>
      <c r="C848" s="507" t="s">
        <v>605</v>
      </c>
      <c r="D848" s="507"/>
      <c r="E848" s="507" t="s">
        <v>547</v>
      </c>
      <c r="F848" s="507"/>
      <c r="G848" s="507" t="s">
        <v>309</v>
      </c>
      <c r="H848" s="508"/>
    </row>
    <row r="849" spans="1:9">
      <c r="A849" s="168"/>
      <c r="B849" s="509"/>
      <c r="C849" s="510" t="s">
        <v>279</v>
      </c>
      <c r="D849" s="511" t="s">
        <v>429</v>
      </c>
      <c r="E849" s="510" t="s">
        <v>12</v>
      </c>
      <c r="F849" s="511" t="s">
        <v>429</v>
      </c>
      <c r="G849" s="512" t="s">
        <v>12</v>
      </c>
      <c r="H849" s="513" t="s">
        <v>430</v>
      </c>
    </row>
    <row r="850" spans="1:9" ht="18.600000000000001" thickBot="1">
      <c r="A850" s="418" t="s">
        <v>606</v>
      </c>
      <c r="B850" s="416" t="s">
        <v>365</v>
      </c>
      <c r="C850" s="432">
        <v>2434.3090000000002</v>
      </c>
      <c r="D850" s="433">
        <v>1.1715917987317941</v>
      </c>
      <c r="E850" s="432">
        <v>2619.866</v>
      </c>
      <c r="F850" s="433">
        <v>1.2514506942233261</v>
      </c>
      <c r="G850" s="432">
        <v>-185.55699999999999</v>
      </c>
      <c r="H850" s="437">
        <v>-7.0826904887501874</v>
      </c>
      <c r="I850" s="498"/>
    </row>
    <row r="851" spans="1:9" ht="16.8" thickTop="1"/>
    <row r="852" spans="1:9" ht="21.6" thickBot="1">
      <c r="A852" s="1"/>
      <c r="B852" s="1"/>
      <c r="C852" s="58"/>
      <c r="D852" s="59"/>
      <c r="E852" s="60"/>
      <c r="F852" s="60"/>
      <c r="G852" s="60"/>
      <c r="H852" s="36" t="s">
        <v>16</v>
      </c>
    </row>
    <row r="853" spans="1:9" ht="16.8" thickTop="1">
      <c r="A853" s="162"/>
      <c r="B853" s="503"/>
      <c r="C853" s="504" t="s">
        <v>367</v>
      </c>
      <c r="D853" s="504"/>
      <c r="E853" s="504"/>
      <c r="F853" s="504"/>
      <c r="G853" s="504"/>
      <c r="H853" s="505"/>
    </row>
    <row r="854" spans="1:9">
      <c r="A854" s="168"/>
      <c r="B854" s="506"/>
      <c r="C854" s="507" t="s">
        <v>612</v>
      </c>
      <c r="D854" s="507"/>
      <c r="E854" s="507" t="s">
        <v>610</v>
      </c>
      <c r="F854" s="507"/>
      <c r="G854" s="507" t="s">
        <v>309</v>
      </c>
      <c r="H854" s="508"/>
    </row>
    <row r="855" spans="1:9">
      <c r="A855" s="168"/>
      <c r="B855" s="509"/>
      <c r="C855" s="510" t="s">
        <v>279</v>
      </c>
      <c r="D855" s="511" t="s">
        <v>429</v>
      </c>
      <c r="E855" s="510" t="s">
        <v>12</v>
      </c>
      <c r="F855" s="511" t="s">
        <v>429</v>
      </c>
      <c r="G855" s="512" t="s">
        <v>12</v>
      </c>
      <c r="H855" s="513" t="s">
        <v>430</v>
      </c>
    </row>
    <row r="856" spans="1:9" ht="18.600000000000001" thickBot="1">
      <c r="A856" s="418" t="s">
        <v>611</v>
      </c>
      <c r="B856" s="416" t="s">
        <v>365</v>
      </c>
      <c r="C856" s="432">
        <v>2738.6779999999999</v>
      </c>
      <c r="D856" s="433">
        <v>1.1777716498354533</v>
      </c>
      <c r="E856" s="432">
        <v>2945.9029999999998</v>
      </c>
      <c r="F856" s="433">
        <v>1.2569525074766816</v>
      </c>
      <c r="G856" s="432">
        <v>-207.22499999999999</v>
      </c>
      <c r="H856" s="437">
        <v>-7.0343456658281012</v>
      </c>
    </row>
    <row r="857" spans="1:9" ht="16.8" thickTop="1"/>
    <row r="858" spans="1:9" ht="21.6" thickBot="1">
      <c r="A858" s="1"/>
      <c r="B858" s="1"/>
      <c r="C858" s="58"/>
      <c r="D858" s="59"/>
      <c r="E858" s="60"/>
      <c r="F858" s="60"/>
      <c r="G858" s="60"/>
      <c r="H858" s="36" t="s">
        <v>16</v>
      </c>
    </row>
    <row r="859" spans="1:9" ht="16.8" thickTop="1">
      <c r="A859" s="162"/>
      <c r="B859" s="503"/>
      <c r="C859" s="504" t="s">
        <v>367</v>
      </c>
      <c r="D859" s="504"/>
      <c r="E859" s="504"/>
      <c r="F859" s="504"/>
      <c r="G859" s="504"/>
      <c r="H859" s="505"/>
    </row>
    <row r="860" spans="1:9">
      <c r="A860" s="168"/>
      <c r="B860" s="506"/>
      <c r="C860" s="507" t="s">
        <v>617</v>
      </c>
      <c r="D860" s="507"/>
      <c r="E860" s="507" t="s">
        <v>555</v>
      </c>
      <c r="F860" s="507"/>
      <c r="G860" s="507" t="s">
        <v>309</v>
      </c>
      <c r="H860" s="508"/>
    </row>
    <row r="861" spans="1:9">
      <c r="A861" s="168"/>
      <c r="B861" s="509"/>
      <c r="C861" s="510" t="s">
        <v>279</v>
      </c>
      <c r="D861" s="511" t="s">
        <v>429</v>
      </c>
      <c r="E861" s="510" t="s">
        <v>12</v>
      </c>
      <c r="F861" s="511" t="s">
        <v>429</v>
      </c>
      <c r="G861" s="512" t="s">
        <v>12</v>
      </c>
      <c r="H861" s="513" t="s">
        <v>430</v>
      </c>
    </row>
    <row r="862" spans="1:9" ht="18.600000000000001" thickBot="1">
      <c r="A862" s="418" t="s">
        <v>616</v>
      </c>
      <c r="B862" s="416" t="s">
        <v>365</v>
      </c>
      <c r="C862" s="432">
        <v>3053.6460000000002</v>
      </c>
      <c r="D862" s="433">
        <v>1.1778709418582214</v>
      </c>
      <c r="E862" s="432">
        <v>3229.3820000000001</v>
      </c>
      <c r="F862" s="433">
        <v>1.2485405083617169</v>
      </c>
      <c r="G862" s="432">
        <v>-175.73599999999999</v>
      </c>
      <c r="H862" s="437">
        <v>-5.441784217537597</v>
      </c>
    </row>
    <row r="863" spans="1:9" ht="16.8" thickTop="1"/>
    <row r="864" spans="1:9" ht="21.6" thickBot="1">
      <c r="A864" s="1"/>
      <c r="B864" s="1"/>
      <c r="C864" s="58"/>
      <c r="D864" s="59"/>
      <c r="E864" s="60"/>
      <c r="F864" s="60"/>
      <c r="G864" s="60"/>
      <c r="H864" s="36" t="s">
        <v>16</v>
      </c>
    </row>
    <row r="865" spans="1:8" ht="16.8" thickTop="1">
      <c r="A865" s="162"/>
      <c r="B865" s="503"/>
      <c r="C865" s="519" t="s">
        <v>367</v>
      </c>
      <c r="D865" s="519"/>
      <c r="E865" s="519"/>
      <c r="F865" s="519"/>
      <c r="G865" s="519"/>
      <c r="H865" s="520"/>
    </row>
    <row r="866" spans="1:8">
      <c r="A866" s="168"/>
      <c r="B866" s="506"/>
      <c r="C866" s="521" t="s">
        <v>619</v>
      </c>
      <c r="D866" s="521"/>
      <c r="E866" s="521" t="s">
        <v>622</v>
      </c>
      <c r="F866" s="521"/>
      <c r="G866" s="521" t="s">
        <v>309</v>
      </c>
      <c r="H866" s="522"/>
    </row>
    <row r="867" spans="1:8">
      <c r="A867" s="168"/>
      <c r="B867" s="509"/>
      <c r="C867" s="523" t="s">
        <v>279</v>
      </c>
      <c r="D867" s="524" t="s">
        <v>429</v>
      </c>
      <c r="E867" s="523" t="s">
        <v>12</v>
      </c>
      <c r="F867" s="524" t="s">
        <v>429</v>
      </c>
      <c r="G867" s="525" t="s">
        <v>12</v>
      </c>
      <c r="H867" s="526" t="s">
        <v>430</v>
      </c>
    </row>
    <row r="868" spans="1:8" ht="18.600000000000001" thickBot="1">
      <c r="A868" s="418" t="s">
        <v>621</v>
      </c>
      <c r="B868" s="416" t="s">
        <v>365</v>
      </c>
      <c r="C868" s="432">
        <v>3367.74</v>
      </c>
      <c r="D868" s="433">
        <v>1.175534601057487</v>
      </c>
      <c r="E868" s="432">
        <v>3554.752</v>
      </c>
      <c r="F868" s="433">
        <v>1.2444368827814456</v>
      </c>
      <c r="G868" s="432">
        <v>-187.012</v>
      </c>
      <c r="H868" s="437">
        <v>-5.2609014637308027</v>
      </c>
    </row>
    <row r="869" spans="1:8" ht="16.8" thickTop="1"/>
    <row r="870" spans="1:8" ht="21.6" thickBot="1">
      <c r="A870" s="1"/>
      <c r="B870" s="1"/>
      <c r="C870" s="58"/>
      <c r="D870" s="59"/>
      <c r="E870" s="60"/>
      <c r="F870" s="60"/>
      <c r="G870" s="60"/>
      <c r="H870" s="36" t="s">
        <v>16</v>
      </c>
    </row>
    <row r="871" spans="1:8" ht="16.8" thickTop="1">
      <c r="A871" s="162"/>
      <c r="B871" s="516"/>
      <c r="C871" s="527" t="s">
        <v>367</v>
      </c>
      <c r="D871" s="527"/>
      <c r="E871" s="527"/>
      <c r="F871" s="527"/>
      <c r="G871" s="527"/>
      <c r="H871" s="528"/>
    </row>
    <row r="872" spans="1:8">
      <c r="A872" s="168"/>
      <c r="B872" s="517"/>
      <c r="C872" s="529" t="s">
        <v>628</v>
      </c>
      <c r="D872" s="529"/>
      <c r="E872" s="529" t="s">
        <v>561</v>
      </c>
      <c r="F872" s="529"/>
      <c r="G872" s="529" t="s">
        <v>309</v>
      </c>
      <c r="H872" s="530"/>
    </row>
    <row r="873" spans="1:8">
      <c r="A873" s="168"/>
      <c r="B873" s="518"/>
      <c r="C873" s="531" t="s">
        <v>279</v>
      </c>
      <c r="D873" s="532" t="s">
        <v>429</v>
      </c>
      <c r="E873" s="531" t="s">
        <v>12</v>
      </c>
      <c r="F873" s="532" t="s">
        <v>429</v>
      </c>
      <c r="G873" s="533" t="s">
        <v>12</v>
      </c>
      <c r="H873" s="534" t="s">
        <v>430</v>
      </c>
    </row>
    <row r="874" spans="1:8" ht="18.600000000000001" thickBot="1">
      <c r="A874" s="418" t="s">
        <v>627</v>
      </c>
      <c r="B874" s="416" t="s">
        <v>365</v>
      </c>
      <c r="C874" s="432">
        <v>342.52199999999999</v>
      </c>
      <c r="D874" s="433">
        <v>1.2197705084203985</v>
      </c>
      <c r="E874" s="432">
        <v>248.96899999999999</v>
      </c>
      <c r="F874" s="433">
        <v>1.1520656401949019</v>
      </c>
      <c r="G874" s="432">
        <v>93.552999999999997</v>
      </c>
      <c r="H874" s="437">
        <v>37.576164100751498</v>
      </c>
    </row>
    <row r="875" spans="1:8" ht="16.8" thickTop="1"/>
    <row r="876" spans="1:8" ht="21.6" thickBot="1">
      <c r="A876" s="1"/>
      <c r="B876" s="1"/>
      <c r="C876" s="58"/>
      <c r="D876" s="59"/>
      <c r="E876" s="60"/>
      <c r="F876" s="60"/>
      <c r="G876" s="60"/>
      <c r="H876" s="36" t="s">
        <v>16</v>
      </c>
    </row>
    <row r="877" spans="1:8" ht="16.8" thickTop="1">
      <c r="A877" s="162"/>
      <c r="B877" s="516"/>
      <c r="C877" s="527" t="s">
        <v>367</v>
      </c>
      <c r="D877" s="527"/>
      <c r="E877" s="527"/>
      <c r="F877" s="527"/>
      <c r="G877" s="527"/>
      <c r="H877" s="528"/>
    </row>
    <row r="878" spans="1:8">
      <c r="A878" s="168"/>
      <c r="B878" s="517"/>
      <c r="C878" s="529" t="s">
        <v>630</v>
      </c>
      <c r="D878" s="529"/>
      <c r="E878" s="529" t="s">
        <v>563</v>
      </c>
      <c r="F878" s="529"/>
      <c r="G878" s="529" t="s">
        <v>309</v>
      </c>
      <c r="H878" s="530"/>
    </row>
    <row r="879" spans="1:8">
      <c r="A879" s="168"/>
      <c r="B879" s="518"/>
      <c r="C879" s="531" t="s">
        <v>279</v>
      </c>
      <c r="D879" s="532" t="s">
        <v>429</v>
      </c>
      <c r="E879" s="531" t="s">
        <v>12</v>
      </c>
      <c r="F879" s="532" t="s">
        <v>429</v>
      </c>
      <c r="G879" s="533" t="s">
        <v>12</v>
      </c>
      <c r="H879" s="534" t="s">
        <v>430</v>
      </c>
    </row>
    <row r="880" spans="1:8" ht="18.600000000000001" thickBot="1">
      <c r="A880" s="418" t="s">
        <v>629</v>
      </c>
      <c r="B880" s="416" t="s">
        <v>365</v>
      </c>
      <c r="C880" s="432">
        <v>576.10599999999999</v>
      </c>
      <c r="D880" s="433">
        <v>1.1216875175839869</v>
      </c>
      <c r="E880" s="432">
        <v>462.06200000000001</v>
      </c>
      <c r="F880" s="433">
        <v>1.0585207123676565</v>
      </c>
      <c r="G880" s="432">
        <v>114.044</v>
      </c>
      <c r="H880" s="437">
        <v>24.681536244053827</v>
      </c>
    </row>
    <row r="881" spans="1:8" ht="16.8" thickTop="1"/>
    <row r="882" spans="1:8" ht="21.6" thickBot="1">
      <c r="A882" s="1"/>
      <c r="B882" s="1"/>
      <c r="C882" s="58"/>
      <c r="D882" s="59"/>
      <c r="E882" s="60"/>
      <c r="F882" s="60"/>
      <c r="G882" s="60"/>
      <c r="H882" s="36" t="s">
        <v>16</v>
      </c>
    </row>
    <row r="883" spans="1:8" ht="16.8" thickTop="1">
      <c r="A883" s="162"/>
      <c r="B883" s="516"/>
      <c r="C883" s="527" t="s">
        <v>367</v>
      </c>
      <c r="D883" s="527"/>
      <c r="E883" s="527"/>
      <c r="F883" s="527"/>
      <c r="G883" s="527"/>
      <c r="H883" s="528"/>
    </row>
    <row r="884" spans="1:8">
      <c r="A884" s="168"/>
      <c r="B884" s="517"/>
      <c r="C884" s="529" t="s">
        <v>634</v>
      </c>
      <c r="D884" s="529"/>
      <c r="E884" s="529" t="s">
        <v>569</v>
      </c>
      <c r="F884" s="529"/>
      <c r="G884" s="529" t="s">
        <v>309</v>
      </c>
      <c r="H884" s="530"/>
    </row>
    <row r="885" spans="1:8">
      <c r="A885" s="168"/>
      <c r="B885" s="518"/>
      <c r="C885" s="531" t="s">
        <v>279</v>
      </c>
      <c r="D885" s="532" t="s">
        <v>429</v>
      </c>
      <c r="E885" s="531" t="s">
        <v>12</v>
      </c>
      <c r="F885" s="532" t="s">
        <v>429</v>
      </c>
      <c r="G885" s="533" t="s">
        <v>12</v>
      </c>
      <c r="H885" s="534" t="s">
        <v>430</v>
      </c>
    </row>
    <row r="886" spans="1:8" ht="18.600000000000001" thickBot="1">
      <c r="A886" s="418" t="s">
        <v>636</v>
      </c>
      <c r="B886" s="416" t="s">
        <v>365</v>
      </c>
      <c r="C886" s="432">
        <v>918.01199999999994</v>
      </c>
      <c r="D886" s="433">
        <v>1.0983332436612194</v>
      </c>
      <c r="E886" s="432">
        <v>786.07</v>
      </c>
      <c r="F886" s="433">
        <v>1.1387007049334827</v>
      </c>
      <c r="G886" s="432">
        <v>131.94200000000001</v>
      </c>
      <c r="H886" s="437">
        <v>16.785019145877595</v>
      </c>
    </row>
    <row r="887" spans="1:8" ht="16.8" thickTop="1"/>
    <row r="888" spans="1:8" ht="21.6" thickBot="1">
      <c r="A888" s="1"/>
      <c r="B888" s="1"/>
      <c r="C888" s="58"/>
      <c r="D888" s="59"/>
      <c r="E888" s="60"/>
      <c r="F888" s="60"/>
      <c r="G888" s="60"/>
      <c r="H888" s="36" t="s">
        <v>16</v>
      </c>
    </row>
    <row r="889" spans="1:8" ht="16.8" thickTop="1">
      <c r="A889" s="162"/>
      <c r="B889" s="516"/>
      <c r="C889" s="527" t="s">
        <v>367</v>
      </c>
      <c r="D889" s="527"/>
      <c r="E889" s="527"/>
      <c r="F889" s="527"/>
      <c r="G889" s="527"/>
      <c r="H889" s="528"/>
    </row>
    <row r="890" spans="1:8">
      <c r="A890" s="168"/>
      <c r="B890" s="517"/>
      <c r="C890" s="529" t="s">
        <v>642</v>
      </c>
      <c r="D890" s="529"/>
      <c r="E890" s="529" t="s">
        <v>640</v>
      </c>
      <c r="F890" s="529"/>
      <c r="G890" s="529" t="s">
        <v>309</v>
      </c>
      <c r="H890" s="530"/>
    </row>
    <row r="891" spans="1:8">
      <c r="A891" s="168"/>
      <c r="B891" s="518"/>
      <c r="C891" s="531" t="s">
        <v>279</v>
      </c>
      <c r="D891" s="532" t="s">
        <v>429</v>
      </c>
      <c r="E891" s="531" t="s">
        <v>12</v>
      </c>
      <c r="F891" s="532" t="s">
        <v>429</v>
      </c>
      <c r="G891" s="533" t="s">
        <v>12</v>
      </c>
      <c r="H891" s="534" t="s">
        <v>430</v>
      </c>
    </row>
    <row r="892" spans="1:8" ht="18.600000000000001" thickBot="1">
      <c r="A892" s="418" t="s">
        <v>641</v>
      </c>
      <c r="B892" s="416" t="s">
        <v>365</v>
      </c>
      <c r="C892" s="432">
        <v>1218.683</v>
      </c>
      <c r="D892" s="433">
        <v>1.0845897659754238</v>
      </c>
      <c r="E892" s="432">
        <v>1035.614</v>
      </c>
      <c r="F892" s="433">
        <v>1.1280060420920506</v>
      </c>
      <c r="G892" s="432">
        <v>183.06899999999999</v>
      </c>
      <c r="H892" s="437">
        <v>17.677339240296096</v>
      </c>
    </row>
    <row r="893" spans="1:8" ht="16.8" thickTop="1"/>
    <row r="894" spans="1:8" ht="21.6" thickBot="1">
      <c r="A894" s="1"/>
      <c r="B894" s="1"/>
      <c r="C894" s="58"/>
      <c r="D894" s="59"/>
      <c r="E894" s="60"/>
      <c r="F894" s="60"/>
      <c r="G894" s="60"/>
      <c r="H894" s="36" t="s">
        <v>16</v>
      </c>
    </row>
    <row r="895" spans="1:8" ht="16.8" thickTop="1">
      <c r="A895" s="162"/>
      <c r="B895" s="516"/>
      <c r="C895" s="527" t="s">
        <v>367</v>
      </c>
      <c r="D895" s="527"/>
      <c r="E895" s="527"/>
      <c r="F895" s="527"/>
      <c r="G895" s="527"/>
      <c r="H895" s="528"/>
    </row>
    <row r="896" spans="1:8">
      <c r="A896" s="168"/>
      <c r="B896" s="517"/>
      <c r="C896" s="529" t="s">
        <v>648</v>
      </c>
      <c r="D896" s="529"/>
      <c r="E896" s="529" t="s">
        <v>649</v>
      </c>
      <c r="F896" s="529"/>
      <c r="G896" s="529" t="s">
        <v>309</v>
      </c>
      <c r="H896" s="530"/>
    </row>
    <row r="897" spans="1:8">
      <c r="A897" s="168"/>
      <c r="B897" s="518"/>
      <c r="C897" s="531" t="s">
        <v>279</v>
      </c>
      <c r="D897" s="532" t="s">
        <v>429</v>
      </c>
      <c r="E897" s="531" t="s">
        <v>12</v>
      </c>
      <c r="F897" s="532" t="s">
        <v>429</v>
      </c>
      <c r="G897" s="533" t="s">
        <v>12</v>
      </c>
      <c r="H897" s="534" t="s">
        <v>430</v>
      </c>
    </row>
    <row r="898" spans="1:8" ht="18.600000000000001" thickBot="1">
      <c r="A898" s="418" t="s">
        <v>647</v>
      </c>
      <c r="B898" s="416" t="s">
        <v>365</v>
      </c>
      <c r="C898" s="432">
        <v>1533.625</v>
      </c>
      <c r="D898" s="433">
        <v>1.0678862151805641</v>
      </c>
      <c r="E898" s="432">
        <v>1268.8240000000001</v>
      </c>
      <c r="F898" s="433">
        <v>1.113039233425922</v>
      </c>
      <c r="G898" s="432">
        <v>264.80099999999999</v>
      </c>
      <c r="H898" s="437">
        <v>20.869797544813153</v>
      </c>
    </row>
    <row r="899" spans="1:8" ht="16.8" thickTop="1"/>
    <row r="900" spans="1:8" ht="21.6" thickBot="1">
      <c r="A900" s="1"/>
      <c r="B900" s="1"/>
      <c r="C900" s="58"/>
      <c r="D900" s="59"/>
      <c r="E900" s="60"/>
      <c r="F900" s="60"/>
      <c r="G900" s="60"/>
      <c r="H900" s="36" t="s">
        <v>16</v>
      </c>
    </row>
    <row r="901" spans="1:8" ht="16.8" thickTop="1">
      <c r="A901" s="162"/>
      <c r="B901" s="516"/>
      <c r="C901" s="527" t="s">
        <v>367</v>
      </c>
      <c r="D901" s="527"/>
      <c r="E901" s="527"/>
      <c r="F901" s="527"/>
      <c r="G901" s="527"/>
      <c r="H901" s="528"/>
    </row>
    <row r="902" spans="1:8">
      <c r="A902" s="168"/>
      <c r="B902" s="517"/>
      <c r="C902" s="529" t="s">
        <v>652</v>
      </c>
      <c r="D902" s="529"/>
      <c r="E902" s="529" t="s">
        <v>587</v>
      </c>
      <c r="F902" s="529"/>
      <c r="G902" s="529" t="s">
        <v>309</v>
      </c>
      <c r="H902" s="530"/>
    </row>
    <row r="903" spans="1:8">
      <c r="A903" s="168"/>
      <c r="B903" s="518"/>
      <c r="C903" s="531" t="s">
        <v>279</v>
      </c>
      <c r="D903" s="532" t="s">
        <v>429</v>
      </c>
      <c r="E903" s="531" t="s">
        <v>12</v>
      </c>
      <c r="F903" s="532" t="s">
        <v>429</v>
      </c>
      <c r="G903" s="533" t="s">
        <v>12</v>
      </c>
      <c r="H903" s="534" t="s">
        <v>430</v>
      </c>
    </row>
    <row r="904" spans="1:8" ht="18.600000000000001" thickBot="1">
      <c r="A904" s="418" t="s">
        <v>651</v>
      </c>
      <c r="B904" s="416" t="s">
        <v>365</v>
      </c>
      <c r="C904" s="432">
        <v>1833.41</v>
      </c>
      <c r="D904" s="433">
        <v>1.0470638468741154</v>
      </c>
      <c r="E904" s="432">
        <v>1517.655</v>
      </c>
      <c r="F904" s="433">
        <v>1.1148469995526964</v>
      </c>
      <c r="G904" s="432">
        <v>315.755</v>
      </c>
      <c r="H904" s="437">
        <v>20.805453149760648</v>
      </c>
    </row>
    <row r="905" spans="1:8" ht="16.8" thickTop="1"/>
    <row r="906" spans="1:8" ht="21.6" thickBot="1">
      <c r="A906" s="1"/>
      <c r="B906" s="1"/>
      <c r="C906" s="58"/>
      <c r="D906" s="59"/>
      <c r="E906" s="60"/>
      <c r="F906" s="60"/>
      <c r="G906" s="60"/>
      <c r="H906" s="36" t="s">
        <v>16</v>
      </c>
    </row>
    <row r="907" spans="1:8" ht="16.8" thickTop="1">
      <c r="A907" s="162"/>
      <c r="B907" s="516"/>
      <c r="C907" s="527" t="s">
        <v>367</v>
      </c>
      <c r="D907" s="527"/>
      <c r="E907" s="527"/>
      <c r="F907" s="527"/>
      <c r="G907" s="527"/>
      <c r="H907" s="528"/>
    </row>
    <row r="908" spans="1:8">
      <c r="A908" s="168"/>
      <c r="B908" s="517"/>
      <c r="C908" s="529" t="s">
        <v>658</v>
      </c>
      <c r="D908" s="529"/>
      <c r="E908" s="529" t="s">
        <v>593</v>
      </c>
      <c r="F908" s="529"/>
      <c r="G908" s="529" t="s">
        <v>309</v>
      </c>
      <c r="H908" s="530"/>
    </row>
    <row r="909" spans="1:8">
      <c r="A909" s="168"/>
      <c r="B909" s="518"/>
      <c r="C909" s="531" t="s">
        <v>279</v>
      </c>
      <c r="D909" s="532" t="s">
        <v>429</v>
      </c>
      <c r="E909" s="531" t="s">
        <v>12</v>
      </c>
      <c r="F909" s="532" t="s">
        <v>429</v>
      </c>
      <c r="G909" s="533" t="s">
        <v>12</v>
      </c>
      <c r="H909" s="534" t="s">
        <v>430</v>
      </c>
    </row>
    <row r="910" spans="1:8" ht="18.600000000000001" thickBot="1">
      <c r="A910" s="418" t="s">
        <v>657</v>
      </c>
      <c r="B910" s="416" t="s">
        <v>365</v>
      </c>
      <c r="C910" s="432">
        <v>2111.8739999999998</v>
      </c>
      <c r="D910" s="433">
        <v>1.0195603952331878</v>
      </c>
      <c r="E910" s="432">
        <v>1789.538</v>
      </c>
      <c r="F910" s="433">
        <v>1.1264713909283983</v>
      </c>
      <c r="G910" s="432">
        <v>322.33600000000001</v>
      </c>
      <c r="H910" s="437">
        <v>18.012246736308477</v>
      </c>
    </row>
    <row r="911" spans="1:8" ht="16.8" thickTop="1"/>
    <row r="912" spans="1:8" ht="21.6" thickBot="1">
      <c r="A912" s="1"/>
      <c r="B912" s="1"/>
      <c r="C912" s="58"/>
      <c r="D912" s="59"/>
      <c r="E912" s="60"/>
      <c r="F912" s="60"/>
      <c r="G912" s="60"/>
      <c r="H912" s="36" t="s">
        <v>16</v>
      </c>
    </row>
    <row r="913" spans="1:8" ht="16.8" thickTop="1">
      <c r="A913" s="162"/>
      <c r="B913" s="516"/>
      <c r="C913" s="527" t="s">
        <v>367</v>
      </c>
      <c r="D913" s="527"/>
      <c r="E913" s="527"/>
      <c r="F913" s="527"/>
      <c r="G913" s="527"/>
      <c r="H913" s="528"/>
    </row>
    <row r="914" spans="1:8">
      <c r="A914" s="168"/>
      <c r="B914" s="517"/>
      <c r="C914" s="529" t="s">
        <v>664</v>
      </c>
      <c r="D914" s="529"/>
      <c r="E914" s="529" t="s">
        <v>599</v>
      </c>
      <c r="F914" s="529"/>
      <c r="G914" s="529" t="s">
        <v>309</v>
      </c>
      <c r="H914" s="530"/>
    </row>
    <row r="915" spans="1:8">
      <c r="A915" s="168"/>
      <c r="B915" s="518"/>
      <c r="C915" s="531" t="s">
        <v>279</v>
      </c>
      <c r="D915" s="532" t="s">
        <v>429</v>
      </c>
      <c r="E915" s="531" t="s">
        <v>12</v>
      </c>
      <c r="F915" s="532" t="s">
        <v>429</v>
      </c>
      <c r="G915" s="533" t="s">
        <v>12</v>
      </c>
      <c r="H915" s="534" t="s">
        <v>430</v>
      </c>
    </row>
    <row r="916" spans="1:8" ht="18.600000000000001" thickBot="1">
      <c r="A916" s="418" t="s">
        <v>663</v>
      </c>
      <c r="B916" s="416" t="s">
        <v>365</v>
      </c>
      <c r="C916" s="432">
        <v>2460.1950000000002</v>
      </c>
      <c r="D916" s="433">
        <v>1.0115725458422835</v>
      </c>
      <c r="E916" s="432">
        <v>2116.7809999999999</v>
      </c>
      <c r="F916" s="433">
        <v>1.1533826071000663</v>
      </c>
      <c r="G916" s="432">
        <v>343.41399999999999</v>
      </c>
      <c r="H916" s="437">
        <v>16.223407145094367</v>
      </c>
    </row>
    <row r="917" spans="1:8" ht="16.8" thickTop="1"/>
    <row r="918" spans="1:8" ht="21.6" thickBot="1">
      <c r="A918" s="1"/>
      <c r="B918" s="1"/>
      <c r="C918" s="58"/>
      <c r="D918" s="59"/>
      <c r="E918" s="60"/>
      <c r="F918" s="60"/>
      <c r="G918" s="60"/>
      <c r="H918" s="36" t="s">
        <v>16</v>
      </c>
    </row>
    <row r="919" spans="1:8" ht="16.8" thickTop="1">
      <c r="A919" s="162"/>
      <c r="B919" s="516"/>
      <c r="C919" s="527" t="s">
        <v>367</v>
      </c>
      <c r="D919" s="527"/>
      <c r="E919" s="527"/>
      <c r="F919" s="527"/>
      <c r="G919" s="527"/>
      <c r="H919" s="528"/>
    </row>
    <row r="920" spans="1:8">
      <c r="A920" s="168"/>
      <c r="B920" s="517"/>
      <c r="C920" s="529" t="s">
        <v>670</v>
      </c>
      <c r="D920" s="529"/>
      <c r="E920" s="529" t="s">
        <v>605</v>
      </c>
      <c r="F920" s="529"/>
      <c r="G920" s="529" t="s">
        <v>309</v>
      </c>
      <c r="H920" s="530"/>
    </row>
    <row r="921" spans="1:8">
      <c r="A921" s="168"/>
      <c r="B921" s="518"/>
      <c r="C921" s="531" t="s">
        <v>279</v>
      </c>
      <c r="D921" s="532" t="s">
        <v>429</v>
      </c>
      <c r="E921" s="531" t="s">
        <v>12</v>
      </c>
      <c r="F921" s="532" t="s">
        <v>429</v>
      </c>
      <c r="G921" s="533" t="s">
        <v>12</v>
      </c>
      <c r="H921" s="534" t="s">
        <v>430</v>
      </c>
    </row>
    <row r="922" spans="1:8" ht="18.600000000000001" thickBot="1">
      <c r="A922" s="418" t="s">
        <v>669</v>
      </c>
      <c r="B922" s="416" t="s">
        <v>365</v>
      </c>
      <c r="C922" s="432">
        <v>2788.855</v>
      </c>
      <c r="D922" s="433">
        <v>1.0090304782485098</v>
      </c>
      <c r="E922" s="432">
        <v>2433.5880000000002</v>
      </c>
      <c r="F922" s="433">
        <v>1.1740838583688942</v>
      </c>
      <c r="G922" s="432">
        <v>355.267</v>
      </c>
      <c r="H922" s="437">
        <v>14.598485857096598</v>
      </c>
    </row>
    <row r="923" spans="1:8" ht="16.8" thickTop="1"/>
    <row r="924" spans="1:8" ht="21.6" thickBot="1">
      <c r="A924" s="1"/>
      <c r="B924" s="1"/>
      <c r="C924" s="58"/>
      <c r="D924" s="59"/>
      <c r="E924" s="60"/>
      <c r="F924" s="60"/>
      <c r="G924" s="60"/>
      <c r="H924" s="36" t="s">
        <v>16</v>
      </c>
    </row>
    <row r="925" spans="1:8" ht="16.8" thickTop="1">
      <c r="A925" s="162"/>
      <c r="B925" s="535"/>
      <c r="C925" s="527" t="s">
        <v>367</v>
      </c>
      <c r="D925" s="527"/>
      <c r="E925" s="527"/>
      <c r="F925" s="527"/>
      <c r="G925" s="527"/>
      <c r="H925" s="528"/>
    </row>
    <row r="926" spans="1:8">
      <c r="A926" s="168"/>
      <c r="B926" s="536"/>
      <c r="C926" s="529" t="s">
        <v>674</v>
      </c>
      <c r="D926" s="529"/>
      <c r="E926" s="529" t="s">
        <v>675</v>
      </c>
      <c r="F926" s="529"/>
      <c r="G926" s="529" t="s">
        <v>309</v>
      </c>
      <c r="H926" s="530"/>
    </row>
    <row r="927" spans="1:8">
      <c r="A927" s="168"/>
      <c r="B927" s="537"/>
      <c r="C927" s="531" t="s">
        <v>279</v>
      </c>
      <c r="D927" s="532" t="s">
        <v>429</v>
      </c>
      <c r="E927" s="531" t="s">
        <v>12</v>
      </c>
      <c r="F927" s="532" t="s">
        <v>429</v>
      </c>
      <c r="G927" s="533" t="s">
        <v>12</v>
      </c>
      <c r="H927" s="534" t="s">
        <v>430</v>
      </c>
    </row>
    <row r="928" spans="1:8" ht="18.600000000000001" thickBot="1">
      <c r="A928" s="418" t="s">
        <v>673</v>
      </c>
      <c r="B928" s="465" t="s">
        <v>683</v>
      </c>
      <c r="C928" s="432">
        <v>3119.973</v>
      </c>
      <c r="D928" s="433">
        <v>1.0052113312731992</v>
      </c>
      <c r="E928" s="432">
        <v>2738.1149999999998</v>
      </c>
      <c r="F928" s="433">
        <v>1.1798876575222836</v>
      </c>
      <c r="G928" s="432">
        <v>381.858</v>
      </c>
      <c r="H928" s="437">
        <v>13.946017607003359</v>
      </c>
    </row>
    <row r="929" spans="1:8" ht="16.8" thickTop="1"/>
    <row r="930" spans="1:8" ht="21.6" thickBot="1">
      <c r="A930" s="1"/>
      <c r="B930" s="1"/>
      <c r="C930" s="58"/>
      <c r="D930" s="59"/>
      <c r="E930" s="60"/>
      <c r="F930" s="60"/>
      <c r="G930" s="60"/>
      <c r="H930" s="36" t="s">
        <v>16</v>
      </c>
    </row>
    <row r="931" spans="1:8" ht="16.8" thickTop="1">
      <c r="A931" s="162"/>
      <c r="B931" s="535"/>
      <c r="C931" s="527" t="s">
        <v>367</v>
      </c>
      <c r="D931" s="527"/>
      <c r="E931" s="527"/>
      <c r="F931" s="527"/>
      <c r="G931" s="527"/>
      <c r="H931" s="528"/>
    </row>
    <row r="932" spans="1:8">
      <c r="A932" s="168"/>
      <c r="B932" s="536"/>
      <c r="C932" s="529" t="s">
        <v>681</v>
      </c>
      <c r="D932" s="529"/>
      <c r="E932" s="529" t="s">
        <v>682</v>
      </c>
      <c r="F932" s="529"/>
      <c r="G932" s="529" t="s">
        <v>309</v>
      </c>
      <c r="H932" s="530"/>
    </row>
    <row r="933" spans="1:8">
      <c r="A933" s="168"/>
      <c r="B933" s="537"/>
      <c r="C933" s="531" t="s">
        <v>279</v>
      </c>
      <c r="D933" s="532" t="s">
        <v>429</v>
      </c>
      <c r="E933" s="531" t="s">
        <v>12</v>
      </c>
      <c r="F933" s="532" t="s">
        <v>429</v>
      </c>
      <c r="G933" s="533" t="s">
        <v>12</v>
      </c>
      <c r="H933" s="534" t="s">
        <v>430</v>
      </c>
    </row>
    <row r="934" spans="1:8" ht="18.600000000000001" thickBot="1">
      <c r="A934" s="418" t="s">
        <v>680</v>
      </c>
      <c r="B934" s="465" t="s">
        <v>425</v>
      </c>
      <c r="C934" s="432">
        <v>3492.9830000000002</v>
      </c>
      <c r="D934" s="433">
        <v>1.0088660113792496</v>
      </c>
      <c r="E934" s="432">
        <v>3051.4549999999999</v>
      </c>
      <c r="F934" s="433">
        <v>1.1787989433509973</v>
      </c>
      <c r="G934" s="432">
        <v>441.52800000000002</v>
      </c>
      <c r="H934" s="437">
        <v>14.469425241401233</v>
      </c>
    </row>
    <row r="935" spans="1:8" ht="16.8" thickTop="1"/>
    <row r="936" spans="1:8" ht="21.6" thickBot="1">
      <c r="A936" s="1"/>
      <c r="B936" s="1"/>
      <c r="C936" s="58"/>
      <c r="D936" s="59"/>
      <c r="E936" s="60"/>
      <c r="F936" s="60"/>
      <c r="G936" s="60"/>
      <c r="H936" s="36" t="s">
        <v>16</v>
      </c>
    </row>
    <row r="937" spans="1:8" ht="16.8" thickTop="1">
      <c r="A937" s="162"/>
      <c r="B937" s="516"/>
      <c r="C937" s="527" t="s">
        <v>367</v>
      </c>
      <c r="D937" s="527"/>
      <c r="E937" s="527"/>
      <c r="F937" s="527"/>
      <c r="G937" s="527"/>
      <c r="H937" s="528"/>
    </row>
    <row r="938" spans="1:8">
      <c r="A938" s="168"/>
      <c r="B938" s="517"/>
      <c r="C938" s="529" t="s">
        <v>687</v>
      </c>
      <c r="D938" s="529"/>
      <c r="E938" s="529" t="s">
        <v>688</v>
      </c>
      <c r="F938" s="529"/>
      <c r="G938" s="529" t="s">
        <v>309</v>
      </c>
      <c r="H938" s="530"/>
    </row>
    <row r="939" spans="1:8">
      <c r="A939" s="168"/>
      <c r="B939" s="518"/>
      <c r="C939" s="531" t="s">
        <v>279</v>
      </c>
      <c r="D939" s="532" t="s">
        <v>429</v>
      </c>
      <c r="E939" s="531" t="s">
        <v>12</v>
      </c>
      <c r="F939" s="532" t="s">
        <v>429</v>
      </c>
      <c r="G939" s="533" t="s">
        <v>12</v>
      </c>
      <c r="H939" s="534" t="s">
        <v>430</v>
      </c>
    </row>
    <row r="940" spans="1:8" ht="18.600000000000001" thickBot="1">
      <c r="A940" s="418" t="s">
        <v>686</v>
      </c>
      <c r="B940" s="416" t="s">
        <v>365</v>
      </c>
      <c r="C940" s="432">
        <v>3858.364</v>
      </c>
      <c r="D940" s="433">
        <v>1.012250998498093</v>
      </c>
      <c r="E940" s="432">
        <v>3365.7939999999999</v>
      </c>
      <c r="F940" s="433">
        <v>1.1762438315803285</v>
      </c>
      <c r="G940" s="432">
        <v>492.57</v>
      </c>
      <c r="H940" s="437">
        <v>14.634585479681764</v>
      </c>
    </row>
    <row r="941" spans="1:8" ht="16.8" thickTop="1"/>
    <row r="942" spans="1:8" ht="21.6" thickBot="1">
      <c r="A942" s="1"/>
      <c r="B942" s="1"/>
      <c r="C942" s="58"/>
      <c r="D942" s="59"/>
      <c r="E942" s="60"/>
      <c r="F942" s="60"/>
      <c r="G942" s="60"/>
      <c r="H942" s="36" t="s">
        <v>16</v>
      </c>
    </row>
    <row r="943" spans="1:8" ht="16.8" thickTop="1">
      <c r="A943" s="162"/>
      <c r="B943" s="538"/>
      <c r="C943" s="541" t="s">
        <v>367</v>
      </c>
      <c r="D943" s="541"/>
      <c r="E943" s="541"/>
      <c r="F943" s="541"/>
      <c r="G943" s="541"/>
      <c r="H943" s="542"/>
    </row>
    <row r="944" spans="1:8">
      <c r="A944" s="168"/>
      <c r="B944" s="539"/>
      <c r="C944" s="543" t="s">
        <v>690</v>
      </c>
      <c r="D944" s="543"/>
      <c r="E944" s="543" t="s">
        <v>778</v>
      </c>
      <c r="F944" s="543"/>
      <c r="G944" s="543" t="s">
        <v>309</v>
      </c>
      <c r="H944" s="544"/>
    </row>
    <row r="945" spans="1:8">
      <c r="A945" s="168"/>
      <c r="B945" s="540"/>
      <c r="C945" s="545" t="s">
        <v>279</v>
      </c>
      <c r="D945" s="546" t="s">
        <v>429</v>
      </c>
      <c r="E945" s="545" t="s">
        <v>12</v>
      </c>
      <c r="F945" s="546" t="s">
        <v>429</v>
      </c>
      <c r="G945" s="547" t="s">
        <v>12</v>
      </c>
      <c r="H945" s="548" t="s">
        <v>430</v>
      </c>
    </row>
    <row r="946" spans="1:8" ht="18.600000000000001" thickBot="1">
      <c r="A946" s="418" t="s">
        <v>691</v>
      </c>
      <c r="B946" s="416" t="s">
        <v>365</v>
      </c>
      <c r="C946" s="432">
        <v>357.29899999999998</v>
      </c>
      <c r="D946" s="433">
        <v>1.0189728251763708</v>
      </c>
      <c r="E946" s="432">
        <v>342.66300000000001</v>
      </c>
      <c r="F946" s="433">
        <v>1.2204356104222422</v>
      </c>
      <c r="G946" s="432">
        <v>14.635999999999999</v>
      </c>
      <c r="H946" s="437">
        <v>4.0999999999999996</v>
      </c>
    </row>
    <row r="947" spans="1:8" ht="16.8" thickTop="1"/>
    <row r="948" spans="1:8" ht="21.6" thickBot="1">
      <c r="A948" s="1"/>
      <c r="B948" s="1"/>
      <c r="C948" s="58"/>
      <c r="D948" s="59"/>
      <c r="E948" s="60"/>
      <c r="F948" s="60"/>
      <c r="G948" s="60"/>
      <c r="H948" s="36" t="s">
        <v>16</v>
      </c>
    </row>
    <row r="949" spans="1:8" ht="16.8" thickTop="1">
      <c r="A949" s="162"/>
      <c r="B949" s="549"/>
      <c r="C949" s="541" t="s">
        <v>367</v>
      </c>
      <c r="D949" s="541"/>
      <c r="E949" s="541"/>
      <c r="F949" s="541"/>
      <c r="G949" s="541"/>
      <c r="H949" s="542"/>
    </row>
    <row r="950" spans="1:8">
      <c r="A950" s="168"/>
      <c r="B950" s="550"/>
      <c r="C950" s="543" t="s">
        <v>694</v>
      </c>
      <c r="D950" s="543"/>
      <c r="E950" s="543" t="s">
        <v>777</v>
      </c>
      <c r="F950" s="543"/>
      <c r="G950" s="543" t="s">
        <v>309</v>
      </c>
      <c r="H950" s="544"/>
    </row>
    <row r="951" spans="1:8">
      <c r="A951" s="168"/>
      <c r="B951" s="551"/>
      <c r="C951" s="545" t="s">
        <v>279</v>
      </c>
      <c r="D951" s="546" t="s">
        <v>429</v>
      </c>
      <c r="E951" s="545" t="s">
        <v>12</v>
      </c>
      <c r="F951" s="546" t="s">
        <v>429</v>
      </c>
      <c r="G951" s="547" t="s">
        <v>12</v>
      </c>
      <c r="H951" s="548" t="s">
        <v>430</v>
      </c>
    </row>
    <row r="952" spans="1:8" ht="18.600000000000001" thickBot="1">
      <c r="A952" s="418" t="s">
        <v>695</v>
      </c>
      <c r="B952" s="465" t="s">
        <v>699</v>
      </c>
      <c r="C952" s="432">
        <v>613.51199999999994</v>
      </c>
      <c r="D952" s="433">
        <v>0.919761252938887</v>
      </c>
      <c r="E952" s="432">
        <v>576.59799999999996</v>
      </c>
      <c r="F952" s="433">
        <v>1.1187465927926588</v>
      </c>
      <c r="G952" s="432">
        <v>36.914000000000001</v>
      </c>
      <c r="H952" s="437">
        <v>6.4020339994242086</v>
      </c>
    </row>
    <row r="953" spans="1:8" ht="16.8" thickTop="1"/>
    <row r="954" spans="1:8" ht="21.6" thickBot="1">
      <c r="A954" s="1"/>
      <c r="B954" s="1"/>
      <c r="C954" s="58"/>
      <c r="D954" s="59"/>
      <c r="E954" s="60"/>
      <c r="F954" s="60"/>
      <c r="G954" s="60"/>
      <c r="H954" s="36" t="s">
        <v>16</v>
      </c>
    </row>
    <row r="955" spans="1:8" ht="16.8" thickTop="1">
      <c r="A955" s="162"/>
      <c r="B955" s="549"/>
      <c r="C955" s="541" t="s">
        <v>367</v>
      </c>
      <c r="D955" s="541"/>
      <c r="E955" s="541"/>
      <c r="F955" s="541"/>
      <c r="G955" s="541"/>
      <c r="H955" s="542"/>
    </row>
    <row r="956" spans="1:8">
      <c r="A956" s="168"/>
      <c r="B956" s="550"/>
      <c r="C956" s="543" t="s">
        <v>748</v>
      </c>
      <c r="D956" s="543"/>
      <c r="E956" s="543" t="s">
        <v>776</v>
      </c>
      <c r="F956" s="543"/>
      <c r="G956" s="543" t="s">
        <v>309</v>
      </c>
      <c r="H956" s="544"/>
    </row>
    <row r="957" spans="1:8">
      <c r="A957" s="168"/>
      <c r="B957" s="551"/>
      <c r="C957" s="545" t="s">
        <v>279</v>
      </c>
      <c r="D957" s="546" t="s">
        <v>429</v>
      </c>
      <c r="E957" s="545" t="s">
        <v>12</v>
      </c>
      <c r="F957" s="546" t="s">
        <v>429</v>
      </c>
      <c r="G957" s="547" t="s">
        <v>12</v>
      </c>
      <c r="H957" s="548" t="s">
        <v>430</v>
      </c>
    </row>
    <row r="958" spans="1:8" ht="18.600000000000001" thickBot="1">
      <c r="A958" s="418" t="s">
        <v>697</v>
      </c>
      <c r="B958" s="465" t="s">
        <v>708</v>
      </c>
      <c r="C958" s="432">
        <v>966.35599999999999</v>
      </c>
      <c r="D958" s="433">
        <v>0.91637116049410816</v>
      </c>
      <c r="E958" s="432">
        <v>918.53200000000004</v>
      </c>
      <c r="F958" s="433">
        <v>1.0956136580726434</v>
      </c>
      <c r="G958" s="432">
        <v>47.823999999999998</v>
      </c>
      <c r="H958" s="437">
        <v>5.2065687422974918</v>
      </c>
    </row>
    <row r="959" spans="1:8" ht="16.8" thickTop="1"/>
    <row r="960" spans="1:8" ht="21.6" thickBot="1">
      <c r="A960" s="1"/>
      <c r="B960" s="1"/>
      <c r="C960" s="58"/>
      <c r="D960" s="59"/>
      <c r="E960" s="60"/>
      <c r="F960" s="60"/>
      <c r="G960" s="60"/>
      <c r="H960" s="36" t="s">
        <v>16</v>
      </c>
    </row>
    <row r="961" spans="1:8" ht="16.8" thickTop="1">
      <c r="A961" s="162"/>
      <c r="B961" s="549"/>
      <c r="C961" s="541" t="s">
        <v>367</v>
      </c>
      <c r="D961" s="541"/>
      <c r="E961" s="541"/>
      <c r="F961" s="541"/>
      <c r="G961" s="541"/>
      <c r="H961" s="542"/>
    </row>
    <row r="962" spans="1:8">
      <c r="A962" s="168"/>
      <c r="B962" s="550"/>
      <c r="C962" s="543" t="s">
        <v>775</v>
      </c>
      <c r="D962" s="543"/>
      <c r="E962" s="543" t="s">
        <v>639</v>
      </c>
      <c r="F962" s="543"/>
      <c r="G962" s="543" t="s">
        <v>309</v>
      </c>
      <c r="H962" s="544"/>
    </row>
    <row r="963" spans="1:8">
      <c r="A963" s="168"/>
      <c r="B963" s="551"/>
      <c r="C963" s="545" t="s">
        <v>279</v>
      </c>
      <c r="D963" s="546" t="s">
        <v>429</v>
      </c>
      <c r="E963" s="545" t="s">
        <v>12</v>
      </c>
      <c r="F963" s="546" t="s">
        <v>429</v>
      </c>
      <c r="G963" s="547" t="s">
        <v>12</v>
      </c>
      <c r="H963" s="548" t="s">
        <v>430</v>
      </c>
    </row>
    <row r="964" spans="1:8" ht="18.600000000000001" thickBot="1">
      <c r="A964" s="418" t="s">
        <v>700</v>
      </c>
      <c r="B964" s="465" t="s">
        <v>476</v>
      </c>
      <c r="C964" s="432">
        <v>1246.327</v>
      </c>
      <c r="D964" s="433">
        <v>0.87771868229131245</v>
      </c>
      <c r="E964" s="432">
        <v>1219.558</v>
      </c>
      <c r="F964" s="433">
        <v>1.0823222835450836</v>
      </c>
      <c r="G964" s="432">
        <v>26.768999999999998</v>
      </c>
      <c r="H964" s="437">
        <v>2.1</v>
      </c>
    </row>
    <row r="965" spans="1:8" ht="16.8" thickTop="1"/>
    <row r="966" spans="1:8" ht="21.6" thickBot="1">
      <c r="A966" s="1"/>
      <c r="B966" s="1"/>
      <c r="C966" s="58"/>
      <c r="D966" s="59"/>
      <c r="E966" s="60"/>
      <c r="F966" s="60"/>
      <c r="G966" s="60"/>
      <c r="H966" s="36" t="s">
        <v>16</v>
      </c>
    </row>
    <row r="967" spans="1:8" ht="16.8" thickTop="1">
      <c r="A967" s="162"/>
      <c r="B967" s="538"/>
      <c r="C967" s="541" t="s">
        <v>367</v>
      </c>
      <c r="D967" s="541"/>
      <c r="E967" s="541"/>
      <c r="F967" s="541"/>
      <c r="G967" s="541"/>
      <c r="H967" s="542"/>
    </row>
    <row r="968" spans="1:8">
      <c r="A968" s="168"/>
      <c r="B968" s="539"/>
      <c r="C968" s="543" t="s">
        <v>704</v>
      </c>
      <c r="D968" s="543"/>
      <c r="E968" s="543" t="s">
        <v>645</v>
      </c>
      <c r="F968" s="543"/>
      <c r="G968" s="543" t="s">
        <v>309</v>
      </c>
      <c r="H968" s="544"/>
    </row>
    <row r="969" spans="1:8">
      <c r="A969" s="168"/>
      <c r="B969" s="540"/>
      <c r="C969" s="545" t="s">
        <v>279</v>
      </c>
      <c r="D969" s="546" t="s">
        <v>429</v>
      </c>
      <c r="E969" s="545" t="s">
        <v>12</v>
      </c>
      <c r="F969" s="546" t="s">
        <v>429</v>
      </c>
      <c r="G969" s="547" t="s">
        <v>12</v>
      </c>
      <c r="H969" s="548" t="s">
        <v>430</v>
      </c>
    </row>
    <row r="970" spans="1:8" ht="18.600000000000001" thickBot="1">
      <c r="A970" s="418" t="s">
        <v>707</v>
      </c>
      <c r="B970" s="416" t="s">
        <v>365</v>
      </c>
      <c r="C970" s="432">
        <v>1570.6690000000001</v>
      </c>
      <c r="D970" s="433">
        <v>0.86581087636033982</v>
      </c>
      <c r="E970" s="432">
        <v>1531.3119999999999</v>
      </c>
      <c r="F970" s="433">
        <v>1.0634202683411995</v>
      </c>
      <c r="G970" s="432">
        <v>39.356999999999999</v>
      </c>
      <c r="H970" s="437">
        <v>2.5701489964161448</v>
      </c>
    </row>
    <row r="971" spans="1:8" ht="16.8" thickTop="1"/>
    <row r="972" spans="1:8" ht="21.6" thickBot="1">
      <c r="A972" s="1"/>
      <c r="B972" s="1"/>
      <c r="C972" s="58"/>
      <c r="D972" s="59"/>
      <c r="E972" s="60"/>
      <c r="F972" s="60"/>
      <c r="G972" s="60"/>
      <c r="H972" s="36" t="s">
        <v>16</v>
      </c>
    </row>
    <row r="973" spans="1:8" ht="16.8" thickTop="1">
      <c r="A973" s="162"/>
      <c r="B973" s="549"/>
      <c r="C973" s="541" t="s">
        <v>367</v>
      </c>
      <c r="D973" s="541"/>
      <c r="E973" s="541"/>
      <c r="F973" s="541"/>
      <c r="G973" s="541"/>
      <c r="H973" s="542"/>
    </row>
    <row r="974" spans="1:8">
      <c r="A974" s="168"/>
      <c r="B974" s="550"/>
      <c r="C974" s="543" t="s">
        <v>774</v>
      </c>
      <c r="D974" s="543"/>
      <c r="E974" s="543" t="s">
        <v>652</v>
      </c>
      <c r="F974" s="543"/>
      <c r="G974" s="543" t="s">
        <v>309</v>
      </c>
      <c r="H974" s="544"/>
    </row>
    <row r="975" spans="1:8">
      <c r="A975" s="168"/>
      <c r="B975" s="551"/>
      <c r="C975" s="545" t="s">
        <v>279</v>
      </c>
      <c r="D975" s="546" t="s">
        <v>429</v>
      </c>
      <c r="E975" s="545" t="s">
        <v>12</v>
      </c>
      <c r="F975" s="546" t="s">
        <v>429</v>
      </c>
      <c r="G975" s="547" t="s">
        <v>12</v>
      </c>
      <c r="H975" s="548" t="s">
        <v>430</v>
      </c>
    </row>
    <row r="976" spans="1:8" ht="18.600000000000001" thickBot="1">
      <c r="A976" s="418" t="s">
        <v>712</v>
      </c>
      <c r="B976" s="465" t="s">
        <v>715</v>
      </c>
      <c r="C976" s="432">
        <v>1878.4590000000001</v>
      </c>
      <c r="D976" s="433">
        <v>0.85784634629626744</v>
      </c>
      <c r="E976" s="432">
        <v>1828.1790000000001</v>
      </c>
      <c r="F976" s="433">
        <v>1.0415693258377918</v>
      </c>
      <c r="G976" s="432">
        <v>50.28</v>
      </c>
      <c r="H976" s="437">
        <v>2.7502777353858674</v>
      </c>
    </row>
    <row r="977" spans="1:8" ht="16.8" thickTop="1"/>
    <row r="978" spans="1:8" ht="21.6" thickBot="1">
      <c r="A978" s="1"/>
      <c r="B978" s="1"/>
      <c r="C978" s="58"/>
      <c r="D978" s="59"/>
      <c r="E978" s="60"/>
      <c r="F978" s="60"/>
      <c r="G978" s="60"/>
      <c r="H978" s="36" t="s">
        <v>16</v>
      </c>
    </row>
    <row r="979" spans="1:8" ht="16.8" thickTop="1">
      <c r="A979" s="162"/>
      <c r="B979" s="549"/>
      <c r="C979" s="541" t="s">
        <v>367</v>
      </c>
      <c r="D979" s="541"/>
      <c r="E979" s="541"/>
      <c r="F979" s="541"/>
      <c r="G979" s="541"/>
      <c r="H979" s="542"/>
    </row>
    <row r="980" spans="1:8">
      <c r="A980" s="168"/>
      <c r="B980" s="550"/>
      <c r="C980" s="543" t="s">
        <v>772</v>
      </c>
      <c r="D980" s="543"/>
      <c r="E980" s="543" t="s">
        <v>773</v>
      </c>
      <c r="F980" s="543"/>
      <c r="G980" s="543" t="s">
        <v>309</v>
      </c>
      <c r="H980" s="544"/>
    </row>
    <row r="981" spans="1:8">
      <c r="A981" s="168"/>
      <c r="B981" s="551"/>
      <c r="C981" s="545" t="s">
        <v>279</v>
      </c>
      <c r="D981" s="546" t="s">
        <v>429</v>
      </c>
      <c r="E981" s="545" t="s">
        <v>12</v>
      </c>
      <c r="F981" s="546" t="s">
        <v>429</v>
      </c>
      <c r="G981" s="547" t="s">
        <v>12</v>
      </c>
      <c r="H981" s="548" t="s">
        <v>430</v>
      </c>
    </row>
    <row r="982" spans="1:8" ht="18.600000000000001" thickBot="1">
      <c r="A982" s="418" t="s">
        <v>714</v>
      </c>
      <c r="B982" s="465" t="s">
        <v>425</v>
      </c>
      <c r="C982" s="432">
        <v>2219.0219999999999</v>
      </c>
      <c r="D982" s="433">
        <v>0.86259147353691612</v>
      </c>
      <c r="E982" s="432">
        <v>2108.2040000000002</v>
      </c>
      <c r="F982" s="433">
        <v>1.0155848918463635</v>
      </c>
      <c r="G982" s="432">
        <v>110.818</v>
      </c>
      <c r="H982" s="437">
        <v>5.2565121781383581</v>
      </c>
    </row>
    <row r="983" spans="1:8" ht="16.8" thickTop="1"/>
    <row r="984" spans="1:8" ht="21.6" thickBot="1">
      <c r="A984" s="1"/>
      <c r="B984" s="1"/>
      <c r="C984" s="58"/>
      <c r="D984" s="59"/>
      <c r="E984" s="60"/>
      <c r="F984" s="60"/>
      <c r="G984" s="60"/>
      <c r="H984" s="36" t="s">
        <v>16</v>
      </c>
    </row>
    <row r="985" spans="1:8" ht="16.8" thickTop="1">
      <c r="A985" s="162"/>
      <c r="B985" s="549"/>
      <c r="C985" s="541" t="s">
        <v>367</v>
      </c>
      <c r="D985" s="541"/>
      <c r="E985" s="541"/>
      <c r="F985" s="541"/>
      <c r="G985" s="541"/>
      <c r="H985" s="542"/>
    </row>
    <row r="986" spans="1:8">
      <c r="A986" s="168"/>
      <c r="B986" s="550"/>
      <c r="C986" s="543" t="s">
        <v>771</v>
      </c>
      <c r="D986" s="543"/>
      <c r="E986" s="543" t="s">
        <v>661</v>
      </c>
      <c r="F986" s="543"/>
      <c r="G986" s="543" t="s">
        <v>309</v>
      </c>
      <c r="H986" s="544"/>
    </row>
    <row r="987" spans="1:8">
      <c r="A987" s="168"/>
      <c r="B987" s="551"/>
      <c r="C987" s="545" t="s">
        <v>279</v>
      </c>
      <c r="D987" s="546" t="s">
        <v>429</v>
      </c>
      <c r="E987" s="545" t="s">
        <v>12</v>
      </c>
      <c r="F987" s="546" t="s">
        <v>429</v>
      </c>
      <c r="G987" s="547" t="s">
        <v>12</v>
      </c>
      <c r="H987" s="548" t="s">
        <v>430</v>
      </c>
    </row>
    <row r="988" spans="1:8" ht="18.600000000000001" thickBot="1">
      <c r="A988" s="418" t="s">
        <v>721</v>
      </c>
      <c r="B988" s="465" t="s">
        <v>727</v>
      </c>
      <c r="C988" s="432">
        <v>2597.8119999999999</v>
      </c>
      <c r="D988" s="433">
        <v>0.8817341173293034</v>
      </c>
      <c r="E988" s="432">
        <v>2455.3789999999999</v>
      </c>
      <c r="F988" s="433">
        <v>1.0076876298895594</v>
      </c>
      <c r="G988" s="432">
        <v>142.43299999999999</v>
      </c>
      <c r="H988" s="437">
        <v>5.8008559981982417</v>
      </c>
    </row>
    <row r="989" spans="1:8" ht="16.8" thickTop="1"/>
    <row r="990" spans="1:8" ht="21.6" thickBot="1">
      <c r="A990" s="1"/>
      <c r="B990" s="1"/>
      <c r="C990" s="58"/>
      <c r="D990" s="59"/>
      <c r="E990" s="60"/>
      <c r="F990" s="60"/>
      <c r="G990" s="60"/>
      <c r="H990" s="36" t="s">
        <v>16</v>
      </c>
    </row>
    <row r="991" spans="1:8" ht="16.8" thickTop="1">
      <c r="A991" s="162"/>
      <c r="B991" s="538"/>
      <c r="C991" s="541" t="s">
        <v>367</v>
      </c>
      <c r="D991" s="541"/>
      <c r="E991" s="541"/>
      <c r="F991" s="541"/>
      <c r="G991" s="541"/>
      <c r="H991" s="542"/>
    </row>
    <row r="992" spans="1:8">
      <c r="A992" s="168"/>
      <c r="B992" s="539"/>
      <c r="C992" s="543" t="s">
        <v>770</v>
      </c>
      <c r="D992" s="543"/>
      <c r="E992" s="543" t="s">
        <v>667</v>
      </c>
      <c r="F992" s="543"/>
      <c r="G992" s="543" t="s">
        <v>309</v>
      </c>
      <c r="H992" s="544"/>
    </row>
    <row r="993" spans="1:8">
      <c r="A993" s="168"/>
      <c r="B993" s="540"/>
      <c r="C993" s="545" t="s">
        <v>279</v>
      </c>
      <c r="D993" s="546" t="s">
        <v>429</v>
      </c>
      <c r="E993" s="545" t="s">
        <v>12</v>
      </c>
      <c r="F993" s="546" t="s">
        <v>429</v>
      </c>
      <c r="G993" s="547" t="s">
        <v>12</v>
      </c>
      <c r="H993" s="548" t="s">
        <v>430</v>
      </c>
    </row>
    <row r="994" spans="1:8" ht="18.600000000000001" thickBot="1">
      <c r="A994" s="418" t="s">
        <v>726</v>
      </c>
      <c r="B994" s="416" t="s">
        <v>365</v>
      </c>
      <c r="C994" s="432">
        <v>2936.0059999999999</v>
      </c>
      <c r="D994" s="433">
        <v>0.8976896621756103</v>
      </c>
      <c r="E994" s="432">
        <v>2784.9749999999999</v>
      </c>
      <c r="F994" s="433">
        <v>1.0051096806280975</v>
      </c>
      <c r="G994" s="432">
        <v>151.03100000000001</v>
      </c>
      <c r="H994" s="437">
        <v>5.4230648390021452</v>
      </c>
    </row>
    <row r="995" spans="1:8" ht="16.8" thickTop="1"/>
    <row r="996" spans="1:8" ht="21.6" thickBot="1">
      <c r="A996" s="1"/>
      <c r="B996" s="1"/>
      <c r="C996" s="58"/>
      <c r="D996" s="59"/>
      <c r="E996" s="60"/>
      <c r="F996" s="60"/>
      <c r="G996" s="60"/>
      <c r="H996" s="36" t="s">
        <v>16</v>
      </c>
    </row>
    <row r="997" spans="1:8" ht="16.8" thickTop="1">
      <c r="A997" s="162"/>
      <c r="B997" s="538"/>
      <c r="C997" s="541" t="s">
        <v>367</v>
      </c>
      <c r="D997" s="541"/>
      <c r="E997" s="541"/>
      <c r="F997" s="541"/>
      <c r="G997" s="541"/>
      <c r="H997" s="542"/>
    </row>
    <row r="998" spans="1:8">
      <c r="A998" s="168"/>
      <c r="B998" s="539"/>
      <c r="C998" s="543" t="s">
        <v>769</v>
      </c>
      <c r="D998" s="543"/>
      <c r="E998" s="543" t="s">
        <v>672</v>
      </c>
      <c r="F998" s="543"/>
      <c r="G998" s="543" t="s">
        <v>309</v>
      </c>
      <c r="H998" s="544"/>
    </row>
    <row r="999" spans="1:8">
      <c r="A999" s="168"/>
      <c r="B999" s="540"/>
      <c r="C999" s="545" t="s">
        <v>279</v>
      </c>
      <c r="D999" s="546" t="s">
        <v>429</v>
      </c>
      <c r="E999" s="545" t="s">
        <v>12</v>
      </c>
      <c r="F999" s="546" t="s">
        <v>429</v>
      </c>
      <c r="G999" s="547" t="s">
        <v>12</v>
      </c>
      <c r="H999" s="548" t="s">
        <v>430</v>
      </c>
    </row>
    <row r="1000" spans="1:8" ht="18.600000000000001" thickBot="1">
      <c r="A1000" s="418" t="s">
        <v>729</v>
      </c>
      <c r="B1000" s="416" t="s">
        <v>365</v>
      </c>
      <c r="C1000" s="432">
        <v>3280.8240000000001</v>
      </c>
      <c r="D1000" s="433">
        <v>0.90133167566588346</v>
      </c>
      <c r="E1000" s="432">
        <v>3115.94</v>
      </c>
      <c r="F1000" s="433">
        <v>1.0011887578218173</v>
      </c>
      <c r="G1000" s="432">
        <v>164.88399999999999</v>
      </c>
      <c r="H1000" s="437">
        <v>5.2916294922238549</v>
      </c>
    </row>
    <row r="1001" spans="1:8" ht="16.8" thickTop="1"/>
    <row r="1002" spans="1:8" ht="21.6" thickBot="1">
      <c r="A1002" s="1"/>
      <c r="B1002" s="1"/>
      <c r="C1002" s="58"/>
      <c r="D1002" s="59"/>
      <c r="E1002" s="60"/>
      <c r="F1002" s="60"/>
      <c r="G1002" s="60"/>
      <c r="H1002" s="36" t="s">
        <v>16</v>
      </c>
    </row>
    <row r="1003" spans="1:8" ht="16.8" thickTop="1">
      <c r="A1003" s="162"/>
      <c r="B1003" s="549"/>
      <c r="C1003" s="541" t="s">
        <v>367</v>
      </c>
      <c r="D1003" s="541"/>
      <c r="E1003" s="541"/>
      <c r="F1003" s="541"/>
      <c r="G1003" s="541"/>
      <c r="H1003" s="542"/>
    </row>
    <row r="1004" spans="1:8">
      <c r="A1004" s="168"/>
      <c r="B1004" s="550"/>
      <c r="C1004" s="543" t="s">
        <v>767</v>
      </c>
      <c r="D1004" s="543"/>
      <c r="E1004" s="543" t="s">
        <v>768</v>
      </c>
      <c r="F1004" s="543"/>
      <c r="G1004" s="543" t="s">
        <v>309</v>
      </c>
      <c r="H1004" s="544"/>
    </row>
    <row r="1005" spans="1:8">
      <c r="A1005" s="168"/>
      <c r="B1005" s="551"/>
      <c r="C1005" s="545" t="s">
        <v>279</v>
      </c>
      <c r="D1005" s="546" t="s">
        <v>429</v>
      </c>
      <c r="E1005" s="545" t="s">
        <v>12</v>
      </c>
      <c r="F1005" s="546" t="s">
        <v>429</v>
      </c>
      <c r="G1005" s="547" t="s">
        <v>12</v>
      </c>
      <c r="H1005" s="548" t="s">
        <v>430</v>
      </c>
    </row>
    <row r="1006" spans="1:8" ht="18.600000000000001" thickBot="1">
      <c r="A1006" s="418" t="s">
        <v>733</v>
      </c>
      <c r="B1006" s="465" t="s">
        <v>425</v>
      </c>
      <c r="C1006" s="432">
        <v>3629.337</v>
      </c>
      <c r="D1006" s="433">
        <v>0.91503364735755421</v>
      </c>
      <c r="E1006" s="432">
        <v>3487.9989999999998</v>
      </c>
      <c r="F1006" s="433">
        <v>1.005123480088896</v>
      </c>
      <c r="G1006" s="432">
        <v>141.33799999999999</v>
      </c>
      <c r="H1006" s="437">
        <v>4.0521227213654596</v>
      </c>
    </row>
    <row r="1007" spans="1:8" ht="16.8" thickTop="1"/>
    <row r="1008" spans="1:8" ht="21.6" thickBot="1">
      <c r="A1008" s="1"/>
      <c r="B1008" s="1"/>
      <c r="C1008" s="58"/>
      <c r="D1008" s="59"/>
      <c r="E1008" s="60"/>
      <c r="F1008" s="60"/>
      <c r="G1008" s="60"/>
      <c r="H1008" s="36" t="s">
        <v>16</v>
      </c>
    </row>
    <row r="1009" spans="1:8" ht="16.8" thickTop="1">
      <c r="A1009" s="162"/>
      <c r="B1009" s="538"/>
      <c r="C1009" s="541" t="s">
        <v>367</v>
      </c>
      <c r="D1009" s="541"/>
      <c r="E1009" s="541"/>
      <c r="F1009" s="541"/>
      <c r="G1009" s="541"/>
      <c r="H1009" s="542"/>
    </row>
    <row r="1010" spans="1:8">
      <c r="A1010" s="168"/>
      <c r="B1010" s="539"/>
      <c r="C1010" s="543" t="s">
        <v>736</v>
      </c>
      <c r="D1010" s="543"/>
      <c r="E1010" s="543" t="s">
        <v>766</v>
      </c>
      <c r="F1010" s="543"/>
      <c r="G1010" s="543" t="s">
        <v>309</v>
      </c>
      <c r="H1010" s="544"/>
    </row>
    <row r="1011" spans="1:8">
      <c r="A1011" s="168"/>
      <c r="B1011" s="540"/>
      <c r="C1011" s="545" t="s">
        <v>279</v>
      </c>
      <c r="D1011" s="546" t="s">
        <v>429</v>
      </c>
      <c r="E1011" s="545" t="s">
        <v>12</v>
      </c>
      <c r="F1011" s="546" t="s">
        <v>429</v>
      </c>
      <c r="G1011" s="547" t="s">
        <v>12</v>
      </c>
      <c r="H1011" s="548" t="s">
        <v>430</v>
      </c>
    </row>
    <row r="1012" spans="1:8" ht="18.600000000000001" thickBot="1">
      <c r="A1012" s="418" t="s">
        <v>738</v>
      </c>
      <c r="B1012" s="416" t="s">
        <v>365</v>
      </c>
      <c r="C1012" s="432">
        <v>3944.38</v>
      </c>
      <c r="D1012" s="433">
        <v>0.92244691899576581</v>
      </c>
      <c r="E1012" s="432">
        <v>3852.64</v>
      </c>
      <c r="F1012" s="433">
        <v>1.0086566192898212</v>
      </c>
      <c r="G1012" s="432">
        <v>91.74</v>
      </c>
      <c r="H1012" s="437">
        <v>2.3812243033348559</v>
      </c>
    </row>
    <row r="1013" spans="1:8" ht="16.8" thickTop="1"/>
    <row r="1014" spans="1:8" ht="21.6" thickBot="1">
      <c r="A1014" s="1"/>
      <c r="B1014" s="1"/>
      <c r="C1014" s="58"/>
      <c r="D1014" s="59"/>
      <c r="E1014" s="60"/>
      <c r="F1014" s="60"/>
      <c r="G1014" s="60"/>
      <c r="H1014" s="36" t="s">
        <v>16</v>
      </c>
    </row>
    <row r="1015" spans="1:8" ht="16.8" thickTop="1">
      <c r="A1015" s="162"/>
      <c r="B1015" s="552"/>
      <c r="C1015" s="555" t="s">
        <v>367</v>
      </c>
      <c r="D1015" s="555"/>
      <c r="E1015" s="555"/>
      <c r="F1015" s="555"/>
      <c r="G1015" s="555"/>
      <c r="H1015" s="556"/>
    </row>
    <row r="1016" spans="1:8">
      <c r="A1016" s="168"/>
      <c r="B1016" s="553"/>
      <c r="C1016" s="557" t="s">
        <v>746</v>
      </c>
      <c r="D1016" s="557"/>
      <c r="E1016" s="557" t="s">
        <v>747</v>
      </c>
      <c r="F1016" s="557"/>
      <c r="G1016" s="557" t="s">
        <v>309</v>
      </c>
      <c r="H1016" s="558"/>
    </row>
    <row r="1017" spans="1:8">
      <c r="A1017" s="168"/>
      <c r="B1017" s="554"/>
      <c r="C1017" s="559" t="s">
        <v>279</v>
      </c>
      <c r="D1017" s="560" t="s">
        <v>429</v>
      </c>
      <c r="E1017" s="559" t="s">
        <v>12</v>
      </c>
      <c r="F1017" s="560" t="s">
        <v>429</v>
      </c>
      <c r="G1017" s="561" t="s">
        <v>12</v>
      </c>
      <c r="H1017" s="562" t="s">
        <v>430</v>
      </c>
    </row>
    <row r="1018" spans="1:8" ht="18.600000000000001" thickBot="1">
      <c r="A1018" s="418" t="s">
        <v>739</v>
      </c>
      <c r="B1018" s="416" t="s">
        <v>365</v>
      </c>
      <c r="C1018" s="432">
        <v>285.14999999999998</v>
      </c>
      <c r="D1018" s="433">
        <v>0.97769772569302538</v>
      </c>
      <c r="E1018" s="432">
        <v>357.38299999999998</v>
      </c>
      <c r="F1018" s="433">
        <v>1.0220015895254211</v>
      </c>
      <c r="G1018" s="432">
        <v>-72.233000000000004</v>
      </c>
      <c r="H1018" s="437">
        <v>-20.211649686750629</v>
      </c>
    </row>
    <row r="1019" spans="1:8" ht="16.8" thickTop="1"/>
    <row r="1020" spans="1:8" ht="21.6" thickBot="1">
      <c r="A1020" s="1"/>
      <c r="B1020" s="1"/>
      <c r="C1020" s="58"/>
      <c r="D1020" s="59"/>
      <c r="E1020" s="60"/>
      <c r="F1020" s="60"/>
      <c r="G1020" s="60"/>
      <c r="H1020" s="36" t="s">
        <v>16</v>
      </c>
    </row>
    <row r="1021" spans="1:8" ht="16.8" thickTop="1">
      <c r="A1021" s="162"/>
      <c r="B1021" s="563"/>
      <c r="C1021" s="555" t="s">
        <v>367</v>
      </c>
      <c r="D1021" s="555"/>
      <c r="E1021" s="555"/>
      <c r="F1021" s="555"/>
      <c r="G1021" s="555"/>
      <c r="H1021" s="556"/>
    </row>
    <row r="1022" spans="1:8">
      <c r="A1022" s="168"/>
      <c r="B1022" s="564"/>
      <c r="C1022" s="557" t="s">
        <v>741</v>
      </c>
      <c r="D1022" s="557"/>
      <c r="E1022" s="557" t="s">
        <v>694</v>
      </c>
      <c r="F1022" s="557"/>
      <c r="G1022" s="557" t="s">
        <v>309</v>
      </c>
      <c r="H1022" s="558"/>
    </row>
    <row r="1023" spans="1:8">
      <c r="A1023" s="168"/>
      <c r="B1023" s="565"/>
      <c r="C1023" s="559" t="s">
        <v>279</v>
      </c>
      <c r="D1023" s="560" t="s">
        <v>429</v>
      </c>
      <c r="E1023" s="559" t="s">
        <v>12</v>
      </c>
      <c r="F1023" s="560" t="s">
        <v>429</v>
      </c>
      <c r="G1023" s="561" t="s">
        <v>12</v>
      </c>
      <c r="H1023" s="562" t="s">
        <v>430</v>
      </c>
    </row>
    <row r="1024" spans="1:8" ht="18.600000000000001" thickBot="1">
      <c r="A1024" s="418" t="s">
        <v>740</v>
      </c>
      <c r="B1024" s="465" t="s">
        <v>425</v>
      </c>
      <c r="C1024" s="432">
        <v>533.96299999999997</v>
      </c>
      <c r="D1024" s="433">
        <v>0.92278851240867577</v>
      </c>
      <c r="E1024" s="432">
        <v>611.98900000000003</v>
      </c>
      <c r="F1024" s="433">
        <v>0.91725077256535159</v>
      </c>
      <c r="G1024" s="432">
        <v>-78.025999999999996</v>
      </c>
      <c r="H1024" s="437">
        <v>-12.749575564266676</v>
      </c>
    </row>
    <row r="1025" spans="1:8" ht="16.8" thickTop="1"/>
    <row r="1026" spans="1:8" ht="21.6" thickBot="1">
      <c r="A1026" s="1"/>
      <c r="B1026" s="1"/>
      <c r="C1026" s="58"/>
      <c r="D1026" s="59"/>
      <c r="E1026" s="60"/>
      <c r="F1026" s="60"/>
      <c r="G1026" s="60"/>
      <c r="H1026" s="36" t="s">
        <v>16</v>
      </c>
    </row>
    <row r="1027" spans="1:8" ht="16.8" thickTop="1">
      <c r="A1027" s="162"/>
      <c r="B1027" s="563"/>
      <c r="C1027" s="555" t="s">
        <v>367</v>
      </c>
      <c r="D1027" s="555"/>
      <c r="E1027" s="555"/>
      <c r="F1027" s="555"/>
      <c r="G1027" s="555"/>
      <c r="H1027" s="556"/>
    </row>
    <row r="1028" spans="1:8">
      <c r="A1028" s="168"/>
      <c r="B1028" s="564"/>
      <c r="C1028" s="557" t="s">
        <v>745</v>
      </c>
      <c r="D1028" s="557"/>
      <c r="E1028" s="557" t="s">
        <v>748</v>
      </c>
      <c r="F1028" s="557"/>
      <c r="G1028" s="557" t="s">
        <v>309</v>
      </c>
      <c r="H1028" s="558"/>
    </row>
    <row r="1029" spans="1:8">
      <c r="A1029" s="168"/>
      <c r="B1029" s="565"/>
      <c r="C1029" s="559" t="s">
        <v>279</v>
      </c>
      <c r="D1029" s="560" t="s">
        <v>429</v>
      </c>
      <c r="E1029" s="559" t="s">
        <v>12</v>
      </c>
      <c r="F1029" s="560" t="s">
        <v>429</v>
      </c>
      <c r="G1029" s="561" t="s">
        <v>12</v>
      </c>
      <c r="H1029" s="562" t="s">
        <v>430</v>
      </c>
    </row>
    <row r="1030" spans="1:8" ht="18.600000000000001" thickBot="1">
      <c r="A1030" s="418" t="s">
        <v>744</v>
      </c>
      <c r="B1030" s="465" t="s">
        <v>425</v>
      </c>
      <c r="C1030" s="432">
        <v>867.07899999999995</v>
      </c>
      <c r="D1030" s="433">
        <v>0.97601176042172744</v>
      </c>
      <c r="E1030" s="432">
        <v>964.99099999999999</v>
      </c>
      <c r="F1030" s="433">
        <v>0.91481485083894798</v>
      </c>
      <c r="G1030" s="432">
        <v>-97.912000000000006</v>
      </c>
      <c r="H1030" s="437">
        <v>-10.146415873308664</v>
      </c>
    </row>
    <row r="1031" spans="1:8" ht="16.8" thickTop="1"/>
    <row r="1032" spans="1:8" ht="21.6" thickBot="1">
      <c r="A1032" s="1"/>
      <c r="B1032" s="1"/>
      <c r="C1032" s="58"/>
      <c r="D1032" s="59"/>
      <c r="E1032" s="60"/>
      <c r="F1032" s="60"/>
      <c r="G1032" s="60"/>
      <c r="H1032" s="36" t="s">
        <v>16</v>
      </c>
    </row>
    <row r="1033" spans="1:8" ht="16.8" thickTop="1">
      <c r="A1033" s="162"/>
      <c r="B1033" s="552"/>
      <c r="C1033" s="555" t="s">
        <v>367</v>
      </c>
      <c r="D1033" s="555"/>
      <c r="E1033" s="555"/>
      <c r="F1033" s="555"/>
      <c r="G1033" s="555"/>
      <c r="H1033" s="556"/>
    </row>
    <row r="1034" spans="1:8">
      <c r="A1034" s="168"/>
      <c r="B1034" s="553"/>
      <c r="C1034" s="557" t="s">
        <v>783</v>
      </c>
      <c r="D1034" s="557"/>
      <c r="E1034" s="557" t="s">
        <v>784</v>
      </c>
      <c r="F1034" s="557"/>
      <c r="G1034" s="557" t="s">
        <v>309</v>
      </c>
      <c r="H1034" s="558"/>
    </row>
    <row r="1035" spans="1:8">
      <c r="A1035" s="168"/>
      <c r="B1035" s="554"/>
      <c r="C1035" s="559" t="s">
        <v>279</v>
      </c>
      <c r="D1035" s="560" t="s">
        <v>429</v>
      </c>
      <c r="E1035" s="559" t="s">
        <v>12</v>
      </c>
      <c r="F1035" s="560" t="s">
        <v>429</v>
      </c>
      <c r="G1035" s="561" t="s">
        <v>12</v>
      </c>
      <c r="H1035" s="562" t="s">
        <v>430</v>
      </c>
    </row>
    <row r="1036" spans="1:8" ht="18.600000000000001" thickBot="1">
      <c r="A1036" s="418" t="s">
        <v>780</v>
      </c>
      <c r="B1036" s="416" t="s">
        <v>365</v>
      </c>
      <c r="C1036" s="432">
        <v>1133.943</v>
      </c>
      <c r="D1036" s="433">
        <v>0.96037082950390218</v>
      </c>
      <c r="E1036" s="432">
        <v>1245.08</v>
      </c>
      <c r="F1036" s="433">
        <v>0.87596705297872768</v>
      </c>
      <c r="G1036" s="432">
        <v>-111.137</v>
      </c>
      <c r="H1036" s="437">
        <v>-8.9260931024512473</v>
      </c>
    </row>
    <row r="1037" spans="1:8" ht="16.8" thickTop="1"/>
    <row r="1038" spans="1:8" ht="21.6" thickBot="1">
      <c r="A1038" s="1"/>
      <c r="B1038" s="1"/>
      <c r="C1038" s="58"/>
      <c r="D1038" s="59"/>
      <c r="E1038" s="60"/>
      <c r="F1038" s="60"/>
      <c r="G1038" s="60"/>
      <c r="H1038" s="36" t="s">
        <v>16</v>
      </c>
    </row>
    <row r="1039" spans="1:8" ht="16.8" thickTop="1">
      <c r="A1039" s="162"/>
      <c r="B1039" s="563"/>
      <c r="C1039" s="555" t="s">
        <v>367</v>
      </c>
      <c r="D1039" s="555"/>
      <c r="E1039" s="555"/>
      <c r="F1039" s="555"/>
      <c r="G1039" s="555"/>
      <c r="H1039" s="556"/>
    </row>
    <row r="1040" spans="1:8">
      <c r="A1040" s="168"/>
      <c r="B1040" s="564"/>
      <c r="C1040" s="557" t="s">
        <v>790</v>
      </c>
      <c r="D1040" s="557"/>
      <c r="E1040" s="557" t="s">
        <v>704</v>
      </c>
      <c r="F1040" s="557"/>
      <c r="G1040" s="557" t="s">
        <v>309</v>
      </c>
      <c r="H1040" s="558"/>
    </row>
    <row r="1041" spans="1:8">
      <c r="A1041" s="168"/>
      <c r="B1041" s="565"/>
      <c r="C1041" s="559" t="s">
        <v>279</v>
      </c>
      <c r="D1041" s="560" t="s">
        <v>429</v>
      </c>
      <c r="E1041" s="559" t="s">
        <v>12</v>
      </c>
      <c r="F1041" s="560" t="s">
        <v>429</v>
      </c>
      <c r="G1041" s="561" t="s">
        <v>12</v>
      </c>
      <c r="H1041" s="562" t="s">
        <v>430</v>
      </c>
    </row>
    <row r="1042" spans="1:8" ht="18.600000000000001" thickBot="1">
      <c r="A1042" s="418" t="s">
        <v>789</v>
      </c>
      <c r="B1042" s="465" t="s">
        <v>798</v>
      </c>
      <c r="C1042" s="432">
        <v>1431.0719999999999</v>
      </c>
      <c r="D1042" s="433">
        <v>0.95845719703322663</v>
      </c>
      <c r="E1042" s="432">
        <v>1567.569</v>
      </c>
      <c r="F1042" s="433">
        <v>0.86101074026131796</v>
      </c>
      <c r="G1042" s="432">
        <v>-136.49700000000001</v>
      </c>
      <c r="H1042" s="437">
        <v>-8.7075592844716887</v>
      </c>
    </row>
    <row r="1043" spans="1:8" ht="16.8" thickTop="1"/>
    <row r="1044" spans="1:8" ht="21.6" thickBot="1">
      <c r="A1044" s="1"/>
      <c r="B1044" s="1"/>
      <c r="C1044" s="58"/>
      <c r="D1044" s="59"/>
      <c r="E1044" s="60"/>
      <c r="F1044" s="60"/>
      <c r="G1044" s="60"/>
      <c r="H1044" s="36" t="s">
        <v>16</v>
      </c>
    </row>
    <row r="1045" spans="1:8" ht="16.8" thickTop="1">
      <c r="A1045" s="162"/>
      <c r="B1045" s="563"/>
      <c r="C1045" s="555" t="s">
        <v>367</v>
      </c>
      <c r="D1045" s="555"/>
      <c r="E1045" s="555"/>
      <c r="F1045" s="555"/>
      <c r="G1045" s="555"/>
      <c r="H1045" s="556"/>
    </row>
    <row r="1046" spans="1:8">
      <c r="A1046" s="168"/>
      <c r="B1046" s="564"/>
      <c r="C1046" s="557" t="s">
        <v>796</v>
      </c>
      <c r="D1046" s="557"/>
      <c r="E1046" s="557" t="s">
        <v>797</v>
      </c>
      <c r="F1046" s="557"/>
      <c r="G1046" s="557" t="s">
        <v>309</v>
      </c>
      <c r="H1046" s="558"/>
    </row>
    <row r="1047" spans="1:8">
      <c r="A1047" s="168"/>
      <c r="B1047" s="565"/>
      <c r="C1047" s="559" t="s">
        <v>279</v>
      </c>
      <c r="D1047" s="560" t="s">
        <v>429</v>
      </c>
      <c r="E1047" s="559" t="s">
        <v>12</v>
      </c>
      <c r="F1047" s="560" t="s">
        <v>429</v>
      </c>
      <c r="G1047" s="561" t="s">
        <v>12</v>
      </c>
      <c r="H1047" s="562" t="s">
        <v>430</v>
      </c>
    </row>
    <row r="1048" spans="1:8" ht="18.600000000000001" thickBot="1">
      <c r="A1048" s="418" t="s">
        <v>795</v>
      </c>
      <c r="B1048" s="465" t="s">
        <v>802</v>
      </c>
      <c r="C1048" s="432">
        <v>1705.1469999999999</v>
      </c>
      <c r="D1048" s="433">
        <v>0.97075575149100923</v>
      </c>
      <c r="E1048" s="432">
        <v>1874.0029999999999</v>
      </c>
      <c r="F1048" s="433">
        <v>0.85307346651014881</v>
      </c>
      <c r="G1048" s="432">
        <v>-168.85599999999999</v>
      </c>
      <c r="H1048" s="437">
        <v>-9.0104444870152296</v>
      </c>
    </row>
    <row r="1049" spans="1:8" ht="16.8" thickTop="1"/>
    <row r="1050" spans="1:8" ht="21.6" thickBot="1">
      <c r="A1050" s="1"/>
      <c r="B1050" s="1"/>
      <c r="C1050" s="58"/>
      <c r="D1050" s="59"/>
      <c r="E1050" s="60"/>
      <c r="F1050" s="60"/>
      <c r="G1050" s="60"/>
      <c r="H1050" s="36" t="s">
        <v>16</v>
      </c>
    </row>
    <row r="1051" spans="1:8" ht="16.8" thickTop="1">
      <c r="A1051" s="566"/>
      <c r="B1051" s="567"/>
      <c r="C1051" s="568" t="s">
        <v>367</v>
      </c>
      <c r="D1051" s="568"/>
      <c r="E1051" s="568"/>
      <c r="F1051" s="568"/>
      <c r="G1051" s="568"/>
      <c r="H1051" s="569"/>
    </row>
    <row r="1052" spans="1:8">
      <c r="A1052" s="168"/>
      <c r="B1052" s="564"/>
      <c r="C1052" s="557" t="s">
        <v>801</v>
      </c>
      <c r="D1052" s="557"/>
      <c r="E1052" s="557" t="s">
        <v>760</v>
      </c>
      <c r="F1052" s="557"/>
      <c r="G1052" s="557" t="s">
        <v>309</v>
      </c>
      <c r="H1052" s="558"/>
    </row>
    <row r="1053" spans="1:8" ht="19.5" customHeight="1">
      <c r="A1053" s="168"/>
      <c r="B1053" s="565"/>
      <c r="C1053" s="559" t="s">
        <v>279</v>
      </c>
      <c r="D1053" s="560" t="s">
        <v>429</v>
      </c>
      <c r="E1053" s="559" t="s">
        <v>12</v>
      </c>
      <c r="F1053" s="560" t="s">
        <v>429</v>
      </c>
      <c r="G1053" s="561" t="s">
        <v>12</v>
      </c>
      <c r="H1053" s="562" t="s">
        <v>430</v>
      </c>
    </row>
    <row r="1054" spans="1:8" ht="18.600000000000001" thickBot="1">
      <c r="A1054" s="418" t="s">
        <v>803</v>
      </c>
      <c r="B1054" s="465" t="s">
        <v>467</v>
      </c>
      <c r="C1054" s="432">
        <v>2024.883</v>
      </c>
      <c r="D1054" s="433">
        <v>0.98346032085797119</v>
      </c>
      <c r="E1054" s="432">
        <v>2212.7159999999999</v>
      </c>
      <c r="F1054" s="433">
        <v>0.85796118164537338</v>
      </c>
      <c r="G1054" s="432">
        <v>-187.833</v>
      </c>
      <c r="H1054" s="437">
        <v>-8.4887983817173112</v>
      </c>
    </row>
    <row r="1055" spans="1:8" ht="16.8" thickTop="1"/>
    <row r="1056" spans="1:8" ht="21.6" thickBot="1">
      <c r="A1056" s="1"/>
      <c r="B1056" s="1"/>
      <c r="C1056" s="58"/>
      <c r="D1056" s="59"/>
      <c r="E1056" s="60"/>
      <c r="F1056" s="60"/>
      <c r="G1056" s="60"/>
      <c r="H1056" s="36" t="s">
        <v>16</v>
      </c>
    </row>
    <row r="1057" spans="1:8" ht="16.8" thickTop="1">
      <c r="A1057" s="162"/>
      <c r="B1057" s="563"/>
      <c r="C1057" s="555" t="s">
        <v>367</v>
      </c>
      <c r="D1057" s="555"/>
      <c r="E1057" s="555"/>
      <c r="F1057" s="555"/>
      <c r="G1057" s="555"/>
      <c r="H1057" s="556"/>
    </row>
    <row r="1058" spans="1:8">
      <c r="A1058" s="168"/>
      <c r="B1058" s="564"/>
      <c r="C1058" s="557" t="s">
        <v>805</v>
      </c>
      <c r="D1058" s="557"/>
      <c r="E1058" s="557" t="s">
        <v>806</v>
      </c>
      <c r="F1058" s="557"/>
      <c r="G1058" s="557" t="s">
        <v>309</v>
      </c>
      <c r="H1058" s="558"/>
    </row>
    <row r="1059" spans="1:8" ht="19.5" customHeight="1">
      <c r="A1059" s="168"/>
      <c r="B1059" s="565"/>
      <c r="C1059" s="559" t="s">
        <v>279</v>
      </c>
      <c r="D1059" s="560" t="s">
        <v>429</v>
      </c>
      <c r="E1059" s="559" t="s">
        <v>12</v>
      </c>
      <c r="F1059" s="560" t="s">
        <v>429</v>
      </c>
      <c r="G1059" s="561" t="s">
        <v>12</v>
      </c>
      <c r="H1059" s="562" t="s">
        <v>430</v>
      </c>
    </row>
    <row r="1060" spans="1:8" ht="18.600000000000001" thickBot="1">
      <c r="A1060" s="418" t="s">
        <v>804</v>
      </c>
      <c r="B1060" s="465" t="s">
        <v>813</v>
      </c>
      <c r="C1060" s="432">
        <v>2361.018</v>
      </c>
      <c r="D1060" s="433">
        <v>1.0061904446925982</v>
      </c>
      <c r="E1060" s="432">
        <v>2591.761</v>
      </c>
      <c r="F1060" s="433">
        <v>0.87794231586938143</v>
      </c>
      <c r="G1060" s="432">
        <v>-230.74299999999999</v>
      </c>
      <c r="H1060" s="437">
        <v>-8.9029428253608263</v>
      </c>
    </row>
    <row r="1061" spans="1:8" ht="16.8" thickTop="1"/>
    <row r="1062" spans="1:8" ht="21.6" thickBot="1">
      <c r="A1062" s="1"/>
      <c r="B1062" s="1"/>
      <c r="C1062" s="58"/>
      <c r="D1062" s="59"/>
      <c r="E1062" s="60"/>
      <c r="F1062" s="60"/>
      <c r="G1062" s="60"/>
      <c r="H1062" s="36" t="s">
        <v>16</v>
      </c>
    </row>
    <row r="1063" spans="1:8" ht="16.8" thickTop="1">
      <c r="A1063" s="162"/>
      <c r="B1063" s="563"/>
      <c r="C1063" s="555" t="s">
        <v>367</v>
      </c>
      <c r="D1063" s="555"/>
      <c r="E1063" s="555"/>
      <c r="F1063" s="555"/>
      <c r="G1063" s="555"/>
      <c r="H1063" s="556"/>
    </row>
    <row r="1064" spans="1:8">
      <c r="A1064" s="168"/>
      <c r="B1064" s="564"/>
      <c r="C1064" s="557" t="s">
        <v>815</v>
      </c>
      <c r="D1064" s="557"/>
      <c r="E1064" s="557" t="s">
        <v>812</v>
      </c>
      <c r="F1064" s="557"/>
      <c r="G1064" s="557" t="s">
        <v>309</v>
      </c>
      <c r="H1064" s="558"/>
    </row>
    <row r="1065" spans="1:8" ht="19.5" customHeight="1">
      <c r="A1065" s="168"/>
      <c r="B1065" s="565"/>
      <c r="C1065" s="559" t="s">
        <v>279</v>
      </c>
      <c r="D1065" s="560" t="s">
        <v>429</v>
      </c>
      <c r="E1065" s="559" t="s">
        <v>12</v>
      </c>
      <c r="F1065" s="560" t="s">
        <v>429</v>
      </c>
      <c r="G1065" s="561" t="s">
        <v>12</v>
      </c>
      <c r="H1065" s="562" t="s">
        <v>430</v>
      </c>
    </row>
    <row r="1066" spans="1:8" ht="18.600000000000001" thickBot="1">
      <c r="A1066" s="418" t="s">
        <v>810</v>
      </c>
      <c r="B1066" s="465" t="s">
        <v>822</v>
      </c>
      <c r="C1066" s="432">
        <v>2670.837</v>
      </c>
      <c r="D1066" s="433">
        <v>1.0150793211854077</v>
      </c>
      <c r="E1066" s="432">
        <v>2927.8589999999999</v>
      </c>
      <c r="F1066" s="433">
        <v>0.89304892820640736</v>
      </c>
      <c r="G1066" s="432">
        <v>-257.02199999999999</v>
      </c>
      <c r="H1066" s="437">
        <v>-8.778496505466963</v>
      </c>
    </row>
    <row r="1067" spans="1:8" ht="16.8" thickTop="1"/>
    <row r="1068" spans="1:8" ht="21.6" thickBot="1">
      <c r="A1068" s="1"/>
      <c r="B1068" s="1"/>
      <c r="C1068" s="58"/>
      <c r="D1068" s="59"/>
      <c r="E1068" s="60"/>
      <c r="F1068" s="60"/>
      <c r="G1068" s="60"/>
      <c r="H1068" s="36" t="s">
        <v>16</v>
      </c>
    </row>
    <row r="1069" spans="1:8" ht="16.8" thickTop="1">
      <c r="A1069" s="162"/>
      <c r="B1069" s="563"/>
      <c r="C1069" s="555" t="s">
        <v>367</v>
      </c>
      <c r="D1069" s="555"/>
      <c r="E1069" s="555"/>
      <c r="F1069" s="555"/>
      <c r="G1069" s="555"/>
      <c r="H1069" s="556"/>
    </row>
    <row r="1070" spans="1:8">
      <c r="A1070" s="168"/>
      <c r="B1070" s="564"/>
      <c r="C1070" s="557" t="s">
        <v>820</v>
      </c>
      <c r="D1070" s="557"/>
      <c r="E1070" s="557" t="s">
        <v>757</v>
      </c>
      <c r="F1070" s="557"/>
      <c r="G1070" s="557" t="s">
        <v>309</v>
      </c>
      <c r="H1070" s="558"/>
    </row>
    <row r="1071" spans="1:8" ht="19.5" customHeight="1">
      <c r="A1071" s="168"/>
      <c r="B1071" s="565"/>
      <c r="C1071" s="559" t="s">
        <v>279</v>
      </c>
      <c r="D1071" s="560" t="s">
        <v>429</v>
      </c>
      <c r="E1071" s="559" t="s">
        <v>12</v>
      </c>
      <c r="F1071" s="560" t="s">
        <v>429</v>
      </c>
      <c r="G1071" s="561" t="s">
        <v>12</v>
      </c>
      <c r="H1071" s="562" t="s">
        <v>430</v>
      </c>
    </row>
    <row r="1072" spans="1:8" ht="18.600000000000001" thickBot="1">
      <c r="A1072" s="418" t="s">
        <v>819</v>
      </c>
      <c r="B1072" s="465" t="s">
        <v>828</v>
      </c>
      <c r="C1072" s="432">
        <v>3001.59</v>
      </c>
      <c r="D1072" s="433">
        <v>1.0159845817327218</v>
      </c>
      <c r="E1072" s="432">
        <v>3268.5070000000001</v>
      </c>
      <c r="F1072" s="433">
        <v>0.89610926748900854</v>
      </c>
      <c r="G1072" s="432">
        <v>-266.91699999999997</v>
      </c>
      <c r="H1072" s="437">
        <v>-8.166327928929018</v>
      </c>
    </row>
    <row r="1073" spans="1:8" ht="16.8" thickTop="1"/>
    <row r="1074" spans="1:8" ht="21.6" thickBot="1">
      <c r="A1074" s="1"/>
      <c r="B1074" s="1"/>
      <c r="C1074" s="58"/>
      <c r="D1074" s="59"/>
      <c r="E1074" s="60"/>
      <c r="F1074" s="60"/>
      <c r="G1074" s="60"/>
      <c r="H1074" s="36" t="s">
        <v>16</v>
      </c>
    </row>
    <row r="1075" spans="1:8" ht="16.8" thickTop="1">
      <c r="A1075" s="162"/>
      <c r="B1075" s="563"/>
      <c r="C1075" s="555" t="s">
        <v>367</v>
      </c>
      <c r="D1075" s="555"/>
      <c r="E1075" s="555"/>
      <c r="F1075" s="555"/>
      <c r="G1075" s="555"/>
      <c r="H1075" s="556"/>
    </row>
    <row r="1076" spans="1:8">
      <c r="A1076" s="168"/>
      <c r="B1076" s="564"/>
      <c r="C1076" s="557" t="s">
        <v>756</v>
      </c>
      <c r="D1076" s="557"/>
      <c r="E1076" s="557" t="s">
        <v>827</v>
      </c>
      <c r="F1076" s="557"/>
      <c r="G1076" s="557" t="s">
        <v>309</v>
      </c>
      <c r="H1076" s="558"/>
    </row>
    <row r="1077" spans="1:8" ht="19.5" customHeight="1">
      <c r="A1077" s="168"/>
      <c r="B1077" s="565"/>
      <c r="C1077" s="559" t="s">
        <v>279</v>
      </c>
      <c r="D1077" s="560" t="s">
        <v>429</v>
      </c>
      <c r="E1077" s="559" t="s">
        <v>12</v>
      </c>
      <c r="F1077" s="560" t="s">
        <v>429</v>
      </c>
      <c r="G1077" s="561" t="s">
        <v>12</v>
      </c>
      <c r="H1077" s="562" t="s">
        <v>430</v>
      </c>
    </row>
    <row r="1078" spans="1:8" ht="18.600000000000001" thickBot="1">
      <c r="A1078" s="418" t="s">
        <v>826</v>
      </c>
      <c r="B1078" s="465" t="s">
        <v>835</v>
      </c>
      <c r="C1078" s="432">
        <v>3327.6370000000002</v>
      </c>
      <c r="D1078" s="433">
        <v>1.029905835168146</v>
      </c>
      <c r="E1078" s="432">
        <v>3616.9189999999999</v>
      </c>
      <c r="F1078" s="433">
        <v>0.91051583523569823</v>
      </c>
      <c r="G1078" s="432">
        <v>-289.28199999999998</v>
      </c>
      <c r="H1078" s="437">
        <v>-7.9980226264397967</v>
      </c>
    </row>
    <row r="1079" spans="1:8" ht="16.8" thickTop="1"/>
    <row r="1080" spans="1:8" ht="21.6" thickBot="1">
      <c r="A1080" s="1"/>
      <c r="B1080" s="1"/>
      <c r="C1080" s="58"/>
      <c r="D1080" s="59"/>
      <c r="E1080" s="60"/>
      <c r="F1080" s="60"/>
      <c r="G1080" s="60"/>
      <c r="H1080" s="36" t="s">
        <v>16</v>
      </c>
    </row>
    <row r="1081" spans="1:8" ht="16.8" thickTop="1">
      <c r="A1081" s="162"/>
      <c r="B1081" s="563"/>
      <c r="C1081" s="555" t="s">
        <v>367</v>
      </c>
      <c r="D1081" s="555"/>
      <c r="E1081" s="555"/>
      <c r="F1081" s="555"/>
      <c r="G1081" s="555"/>
      <c r="H1081" s="556"/>
    </row>
    <row r="1082" spans="1:8">
      <c r="A1082" s="168"/>
      <c r="B1082" s="564"/>
      <c r="C1082" s="557" t="s">
        <v>830</v>
      </c>
      <c r="D1082" s="557"/>
      <c r="E1082" s="557" t="s">
        <v>834</v>
      </c>
      <c r="F1082" s="557"/>
      <c r="G1082" s="557" t="s">
        <v>309</v>
      </c>
      <c r="H1082" s="558"/>
    </row>
    <row r="1083" spans="1:8" ht="19.5" customHeight="1">
      <c r="A1083" s="168"/>
      <c r="B1083" s="565"/>
      <c r="C1083" s="559" t="s">
        <v>279</v>
      </c>
      <c r="D1083" s="560" t="s">
        <v>429</v>
      </c>
      <c r="E1083" s="559" t="s">
        <v>12</v>
      </c>
      <c r="F1083" s="560" t="s">
        <v>429</v>
      </c>
      <c r="G1083" s="561" t="s">
        <v>12</v>
      </c>
      <c r="H1083" s="562" t="s">
        <v>430</v>
      </c>
    </row>
    <row r="1084" spans="1:8" ht="18.600000000000001" thickBot="1">
      <c r="A1084" s="418" t="s">
        <v>833</v>
      </c>
      <c r="B1084" s="465" t="s">
        <v>844</v>
      </c>
      <c r="C1084" s="432">
        <v>3654.0140000000001</v>
      </c>
      <c r="D1084" s="433">
        <v>1.0382998387774309</v>
      </c>
      <c r="E1084" s="432">
        <v>3933.7330000000002</v>
      </c>
      <c r="F1084" s="433">
        <v>0.91891931995298792</v>
      </c>
      <c r="G1084" s="432">
        <v>-279.71899999999999</v>
      </c>
      <c r="H1084" s="437">
        <v>-7.1107774726957826</v>
      </c>
    </row>
    <row r="1085" spans="1:8" ht="16.8" thickTop="1"/>
    <row r="1086" spans="1:8" ht="21.6" thickBot="1">
      <c r="A1086" s="1"/>
      <c r="B1086" s="1"/>
      <c r="C1086" s="58"/>
      <c r="D1086" s="59"/>
      <c r="E1086" s="60"/>
      <c r="F1086" s="60"/>
      <c r="G1086" s="60"/>
      <c r="H1086" s="36" t="s">
        <v>16</v>
      </c>
    </row>
    <row r="1087" spans="1:8" ht="16.8" thickTop="1">
      <c r="A1087" s="162"/>
      <c r="B1087" s="588"/>
      <c r="C1087" s="589" t="s">
        <v>367</v>
      </c>
      <c r="D1087" s="589"/>
      <c r="E1087" s="589"/>
      <c r="F1087" s="589"/>
      <c r="G1087" s="589"/>
      <c r="H1087" s="590"/>
    </row>
    <row r="1088" spans="1:8">
      <c r="A1088" s="168"/>
      <c r="B1088" s="591"/>
      <c r="C1088" s="592" t="s">
        <v>846</v>
      </c>
      <c r="D1088" s="592"/>
      <c r="E1088" s="592" t="s">
        <v>847</v>
      </c>
      <c r="F1088" s="592"/>
      <c r="G1088" s="592" t="s">
        <v>309</v>
      </c>
      <c r="H1088" s="593"/>
    </row>
    <row r="1089" spans="1:8" ht="19.5" customHeight="1">
      <c r="A1089" s="168"/>
      <c r="B1089" s="594"/>
      <c r="C1089" s="595" t="s">
        <v>279</v>
      </c>
      <c r="D1089" s="596" t="s">
        <v>429</v>
      </c>
      <c r="E1089" s="595" t="s">
        <v>12</v>
      </c>
      <c r="F1089" s="596" t="s">
        <v>429</v>
      </c>
      <c r="G1089" s="597" t="s">
        <v>12</v>
      </c>
      <c r="H1089" s="598" t="s">
        <v>430</v>
      </c>
    </row>
    <row r="1090" spans="1:8" ht="18.600000000000001" thickBot="1">
      <c r="A1090" s="418" t="s">
        <v>845</v>
      </c>
      <c r="B1090" s="465" t="s">
        <v>852</v>
      </c>
      <c r="C1090" s="432">
        <v>368.32799999999997</v>
      </c>
      <c r="D1090" s="433">
        <v>1.061564963283683</v>
      </c>
      <c r="E1090" s="432">
        <v>285.17200000000003</v>
      </c>
      <c r="F1090" s="433">
        <v>0.97791190370750736</v>
      </c>
      <c r="G1090" s="432">
        <v>83.156000000000006</v>
      </c>
      <c r="H1090" s="437">
        <v>29.159945576704587</v>
      </c>
    </row>
    <row r="1091" spans="1:8" ht="16.8" thickTop="1"/>
    <row r="1092" spans="1:8" ht="21.6" thickBot="1">
      <c r="A1092" s="1"/>
      <c r="B1092" s="1"/>
      <c r="C1092" s="58"/>
      <c r="D1092" s="59"/>
      <c r="E1092" s="60"/>
      <c r="F1092" s="60"/>
      <c r="G1092" s="60"/>
      <c r="H1092" s="36" t="s">
        <v>16</v>
      </c>
    </row>
    <row r="1093" spans="1:8" ht="16.8" thickTop="1">
      <c r="A1093" s="162"/>
      <c r="B1093" s="588"/>
      <c r="C1093" s="589" t="s">
        <v>367</v>
      </c>
      <c r="D1093" s="589"/>
      <c r="E1093" s="589"/>
      <c r="F1093" s="589"/>
      <c r="G1093" s="589"/>
      <c r="H1093" s="590"/>
    </row>
    <row r="1094" spans="1:8">
      <c r="A1094" s="168"/>
      <c r="B1094" s="591"/>
      <c r="C1094" s="592" t="s">
        <v>855</v>
      </c>
      <c r="D1094" s="592"/>
      <c r="E1094" s="592" t="s">
        <v>851</v>
      </c>
      <c r="F1094" s="592"/>
      <c r="G1094" s="592" t="s">
        <v>309</v>
      </c>
      <c r="H1094" s="593"/>
    </row>
    <row r="1095" spans="1:8" ht="19.5" customHeight="1">
      <c r="A1095" s="168"/>
      <c r="B1095" s="594"/>
      <c r="C1095" s="595" t="s">
        <v>279</v>
      </c>
      <c r="D1095" s="596" t="s">
        <v>429</v>
      </c>
      <c r="E1095" s="595" t="s">
        <v>12</v>
      </c>
      <c r="F1095" s="596" t="s">
        <v>429</v>
      </c>
      <c r="G1095" s="597" t="s">
        <v>12</v>
      </c>
      <c r="H1095" s="598" t="s">
        <v>430</v>
      </c>
    </row>
    <row r="1096" spans="1:8" ht="18.600000000000001" thickBot="1">
      <c r="A1096" s="418" t="s">
        <v>854</v>
      </c>
      <c r="B1096" s="465" t="s">
        <v>863</v>
      </c>
      <c r="C1096" s="432">
        <v>585.45100000000002</v>
      </c>
      <c r="D1096" s="433">
        <v>1.0052013349847602</v>
      </c>
      <c r="E1096" s="432">
        <v>533.928</v>
      </c>
      <c r="F1096" s="433">
        <v>0.92352254088046393</v>
      </c>
      <c r="G1096" s="432">
        <v>51.523000000000003</v>
      </c>
      <c r="H1096" s="437">
        <v>9.6498029696887961</v>
      </c>
    </row>
    <row r="1097" spans="1:8" ht="16.8" thickTop="1"/>
    <row r="1098" spans="1:8" ht="21.6" thickBot="1">
      <c r="A1098" s="1"/>
      <c r="B1098" s="1"/>
      <c r="C1098" s="58"/>
      <c r="D1098" s="59"/>
      <c r="E1098" s="60"/>
      <c r="F1098" s="60"/>
      <c r="G1098" s="60"/>
      <c r="H1098" s="36" t="s">
        <v>16</v>
      </c>
    </row>
    <row r="1099" spans="1:8" ht="16.8" thickTop="1">
      <c r="A1099" s="162"/>
      <c r="B1099" s="588"/>
      <c r="C1099" s="589" t="s">
        <v>367</v>
      </c>
      <c r="D1099" s="589"/>
      <c r="E1099" s="589"/>
      <c r="F1099" s="589"/>
      <c r="G1099" s="589"/>
      <c r="H1099" s="590"/>
    </row>
    <row r="1100" spans="1:8">
      <c r="A1100" s="168"/>
      <c r="B1100" s="591"/>
      <c r="C1100" s="592" t="s">
        <v>862</v>
      </c>
      <c r="D1100" s="592"/>
      <c r="E1100" s="592" t="s">
        <v>745</v>
      </c>
      <c r="F1100" s="592"/>
      <c r="G1100" s="592" t="s">
        <v>309</v>
      </c>
      <c r="H1100" s="593"/>
    </row>
    <row r="1101" spans="1:8" ht="19.5" customHeight="1">
      <c r="A1101" s="168"/>
      <c r="B1101" s="594"/>
      <c r="C1101" s="595" t="s">
        <v>279</v>
      </c>
      <c r="D1101" s="596" t="s">
        <v>429</v>
      </c>
      <c r="E1101" s="595" t="s">
        <v>12</v>
      </c>
      <c r="F1101" s="596" t="s">
        <v>429</v>
      </c>
      <c r="G1101" s="597" t="s">
        <v>12</v>
      </c>
      <c r="H1101" s="598" t="s">
        <v>430</v>
      </c>
    </row>
    <row r="1102" spans="1:8" ht="18.600000000000001" thickBot="1">
      <c r="A1102" s="418" t="s">
        <v>857</v>
      </c>
      <c r="B1102" s="465" t="s">
        <v>425</v>
      </c>
      <c r="C1102" s="432">
        <v>891.673</v>
      </c>
      <c r="D1102" s="433">
        <v>0.97578798305170078</v>
      </c>
      <c r="E1102" s="432">
        <v>866.99800000000005</v>
      </c>
      <c r="F1102" s="433">
        <v>0.97692227083683114</v>
      </c>
      <c r="G1102" s="432">
        <v>24.675000000000001</v>
      </c>
      <c r="H1102" s="437">
        <v>2.846027326475955</v>
      </c>
    </row>
    <row r="1103" spans="1:8" ht="16.8" thickTop="1"/>
    <row r="1104" spans="1:8" ht="21.6" thickBot="1">
      <c r="A1104" s="1"/>
      <c r="B1104" s="1"/>
      <c r="C1104" s="58"/>
      <c r="D1104" s="59"/>
      <c r="E1104" s="60"/>
      <c r="F1104" s="60"/>
      <c r="G1104" s="60"/>
      <c r="H1104" s="36" t="s">
        <v>16</v>
      </c>
    </row>
    <row r="1105" spans="1:8" ht="16.8" thickTop="1">
      <c r="A1105" s="162"/>
      <c r="B1105" s="588"/>
      <c r="C1105" s="589" t="s">
        <v>367</v>
      </c>
      <c r="D1105" s="589"/>
      <c r="E1105" s="589"/>
      <c r="F1105" s="589"/>
      <c r="G1105" s="589"/>
      <c r="H1105" s="590"/>
    </row>
    <row r="1106" spans="1:8">
      <c r="A1106" s="168"/>
      <c r="B1106" s="591"/>
      <c r="C1106" s="592" t="s">
        <v>870</v>
      </c>
      <c r="D1106" s="592"/>
      <c r="E1106" s="592" t="s">
        <v>781</v>
      </c>
      <c r="F1106" s="592"/>
      <c r="G1106" s="592" t="s">
        <v>309</v>
      </c>
      <c r="H1106" s="593"/>
    </row>
    <row r="1107" spans="1:8" ht="19.5" customHeight="1">
      <c r="A1107" s="168"/>
      <c r="B1107" s="594"/>
      <c r="C1107" s="595" t="s">
        <v>279</v>
      </c>
      <c r="D1107" s="596" t="s">
        <v>429</v>
      </c>
      <c r="E1107" s="595" t="s">
        <v>12</v>
      </c>
      <c r="F1107" s="596" t="s">
        <v>429</v>
      </c>
      <c r="G1107" s="597" t="s">
        <v>12</v>
      </c>
      <c r="H1107" s="598" t="s">
        <v>430</v>
      </c>
    </row>
    <row r="1108" spans="1:8" ht="18.600000000000001" thickBot="1">
      <c r="A1108" s="418" t="s">
        <v>869</v>
      </c>
      <c r="B1108" s="465" t="s">
        <v>879</v>
      </c>
      <c r="C1108" s="432">
        <v>1149.587</v>
      </c>
      <c r="D1108" s="433">
        <v>0.93932260347217955</v>
      </c>
      <c r="E1108" s="432">
        <v>1134.039</v>
      </c>
      <c r="F1108" s="433">
        <v>0.96223151429099263</v>
      </c>
      <c r="G1108" s="432">
        <v>15.548</v>
      </c>
      <c r="H1108" s="437">
        <v>1.3710286859622993</v>
      </c>
    </row>
    <row r="1109" spans="1:8" ht="16.8" thickTop="1"/>
    <row r="1110" spans="1:8" ht="21.6" thickBot="1">
      <c r="A1110" s="1"/>
      <c r="B1110" s="1"/>
      <c r="C1110" s="58"/>
      <c r="D1110" s="59"/>
      <c r="E1110" s="60"/>
      <c r="F1110" s="60"/>
      <c r="G1110" s="60"/>
      <c r="H1110" s="36" t="s">
        <v>16</v>
      </c>
    </row>
    <row r="1111" spans="1:8" ht="16.8" thickTop="1">
      <c r="A1111" s="162"/>
      <c r="B1111" s="588"/>
      <c r="C1111" s="589" t="s">
        <v>367</v>
      </c>
      <c r="D1111" s="589"/>
      <c r="E1111" s="589"/>
      <c r="F1111" s="589"/>
      <c r="G1111" s="589"/>
      <c r="H1111" s="590"/>
    </row>
    <row r="1112" spans="1:8">
      <c r="A1112" s="168"/>
      <c r="B1112" s="591"/>
      <c r="C1112" s="592" t="s">
        <v>878</v>
      </c>
      <c r="D1112" s="592"/>
      <c r="E1112" s="592" t="s">
        <v>874</v>
      </c>
      <c r="F1112" s="592"/>
      <c r="G1112" s="592" t="s">
        <v>309</v>
      </c>
      <c r="H1112" s="593"/>
    </row>
    <row r="1113" spans="1:8" ht="19.5" customHeight="1">
      <c r="A1113" s="168"/>
      <c r="B1113" s="594"/>
      <c r="C1113" s="595" t="s">
        <v>279</v>
      </c>
      <c r="D1113" s="596" t="s">
        <v>429</v>
      </c>
      <c r="E1113" s="595" t="s">
        <v>12</v>
      </c>
      <c r="F1113" s="596" t="s">
        <v>429</v>
      </c>
      <c r="G1113" s="597" t="s">
        <v>12</v>
      </c>
      <c r="H1113" s="598" t="s">
        <v>430</v>
      </c>
    </row>
    <row r="1114" spans="1:8" ht="18.600000000000001" thickBot="1">
      <c r="A1114" s="418" t="s">
        <v>877</v>
      </c>
      <c r="B1114" s="465" t="s">
        <v>888</v>
      </c>
      <c r="C1114" s="432">
        <v>1415.2270000000001</v>
      </c>
      <c r="D1114" s="433">
        <v>0.92084934863481771</v>
      </c>
      <c r="E1114" s="432">
        <v>1431.4480000000001</v>
      </c>
      <c r="F1114" s="433">
        <v>0.96077765799297343</v>
      </c>
      <c r="G1114" s="432">
        <v>-16.221</v>
      </c>
      <c r="H1114" s="437">
        <v>-1.1331882122158821</v>
      </c>
    </row>
    <row r="1115" spans="1:8" ht="16.8" thickTop="1"/>
    <row r="1116" spans="1:8" ht="21.6" thickBot="1">
      <c r="A1116" s="1"/>
      <c r="B1116" s="1"/>
      <c r="C1116" s="58"/>
      <c r="D1116" s="59"/>
      <c r="E1116" s="60"/>
      <c r="F1116" s="60"/>
      <c r="G1116" s="60"/>
      <c r="H1116" s="36" t="s">
        <v>16</v>
      </c>
    </row>
    <row r="1117" spans="1:8" ht="16.8" thickTop="1">
      <c r="A1117" s="162"/>
      <c r="B1117" s="588"/>
      <c r="C1117" s="589" t="s">
        <v>367</v>
      </c>
      <c r="D1117" s="589"/>
      <c r="E1117" s="589"/>
      <c r="F1117" s="589"/>
      <c r="G1117" s="589"/>
      <c r="H1117" s="590"/>
    </row>
    <row r="1118" spans="1:8">
      <c r="A1118" s="168"/>
      <c r="B1118" s="591"/>
      <c r="C1118" s="592" t="s">
        <v>886</v>
      </c>
      <c r="D1118" s="592"/>
      <c r="E1118" s="592" t="s">
        <v>887</v>
      </c>
      <c r="F1118" s="592"/>
      <c r="G1118" s="592" t="s">
        <v>309</v>
      </c>
      <c r="H1118" s="593"/>
    </row>
    <row r="1119" spans="1:8" ht="19.5" customHeight="1">
      <c r="A1119" s="168"/>
      <c r="B1119" s="594"/>
      <c r="C1119" s="595" t="s">
        <v>279</v>
      </c>
      <c r="D1119" s="596" t="s">
        <v>429</v>
      </c>
      <c r="E1119" s="595" t="s">
        <v>12</v>
      </c>
      <c r="F1119" s="596" t="s">
        <v>429</v>
      </c>
      <c r="G1119" s="597" t="s">
        <v>12</v>
      </c>
      <c r="H1119" s="598" t="s">
        <v>430</v>
      </c>
    </row>
    <row r="1120" spans="1:8" ht="18.600000000000001" thickBot="1">
      <c r="A1120" s="418" t="s">
        <v>885</v>
      </c>
      <c r="B1120" s="465" t="s">
        <v>897</v>
      </c>
      <c r="C1120" s="432">
        <v>1694.9169999999999</v>
      </c>
      <c r="D1120" s="433">
        <v>0.89720557964060277</v>
      </c>
      <c r="E1120" s="432">
        <v>1705.731</v>
      </c>
      <c r="F1120" s="433">
        <v>0.97310165320502517</v>
      </c>
      <c r="G1120" s="432">
        <v>-10.814</v>
      </c>
      <c r="H1120" s="437">
        <v>-0.63398038729436235</v>
      </c>
    </row>
    <row r="1121" spans="1:8" ht="16.8" thickTop="1"/>
    <row r="1122" spans="1:8" ht="21.6" thickBot="1">
      <c r="A1122" s="1"/>
      <c r="B1122" s="1"/>
      <c r="C1122" s="58"/>
      <c r="D1122" s="59"/>
      <c r="E1122" s="60"/>
      <c r="F1122" s="60"/>
      <c r="G1122" s="60"/>
      <c r="H1122" s="36" t="s">
        <v>16</v>
      </c>
    </row>
    <row r="1123" spans="1:8" ht="16.8" thickTop="1">
      <c r="A1123" s="162"/>
      <c r="B1123" s="588"/>
      <c r="C1123" s="589" t="s">
        <v>367</v>
      </c>
      <c r="D1123" s="589"/>
      <c r="E1123" s="589"/>
      <c r="F1123" s="589"/>
      <c r="G1123" s="589"/>
      <c r="H1123" s="590"/>
    </row>
    <row r="1124" spans="1:8">
      <c r="A1124" s="168"/>
      <c r="B1124" s="591"/>
      <c r="C1124" s="592" t="s">
        <v>896</v>
      </c>
      <c r="D1124" s="592"/>
      <c r="E1124" s="592" t="s">
        <v>892</v>
      </c>
      <c r="F1124" s="592"/>
      <c r="G1124" s="592" t="s">
        <v>309</v>
      </c>
      <c r="H1124" s="593"/>
    </row>
    <row r="1125" spans="1:8" ht="19.5" customHeight="1">
      <c r="A1125" s="168"/>
      <c r="B1125" s="594"/>
      <c r="C1125" s="595" t="s">
        <v>279</v>
      </c>
      <c r="D1125" s="596" t="s">
        <v>429</v>
      </c>
      <c r="E1125" s="595" t="s">
        <v>12</v>
      </c>
      <c r="F1125" s="596" t="s">
        <v>429</v>
      </c>
      <c r="G1125" s="597" t="s">
        <v>12</v>
      </c>
      <c r="H1125" s="598" t="s">
        <v>430</v>
      </c>
    </row>
    <row r="1126" spans="1:8" ht="18.600000000000001" thickBot="1">
      <c r="A1126" s="418" t="s">
        <v>895</v>
      </c>
      <c r="B1126" s="465" t="s">
        <v>425</v>
      </c>
      <c r="C1126" s="432">
        <v>2002.616</v>
      </c>
      <c r="D1126" s="433">
        <v>0.8939659264123091</v>
      </c>
      <c r="E1126" s="432">
        <v>2025.3789999999999</v>
      </c>
      <c r="F1126" s="433">
        <v>0.98559971525050638</v>
      </c>
      <c r="G1126" s="432">
        <v>-22.763000000000002</v>
      </c>
      <c r="H1126" s="437">
        <v>-1.1238884179207942</v>
      </c>
    </row>
    <row r="1127" spans="1:8" ht="16.8" thickTop="1"/>
    <row r="1128" spans="1:8" ht="21.6" thickBot="1">
      <c r="A1128" s="1"/>
      <c r="B1128" s="1"/>
      <c r="C1128" s="58"/>
      <c r="D1128" s="59"/>
      <c r="E1128" s="60"/>
      <c r="F1128" s="60"/>
      <c r="G1128" s="60"/>
      <c r="H1128" s="36" t="s">
        <v>16</v>
      </c>
    </row>
    <row r="1129" spans="1:8" ht="16.8" thickTop="1">
      <c r="A1129" s="570"/>
      <c r="B1129" s="575"/>
      <c r="C1129" s="576" t="s">
        <v>367</v>
      </c>
      <c r="D1129" s="576"/>
      <c r="E1129" s="576"/>
      <c r="F1129" s="576"/>
      <c r="G1129" s="576"/>
      <c r="H1129" s="577"/>
    </row>
    <row r="1130" spans="1:8">
      <c r="A1130" s="571"/>
      <c r="B1130" s="578"/>
      <c r="C1130" s="579" t="s">
        <v>903</v>
      </c>
      <c r="D1130" s="579"/>
      <c r="E1130" s="579" t="s">
        <v>900</v>
      </c>
      <c r="F1130" s="579"/>
      <c r="G1130" s="579" t="s">
        <v>309</v>
      </c>
      <c r="H1130" s="580"/>
    </row>
    <row r="1131" spans="1:8">
      <c r="A1131" s="571"/>
      <c r="B1131" s="581"/>
      <c r="C1131" s="582" t="s">
        <v>279</v>
      </c>
      <c r="D1131" s="583" t="s">
        <v>429</v>
      </c>
      <c r="E1131" s="582" t="s">
        <v>12</v>
      </c>
      <c r="F1131" s="583" t="s">
        <v>429</v>
      </c>
      <c r="G1131" s="584" t="s">
        <v>12</v>
      </c>
      <c r="H1131" s="585" t="s">
        <v>430</v>
      </c>
    </row>
    <row r="1132" spans="1:8" ht="18" thickBot="1">
      <c r="A1132" s="586" t="s">
        <v>902</v>
      </c>
      <c r="B1132" s="587" t="s">
        <v>842</v>
      </c>
      <c r="C1132" s="499">
        <v>2318.643</v>
      </c>
      <c r="D1132" s="500">
        <v>0.90528136963149919</v>
      </c>
      <c r="E1132" s="499">
        <v>2355.2359999999999</v>
      </c>
      <c r="F1132" s="500">
        <v>1.0054387376527099</v>
      </c>
      <c r="G1132" s="499">
        <v>-36.593000000000004</v>
      </c>
      <c r="H1132" s="501">
        <v>-1.5536871888846808</v>
      </c>
    </row>
    <row r="1133" spans="1:8" ht="16.8" thickTop="1"/>
  </sheetData>
  <mergeCells count="1">
    <mergeCell ref="A1:H1"/>
  </mergeCells>
  <phoneticPr fontId="3" type="noConversion"/>
  <printOptions horizontalCentered="1"/>
  <pageMargins left="0.74803149606299213" right="0.74803149606299213" top="0.59055118110236227" bottom="0.45" header="0.51181102362204722" footer="0.35"/>
  <pageSetup paperSize="9" scale="99" orientation="portrait" r:id="rId1"/>
  <headerFooter alignWithMargins="0">
    <oddFooter>第 &amp;P 頁</oddFooter>
  </headerFooter>
  <rowBreaks count="6" manualBreakCount="6">
    <brk id="42" max="7" man="1"/>
    <brk id="84" max="16383" man="1"/>
    <brk id="650" max="16383" man="1"/>
    <brk id="724" max="16383" man="1"/>
    <brk id="796" max="16383" man="1"/>
    <brk id="8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各產業創匯</vt:lpstr>
      <vt:lpstr>紡織品出口累計數</vt:lpstr>
      <vt:lpstr>紡織品進口累計數</vt:lpstr>
      <vt:lpstr>各產業創匯!Print_Titles</vt:lpstr>
      <vt:lpstr>紡織品出口累計數!Print_Titles</vt:lpstr>
      <vt:lpstr>紡織品進口累計數!Print_Titles</vt:lpstr>
    </vt:vector>
  </TitlesOfParts>
  <Company>ttf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</dc:creator>
  <cp:lastModifiedBy>宏一 陳</cp:lastModifiedBy>
  <cp:lastPrinted>2024-03-27T00:28:50Z</cp:lastPrinted>
  <dcterms:created xsi:type="dcterms:W3CDTF">2006-01-10T01:15:05Z</dcterms:created>
  <dcterms:modified xsi:type="dcterms:W3CDTF">2024-10-01T07:25:20Z</dcterms:modified>
</cp:coreProperties>
</file>