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宏一\進出口統計資料\113年\"/>
    </mc:Choice>
  </mc:AlternateContent>
  <xr:revisionPtr revIDLastSave="0" documentId="13_ncr:1_{47A4DC7C-E52A-43FC-AF51-16F80FC223AE}" xr6:coauthVersionLast="47" xr6:coauthVersionMax="47" xr10:uidLastSave="{00000000-0000-0000-0000-000000000000}"/>
  <bookViews>
    <workbookView xWindow="-108" yWindow="-108" windowWidth="23256" windowHeight="12576" tabRatio="749" activeTab="5" xr2:uid="{00000000-000D-0000-FFFF-FFFF00000000}"/>
  </bookViews>
  <sheets>
    <sheet name="113.01" sheetId="13" r:id="rId1"/>
    <sheet name="113.02" sheetId="1" r:id="rId2"/>
    <sheet name="113.03" sheetId="4" r:id="rId3"/>
    <sheet name="113.04" sheetId="2" r:id="rId4"/>
    <sheet name="113.05" sheetId="5" r:id="rId5"/>
    <sheet name="113.06" sheetId="15" r:id="rId6"/>
    <sheet name="112.07" sheetId="14" r:id="rId7"/>
    <sheet name="112.08" sheetId="20" r:id="rId8"/>
    <sheet name="112.09" sheetId="21" r:id="rId9"/>
    <sheet name="112.10" sheetId="22" r:id="rId10"/>
    <sheet name="112.11" sheetId="10" r:id="rId11"/>
    <sheet name="112.12" sheetId="12" r:id="rId12"/>
  </sheets>
  <calcPr calcId="191029"/>
  <fileRecoveryPr autoRecover="0"/>
</workbook>
</file>

<file path=xl/calcChain.xml><?xml version="1.0" encoding="utf-8"?>
<calcChain xmlns="http://schemas.openxmlformats.org/spreadsheetml/2006/main">
  <c r="I16" i="2" l="1"/>
  <c r="J16" i="2"/>
  <c r="I20" i="2"/>
  <c r="J20" i="2"/>
  <c r="I13" i="2"/>
  <c r="J13" i="2"/>
  <c r="I18" i="2"/>
  <c r="J18" i="2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4" i="5"/>
  <c r="I16" i="5"/>
  <c r="J16" i="5"/>
  <c r="I23" i="5"/>
  <c r="J23" i="5"/>
  <c r="I13" i="5"/>
  <c r="J13" i="5"/>
  <c r="I18" i="5"/>
  <c r="J18" i="5"/>
  <c r="I19" i="5"/>
  <c r="J19" i="5"/>
  <c r="I21" i="5"/>
  <c r="J21" i="5"/>
  <c r="I22" i="5"/>
  <c r="J22" i="5"/>
  <c r="I17" i="15"/>
  <c r="J17" i="15"/>
  <c r="I25" i="15"/>
  <c r="J25" i="15"/>
  <c r="I16" i="15"/>
  <c r="J16" i="15"/>
  <c r="I26" i="15"/>
  <c r="J26" i="15"/>
  <c r="I13" i="15"/>
  <c r="J13" i="15"/>
  <c r="I20" i="15"/>
  <c r="J20" i="15"/>
  <c r="I22" i="15"/>
  <c r="J22" i="15"/>
  <c r="I23" i="15"/>
  <c r="J23" i="15"/>
  <c r="E28" i="15"/>
  <c r="F28" i="15"/>
  <c r="G5" i="15" s="1"/>
  <c r="H28" i="15"/>
  <c r="C28" i="15"/>
  <c r="D28" i="15" s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4" i="4"/>
  <c r="D4" i="4"/>
  <c r="I15" i="4"/>
  <c r="J15" i="4"/>
  <c r="I16" i="4"/>
  <c r="J16" i="4"/>
  <c r="I18" i="4"/>
  <c r="J18" i="4"/>
  <c r="I19" i="4"/>
  <c r="J19" i="4"/>
  <c r="I20" i="4"/>
  <c r="J20" i="4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G4" i="1"/>
  <c r="D4" i="1"/>
  <c r="I5" i="1"/>
  <c r="J5" i="1"/>
  <c r="I6" i="1"/>
  <c r="J6" i="1"/>
  <c r="I7" i="1"/>
  <c r="J7" i="1"/>
  <c r="I8" i="1"/>
  <c r="J8" i="1"/>
  <c r="I9" i="1"/>
  <c r="J9" i="1"/>
  <c r="I11" i="1"/>
  <c r="J11" i="1"/>
  <c r="I12" i="1"/>
  <c r="J12" i="1"/>
  <c r="I13" i="1"/>
  <c r="J13" i="1"/>
  <c r="I14" i="1"/>
  <c r="J14" i="1"/>
  <c r="I15" i="1"/>
  <c r="J15" i="1"/>
  <c r="I17" i="1"/>
  <c r="J17" i="1"/>
  <c r="I18" i="1"/>
  <c r="J18" i="1"/>
  <c r="I19" i="1"/>
  <c r="J19" i="1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4" i="13"/>
  <c r="H18" i="13"/>
  <c r="F18" i="13"/>
  <c r="G5" i="13" s="1"/>
  <c r="E18" i="13"/>
  <c r="C18" i="13"/>
  <c r="J17" i="13"/>
  <c r="I17" i="13"/>
  <c r="J16" i="13"/>
  <c r="I16" i="13"/>
  <c r="J15" i="13"/>
  <c r="I15" i="13"/>
  <c r="J14" i="13"/>
  <c r="I14" i="13"/>
  <c r="J12" i="13"/>
  <c r="I12" i="13"/>
  <c r="J7" i="13"/>
  <c r="I7" i="13"/>
  <c r="J6" i="13"/>
  <c r="I6" i="13"/>
  <c r="J5" i="13"/>
  <c r="I5" i="13"/>
  <c r="J4" i="13"/>
  <c r="I4" i="13"/>
  <c r="I5" i="4"/>
  <c r="J5" i="4"/>
  <c r="I6" i="4"/>
  <c r="J6" i="4"/>
  <c r="I7" i="4"/>
  <c r="J7" i="4"/>
  <c r="I8" i="4"/>
  <c r="J8" i="4"/>
  <c r="I10" i="4"/>
  <c r="J10" i="4"/>
  <c r="I11" i="4"/>
  <c r="J11" i="4"/>
  <c r="I12" i="4"/>
  <c r="J12" i="4"/>
  <c r="I13" i="4"/>
  <c r="J13" i="4"/>
  <c r="I14" i="4"/>
  <c r="J14" i="4"/>
  <c r="I21" i="4"/>
  <c r="J21" i="4"/>
  <c r="E22" i="4"/>
  <c r="F22" i="4"/>
  <c r="H22" i="4"/>
  <c r="C22" i="4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4" i="10"/>
  <c r="C4" i="10"/>
  <c r="D29" i="10"/>
  <c r="H18" i="10"/>
  <c r="I18" i="10"/>
  <c r="H21" i="10"/>
  <c r="I21" i="10"/>
  <c r="H25" i="10"/>
  <c r="I25" i="10"/>
  <c r="H26" i="10"/>
  <c r="I26" i="10"/>
  <c r="H27" i="10"/>
  <c r="I27" i="10"/>
  <c r="H28" i="10"/>
  <c r="I28" i="10"/>
  <c r="F5" i="21"/>
  <c r="F6" i="21"/>
  <c r="F7" i="21"/>
  <c r="F8" i="21"/>
  <c r="F13" i="21"/>
  <c r="F9" i="21"/>
  <c r="F12" i="21"/>
  <c r="F11" i="21"/>
  <c r="F10" i="21"/>
  <c r="F16" i="21"/>
  <c r="F14" i="21"/>
  <c r="F15" i="21"/>
  <c r="F17" i="21"/>
  <c r="F19" i="21"/>
  <c r="F18" i="21"/>
  <c r="F20" i="21"/>
  <c r="F21" i="21"/>
  <c r="F22" i="21"/>
  <c r="F23" i="21"/>
  <c r="F26" i="21"/>
  <c r="F25" i="21"/>
  <c r="F27" i="21"/>
  <c r="F24" i="21"/>
  <c r="F28" i="21"/>
  <c r="F4" i="21"/>
  <c r="H18" i="21"/>
  <c r="I18" i="21"/>
  <c r="H21" i="21"/>
  <c r="I21" i="21"/>
  <c r="H26" i="21"/>
  <c r="I26" i="21"/>
  <c r="H25" i="21"/>
  <c r="I25" i="21"/>
  <c r="H27" i="21"/>
  <c r="I27" i="21"/>
  <c r="H24" i="21"/>
  <c r="I24" i="21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C5" i="20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F4" i="20"/>
  <c r="C4" i="20"/>
  <c r="H18" i="20"/>
  <c r="I18" i="20"/>
  <c r="H21" i="20"/>
  <c r="I21" i="20"/>
  <c r="H24" i="20"/>
  <c r="I24" i="20"/>
  <c r="H25" i="20"/>
  <c r="I25" i="20"/>
  <c r="H26" i="20"/>
  <c r="I26" i="20"/>
  <c r="H27" i="20"/>
  <c r="I27" i="20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F4" i="14"/>
  <c r="C4" i="14"/>
  <c r="H19" i="14"/>
  <c r="I19" i="14"/>
  <c r="H21" i="14"/>
  <c r="I21" i="14"/>
  <c r="H26" i="14"/>
  <c r="I26" i="14"/>
  <c r="H25" i="14"/>
  <c r="I25" i="14"/>
  <c r="H27" i="14"/>
  <c r="I27" i="14"/>
  <c r="H24" i="14"/>
  <c r="I24" i="14"/>
  <c r="I4" i="21"/>
  <c r="H4" i="21"/>
  <c r="G28" i="20"/>
  <c r="E28" i="20"/>
  <c r="G28" i="14"/>
  <c r="E28" i="14"/>
  <c r="H15" i="12"/>
  <c r="I15" i="12"/>
  <c r="H16" i="12"/>
  <c r="I16" i="12"/>
  <c r="H18" i="12"/>
  <c r="I18" i="12"/>
  <c r="H21" i="12"/>
  <c r="I21" i="12"/>
  <c r="H26" i="12"/>
  <c r="I26" i="12"/>
  <c r="H27" i="12"/>
  <c r="I27" i="12"/>
  <c r="H28" i="12"/>
  <c r="I28" i="12"/>
  <c r="H29" i="12"/>
  <c r="I29" i="12"/>
  <c r="H30" i="12"/>
  <c r="I30" i="12"/>
  <c r="F23" i="12"/>
  <c r="F24" i="12"/>
  <c r="F25" i="12"/>
  <c r="F26" i="12"/>
  <c r="F27" i="12"/>
  <c r="F28" i="12"/>
  <c r="F29" i="12"/>
  <c r="C29" i="12"/>
  <c r="C23" i="12"/>
  <c r="C24" i="12"/>
  <c r="C25" i="12"/>
  <c r="C26" i="12"/>
  <c r="F5" i="22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F4" i="22"/>
  <c r="C4" i="22"/>
  <c r="H6" i="22"/>
  <c r="I6" i="22"/>
  <c r="H7" i="22"/>
  <c r="I7" i="22"/>
  <c r="H8" i="22"/>
  <c r="I8" i="22"/>
  <c r="H9" i="22"/>
  <c r="I9" i="22"/>
  <c r="H10" i="22"/>
  <c r="I10" i="22"/>
  <c r="H11" i="22"/>
  <c r="I11" i="22"/>
  <c r="H12" i="22"/>
  <c r="I12" i="22"/>
  <c r="H13" i="22"/>
  <c r="I13" i="22"/>
  <c r="H14" i="22"/>
  <c r="I14" i="22"/>
  <c r="H15" i="22"/>
  <c r="I15" i="22"/>
  <c r="H16" i="22"/>
  <c r="I16" i="22"/>
  <c r="H19" i="22"/>
  <c r="I19" i="22"/>
  <c r="H21" i="22"/>
  <c r="I21" i="22"/>
  <c r="H24" i="22"/>
  <c r="I24" i="22"/>
  <c r="H25" i="22"/>
  <c r="I25" i="22"/>
  <c r="H26" i="22"/>
  <c r="I26" i="22"/>
  <c r="H27" i="22"/>
  <c r="I27" i="22"/>
  <c r="H28" i="22"/>
  <c r="I28" i="22"/>
  <c r="H29" i="22"/>
  <c r="I29" i="22"/>
  <c r="I5" i="15"/>
  <c r="J5" i="15"/>
  <c r="I8" i="15"/>
  <c r="J8" i="15"/>
  <c r="I6" i="15"/>
  <c r="J6" i="15"/>
  <c r="I7" i="15"/>
  <c r="J7" i="15"/>
  <c r="I24" i="15"/>
  <c r="J24" i="15"/>
  <c r="I10" i="15"/>
  <c r="J10" i="15"/>
  <c r="I12" i="15"/>
  <c r="J12" i="15"/>
  <c r="I11" i="15"/>
  <c r="J11" i="15"/>
  <c r="I14" i="15"/>
  <c r="J14" i="15"/>
  <c r="I9" i="15"/>
  <c r="J9" i="15"/>
  <c r="I15" i="15"/>
  <c r="J15" i="15"/>
  <c r="I12" i="5"/>
  <c r="J12" i="5"/>
  <c r="I11" i="5"/>
  <c r="J11" i="5"/>
  <c r="I14" i="5"/>
  <c r="J14" i="5"/>
  <c r="I9" i="5"/>
  <c r="J9" i="5"/>
  <c r="I15" i="5"/>
  <c r="J15" i="5"/>
  <c r="H25" i="5"/>
  <c r="F25" i="5"/>
  <c r="E25" i="5"/>
  <c r="C25" i="5"/>
  <c r="I7" i="2"/>
  <c r="J7" i="2"/>
  <c r="I6" i="2"/>
  <c r="J6" i="2"/>
  <c r="I8" i="2"/>
  <c r="J8" i="2"/>
  <c r="I19" i="2"/>
  <c r="J19" i="2"/>
  <c r="I10" i="2"/>
  <c r="J10" i="2"/>
  <c r="I11" i="2"/>
  <c r="J11" i="2"/>
  <c r="I14" i="2"/>
  <c r="J14" i="2"/>
  <c r="I12" i="2"/>
  <c r="J12" i="2"/>
  <c r="I9" i="2"/>
  <c r="J9" i="2"/>
  <c r="I15" i="2"/>
  <c r="J15" i="2"/>
  <c r="H22" i="2"/>
  <c r="F22" i="2"/>
  <c r="G4" i="2" s="1"/>
  <c r="E22" i="2"/>
  <c r="C22" i="2"/>
  <c r="D11" i="2" s="1"/>
  <c r="H20" i="1"/>
  <c r="F20" i="1"/>
  <c r="E20" i="1"/>
  <c r="C20" i="1"/>
  <c r="H5" i="12"/>
  <c r="I5" i="12"/>
  <c r="H9" i="12"/>
  <c r="I9" i="12"/>
  <c r="H6" i="12"/>
  <c r="I6" i="12"/>
  <c r="H7" i="12"/>
  <c r="I7" i="12"/>
  <c r="H8" i="12"/>
  <c r="I8" i="12"/>
  <c r="H10" i="12"/>
  <c r="I10" i="12"/>
  <c r="H12" i="12"/>
  <c r="I12" i="12"/>
  <c r="H13" i="12"/>
  <c r="I13" i="12"/>
  <c r="H11" i="12"/>
  <c r="I11" i="12"/>
  <c r="H14" i="12"/>
  <c r="I14" i="12"/>
  <c r="F13" i="12"/>
  <c r="C9" i="12"/>
  <c r="H5" i="10"/>
  <c r="I5" i="10"/>
  <c r="H9" i="10"/>
  <c r="I9" i="10"/>
  <c r="H6" i="10"/>
  <c r="I6" i="10"/>
  <c r="H7" i="10"/>
  <c r="I7" i="10"/>
  <c r="H8" i="10"/>
  <c r="I8" i="10"/>
  <c r="H10" i="10"/>
  <c r="I10" i="10"/>
  <c r="H12" i="10"/>
  <c r="I12" i="10"/>
  <c r="H13" i="10"/>
  <c r="I13" i="10"/>
  <c r="H11" i="10"/>
  <c r="I11" i="10"/>
  <c r="H16" i="10"/>
  <c r="I16" i="10"/>
  <c r="H14" i="10"/>
  <c r="I14" i="10"/>
  <c r="H15" i="10"/>
  <c r="I15" i="10"/>
  <c r="E29" i="10"/>
  <c r="G29" i="10"/>
  <c r="B29" i="10"/>
  <c r="H5" i="22"/>
  <c r="I5" i="22"/>
  <c r="I4" i="22"/>
  <c r="H4" i="22"/>
  <c r="H5" i="21"/>
  <c r="I5" i="21"/>
  <c r="H6" i="21"/>
  <c r="I6" i="21"/>
  <c r="H13" i="21"/>
  <c r="I13" i="21"/>
  <c r="H7" i="21"/>
  <c r="I7" i="21"/>
  <c r="H8" i="21"/>
  <c r="I8" i="21"/>
  <c r="H9" i="21"/>
  <c r="I9" i="21"/>
  <c r="H11" i="21"/>
  <c r="I11" i="21"/>
  <c r="H12" i="21"/>
  <c r="I12" i="21"/>
  <c r="H10" i="21"/>
  <c r="I10" i="21"/>
  <c r="H15" i="21"/>
  <c r="I15" i="21"/>
  <c r="H14" i="21"/>
  <c r="I14" i="21"/>
  <c r="H16" i="21"/>
  <c r="I16" i="21"/>
  <c r="H5" i="20"/>
  <c r="I5" i="20"/>
  <c r="H6" i="20"/>
  <c r="I6" i="20"/>
  <c r="H7" i="20"/>
  <c r="I7" i="20"/>
  <c r="H8" i="20"/>
  <c r="I8" i="20"/>
  <c r="H13" i="20"/>
  <c r="I13" i="20"/>
  <c r="H9" i="20"/>
  <c r="I9" i="20"/>
  <c r="H12" i="20"/>
  <c r="I12" i="20"/>
  <c r="H11" i="20"/>
  <c r="I11" i="20"/>
  <c r="H10" i="20"/>
  <c r="I10" i="20"/>
  <c r="H15" i="20"/>
  <c r="I15" i="20"/>
  <c r="H14" i="20"/>
  <c r="I14" i="20"/>
  <c r="H16" i="20"/>
  <c r="I16" i="20"/>
  <c r="H5" i="14"/>
  <c r="I5" i="14"/>
  <c r="H6" i="14"/>
  <c r="I6" i="14"/>
  <c r="H7" i="14"/>
  <c r="I7" i="14"/>
  <c r="H8" i="14"/>
  <c r="I8" i="14"/>
  <c r="H13" i="14"/>
  <c r="I13" i="14"/>
  <c r="H9" i="14"/>
  <c r="I9" i="14"/>
  <c r="H12" i="14"/>
  <c r="I12" i="14"/>
  <c r="H11" i="14"/>
  <c r="I11" i="14"/>
  <c r="H10" i="14"/>
  <c r="I10" i="14"/>
  <c r="H14" i="14"/>
  <c r="I14" i="14"/>
  <c r="H15" i="14"/>
  <c r="I15" i="14"/>
  <c r="H16" i="14"/>
  <c r="I16" i="14"/>
  <c r="I5" i="5"/>
  <c r="J5" i="5"/>
  <c r="I7" i="5"/>
  <c r="J7" i="5"/>
  <c r="I6" i="5"/>
  <c r="J6" i="5"/>
  <c r="I8" i="5"/>
  <c r="J8" i="5"/>
  <c r="I20" i="5"/>
  <c r="J20" i="5"/>
  <c r="I10" i="5"/>
  <c r="J10" i="5"/>
  <c r="I4" i="2"/>
  <c r="J4" i="2"/>
  <c r="D19" i="2" l="1"/>
  <c r="D8" i="2"/>
  <c r="G17" i="2"/>
  <c r="D5" i="2"/>
  <c r="G18" i="2"/>
  <c r="D13" i="2"/>
  <c r="G13" i="2"/>
  <c r="D20" i="2"/>
  <c r="G14" i="2"/>
  <c r="D16" i="2"/>
  <c r="G11" i="2"/>
  <c r="D10" i="2"/>
  <c r="G10" i="2"/>
  <c r="G5" i="2"/>
  <c r="D15" i="2"/>
  <c r="D6" i="2"/>
  <c r="G20" i="2"/>
  <c r="G19" i="2"/>
  <c r="D22" i="2"/>
  <c r="D9" i="2"/>
  <c r="D7" i="2"/>
  <c r="G16" i="2"/>
  <c r="G8" i="2"/>
  <c r="D21" i="2"/>
  <c r="D12" i="2"/>
  <c r="D4" i="2"/>
  <c r="G15" i="2"/>
  <c r="G6" i="2"/>
  <c r="D17" i="2"/>
  <c r="D14" i="2"/>
  <c r="G22" i="2"/>
  <c r="G9" i="2"/>
  <c r="G7" i="2"/>
  <c r="D18" i="2"/>
  <c r="G21" i="2"/>
  <c r="G12" i="2"/>
  <c r="J22" i="2"/>
  <c r="I25" i="5"/>
  <c r="J25" i="5"/>
  <c r="G28" i="15"/>
  <c r="G13" i="15"/>
  <c r="G11" i="15"/>
  <c r="I28" i="15"/>
  <c r="D13" i="15"/>
  <c r="D11" i="15"/>
  <c r="G27" i="15"/>
  <c r="G26" i="15"/>
  <c r="G12" i="15"/>
  <c r="D27" i="15"/>
  <c r="D26" i="15"/>
  <c r="D12" i="15"/>
  <c r="G21" i="15"/>
  <c r="G16" i="15"/>
  <c r="G10" i="15"/>
  <c r="D21" i="15"/>
  <c r="D16" i="15"/>
  <c r="D10" i="15"/>
  <c r="G19" i="15"/>
  <c r="G25" i="15"/>
  <c r="G24" i="15"/>
  <c r="D19" i="15"/>
  <c r="D25" i="15"/>
  <c r="D24" i="15"/>
  <c r="G18" i="15"/>
  <c r="G17" i="15"/>
  <c r="G7" i="15"/>
  <c r="D18" i="15"/>
  <c r="D17" i="15"/>
  <c r="D7" i="15"/>
  <c r="G23" i="15"/>
  <c r="G15" i="15"/>
  <c r="G6" i="15"/>
  <c r="D23" i="15"/>
  <c r="D15" i="15"/>
  <c r="D6" i="15"/>
  <c r="D4" i="15"/>
  <c r="G22" i="15"/>
  <c r="G9" i="15"/>
  <c r="G8" i="15"/>
  <c r="D22" i="15"/>
  <c r="D9" i="15"/>
  <c r="D8" i="15"/>
  <c r="G4" i="15"/>
  <c r="G20" i="15"/>
  <c r="G14" i="15"/>
  <c r="D20" i="15"/>
  <c r="D14" i="15"/>
  <c r="D5" i="15"/>
  <c r="J28" i="15"/>
  <c r="J22" i="4"/>
  <c r="I22" i="4"/>
  <c r="I20" i="1"/>
  <c r="J20" i="1"/>
  <c r="J18" i="13"/>
  <c r="G4" i="13"/>
  <c r="G18" i="13"/>
  <c r="G10" i="13"/>
  <c r="G17" i="13"/>
  <c r="G9" i="13"/>
  <c r="G15" i="13"/>
  <c r="G7" i="13"/>
  <c r="G12" i="13"/>
  <c r="G11" i="13"/>
  <c r="G8" i="13"/>
  <c r="I18" i="13"/>
  <c r="G14" i="13"/>
  <c r="G6" i="13"/>
  <c r="G16" i="13"/>
  <c r="G13" i="13"/>
  <c r="I29" i="10"/>
  <c r="C28" i="12"/>
  <c r="C30" i="12"/>
  <c r="F30" i="12"/>
  <c r="C27" i="12"/>
  <c r="F12" i="12"/>
  <c r="C19" i="12"/>
  <c r="F10" i="12"/>
  <c r="C16" i="12"/>
  <c r="F21" i="12"/>
  <c r="H31" i="12"/>
  <c r="F15" i="12"/>
  <c r="I31" i="12"/>
  <c r="I22" i="2"/>
  <c r="C11" i="12"/>
  <c r="C13" i="12"/>
  <c r="F4" i="12"/>
  <c r="F17" i="12"/>
  <c r="F8" i="12"/>
  <c r="C21" i="12"/>
  <c r="C12" i="12"/>
  <c r="F31" i="12"/>
  <c r="F14" i="12"/>
  <c r="F7" i="12"/>
  <c r="C15" i="12"/>
  <c r="C10" i="12"/>
  <c r="F20" i="12"/>
  <c r="F18" i="12"/>
  <c r="F6" i="12"/>
  <c r="C4" i="12"/>
  <c r="C17" i="12"/>
  <c r="C8" i="12"/>
  <c r="F19" i="12"/>
  <c r="F16" i="12"/>
  <c r="F9" i="12"/>
  <c r="C22" i="12"/>
  <c r="C31" i="12"/>
  <c r="C14" i="12"/>
  <c r="C7" i="12"/>
  <c r="F22" i="12"/>
  <c r="F11" i="12"/>
  <c r="F5" i="12"/>
  <c r="C5" i="12"/>
  <c r="C20" i="12"/>
  <c r="C18" i="12"/>
  <c r="C6" i="12"/>
  <c r="H29" i="10"/>
  <c r="H4" i="12" l="1"/>
  <c r="I4" i="12"/>
  <c r="I4" i="10"/>
  <c r="H4" i="10"/>
  <c r="I4" i="14" l="1"/>
  <c r="H4" i="14"/>
  <c r="B28" i="14"/>
  <c r="H28" i="14" l="1"/>
  <c r="J4" i="15"/>
  <c r="I4" i="15"/>
  <c r="J4" i="4" l="1"/>
  <c r="I4" i="4"/>
  <c r="I4" i="1"/>
  <c r="J4" i="1"/>
  <c r="D28" i="14" l="1"/>
  <c r="I28" i="14" s="1"/>
  <c r="D28" i="20"/>
  <c r="I28" i="20" s="1"/>
  <c r="B28" i="20"/>
  <c r="D28" i="21"/>
  <c r="I28" i="21" s="1"/>
  <c r="B28" i="21"/>
  <c r="C5" i="21" l="1"/>
  <c r="C10" i="21"/>
  <c r="C21" i="21"/>
  <c r="C4" i="21"/>
  <c r="C6" i="21"/>
  <c r="C16" i="21"/>
  <c r="C22" i="21"/>
  <c r="C11" i="21"/>
  <c r="C7" i="21"/>
  <c r="C14" i="21"/>
  <c r="C23" i="21"/>
  <c r="C20" i="21"/>
  <c r="C8" i="21"/>
  <c r="C15" i="21"/>
  <c r="C26" i="21"/>
  <c r="C13" i="21"/>
  <c r="C17" i="21"/>
  <c r="C25" i="21"/>
  <c r="C9" i="21"/>
  <c r="C19" i="21"/>
  <c r="C27" i="21"/>
  <c r="C12" i="21"/>
  <c r="C18" i="21"/>
  <c r="C24" i="21"/>
  <c r="H28" i="21"/>
  <c r="C28" i="21"/>
  <c r="H28" i="20"/>
  <c r="I4" i="20"/>
  <c r="H4" i="20"/>
  <c r="I4" i="5" l="1"/>
  <c r="J4" i="5"/>
  <c r="I5" i="2" l="1"/>
  <c r="J5" i="2"/>
</calcChain>
</file>

<file path=xl/sharedStrings.xml><?xml version="1.0" encoding="utf-8"?>
<sst xmlns="http://schemas.openxmlformats.org/spreadsheetml/2006/main" count="433" uniqueCount="216">
  <si>
    <t>總計</t>
    <phoneticPr fontId="2" type="noConversion"/>
  </si>
  <si>
    <t>印度</t>
    <phoneticPr fontId="2" type="noConversion"/>
  </si>
  <si>
    <t>巴基斯坦</t>
    <phoneticPr fontId="2" type="noConversion"/>
  </si>
  <si>
    <t>法國</t>
    <phoneticPr fontId="2" type="noConversion"/>
  </si>
  <si>
    <t>義大利</t>
    <phoneticPr fontId="2" type="noConversion"/>
  </si>
  <si>
    <t>土耳其</t>
    <phoneticPr fontId="2" type="noConversion"/>
  </si>
  <si>
    <t>德國</t>
    <phoneticPr fontId="2" type="noConversion"/>
  </si>
  <si>
    <t>史瓦濟蘭</t>
    <phoneticPr fontId="2" type="noConversion"/>
  </si>
  <si>
    <t>南韓</t>
    <phoneticPr fontId="2" type="noConversion"/>
  </si>
  <si>
    <t>荷蘭</t>
    <phoneticPr fontId="2" type="noConversion"/>
  </si>
  <si>
    <t>中國大陸</t>
    <phoneticPr fontId="2" type="noConversion"/>
  </si>
  <si>
    <t>印尼</t>
    <phoneticPr fontId="2" type="noConversion"/>
  </si>
  <si>
    <t>日本</t>
    <phoneticPr fontId="2" type="noConversion"/>
  </si>
  <si>
    <t>泰國</t>
    <phoneticPr fontId="2" type="noConversion"/>
  </si>
  <si>
    <r>
      <rPr>
        <sz val="13"/>
        <rFont val="微軟正黑體"/>
        <family val="2"/>
        <charset val="136"/>
      </rPr>
      <t>越南</t>
    </r>
  </si>
  <si>
    <r>
      <rPr>
        <sz val="13"/>
        <rFont val="微軟正黑體"/>
        <family val="2"/>
        <charset val="136"/>
      </rPr>
      <t>印度</t>
    </r>
    <phoneticPr fontId="2" type="noConversion"/>
  </si>
  <si>
    <r>
      <rPr>
        <sz val="13"/>
        <rFont val="微軟正黑體"/>
        <family val="2"/>
        <charset val="136"/>
      </rPr>
      <t>巴基斯坦</t>
    </r>
    <phoneticPr fontId="2" type="noConversion"/>
  </si>
  <si>
    <r>
      <rPr>
        <sz val="13"/>
        <rFont val="微軟正黑體"/>
        <family val="2"/>
        <charset val="136"/>
      </rPr>
      <t>泰國</t>
    </r>
    <phoneticPr fontId="2" type="noConversion"/>
  </si>
  <si>
    <r>
      <rPr>
        <sz val="13"/>
        <rFont val="微軟正黑體"/>
        <family val="2"/>
        <charset val="136"/>
      </rPr>
      <t>法國</t>
    </r>
    <phoneticPr fontId="2" type="noConversion"/>
  </si>
  <si>
    <r>
      <rPr>
        <sz val="13"/>
        <rFont val="微軟正黑體"/>
        <family val="2"/>
        <charset val="136"/>
      </rPr>
      <t>埃及</t>
    </r>
    <phoneticPr fontId="2" type="noConversion"/>
  </si>
  <si>
    <r>
      <rPr>
        <sz val="13"/>
        <rFont val="微軟正黑體"/>
        <family val="2"/>
        <charset val="136"/>
      </rPr>
      <t>義大利</t>
    </r>
    <phoneticPr fontId="2" type="noConversion"/>
  </si>
  <si>
    <r>
      <rPr>
        <sz val="13"/>
        <rFont val="微軟正黑體"/>
        <family val="2"/>
        <charset val="136"/>
      </rPr>
      <t>德國</t>
    </r>
    <phoneticPr fontId="2" type="noConversion"/>
  </si>
  <si>
    <r>
      <rPr>
        <b/>
        <sz val="13"/>
        <rFont val="微軟正黑體"/>
        <family val="2"/>
        <charset val="136"/>
      </rPr>
      <t>總計</t>
    </r>
    <phoneticPr fontId="2" type="noConversion"/>
  </si>
  <si>
    <t>總計</t>
  </si>
  <si>
    <r>
      <rPr>
        <b/>
        <sz val="13"/>
        <rFont val="Malgun Gothic Semilight"/>
        <family val="2"/>
        <charset val="136"/>
      </rPr>
      <t>總</t>
    </r>
    <r>
      <rPr>
        <b/>
        <sz val="13"/>
        <rFont val="Times New Roman"/>
        <family val="1"/>
      </rPr>
      <t xml:space="preserve">  </t>
    </r>
    <r>
      <rPr>
        <b/>
        <sz val="13"/>
        <rFont val="Malgun Gothic Semilight"/>
        <family val="2"/>
        <charset val="136"/>
      </rPr>
      <t>計</t>
    </r>
    <phoneticPr fontId="2" type="noConversion"/>
  </si>
  <si>
    <r>
      <rPr>
        <sz val="12.5"/>
        <rFont val="微軟正黑體"/>
        <family val="2"/>
        <charset val="136"/>
      </rPr>
      <t>越南</t>
    </r>
  </si>
  <si>
    <r>
      <rPr>
        <sz val="12.5"/>
        <rFont val="微軟正黑體"/>
        <family val="2"/>
        <charset val="136"/>
      </rPr>
      <t>印度</t>
    </r>
    <phoneticPr fontId="2" type="noConversion"/>
  </si>
  <si>
    <r>
      <rPr>
        <sz val="12.5"/>
        <rFont val="微軟正黑體"/>
        <family val="2"/>
        <charset val="136"/>
      </rPr>
      <t>中國大陸</t>
    </r>
  </si>
  <si>
    <r>
      <rPr>
        <sz val="12.5"/>
        <rFont val="微軟正黑體"/>
        <family val="2"/>
        <charset val="136"/>
      </rPr>
      <t>巴基斯坦</t>
    </r>
    <phoneticPr fontId="2" type="noConversion"/>
  </si>
  <si>
    <r>
      <rPr>
        <sz val="12.5"/>
        <rFont val="微軟正黑體"/>
        <family val="2"/>
        <charset val="136"/>
      </rPr>
      <t>印尼</t>
    </r>
  </si>
  <si>
    <r>
      <rPr>
        <sz val="12.5"/>
        <rFont val="微軟正黑體"/>
        <family val="2"/>
        <charset val="136"/>
      </rPr>
      <t>南韓</t>
    </r>
    <phoneticPr fontId="2" type="noConversion"/>
  </si>
  <si>
    <r>
      <rPr>
        <sz val="12.5"/>
        <rFont val="微軟正黑體"/>
        <family val="2"/>
        <charset val="136"/>
      </rPr>
      <t>日本</t>
    </r>
  </si>
  <si>
    <r>
      <rPr>
        <sz val="12.5"/>
        <rFont val="微軟正黑體"/>
        <family val="2"/>
        <charset val="136"/>
      </rPr>
      <t>土耳其</t>
    </r>
    <phoneticPr fontId="2" type="noConversion"/>
  </si>
  <si>
    <r>
      <rPr>
        <sz val="12.5"/>
        <rFont val="微軟正黑體"/>
        <family val="2"/>
        <charset val="136"/>
      </rPr>
      <t>義大利</t>
    </r>
    <phoneticPr fontId="2" type="noConversion"/>
  </si>
  <si>
    <r>
      <rPr>
        <sz val="12.5"/>
        <rFont val="微軟正黑體"/>
        <family val="2"/>
        <charset val="136"/>
      </rPr>
      <t>法國</t>
    </r>
    <phoneticPr fontId="2" type="noConversion"/>
  </si>
  <si>
    <r>
      <rPr>
        <b/>
        <sz val="12.5"/>
        <rFont val="微軟正黑體"/>
        <family val="2"/>
        <charset val="136"/>
      </rPr>
      <t>國</t>
    </r>
    <r>
      <rPr>
        <b/>
        <sz val="12.5"/>
        <rFont val="Times New Roman"/>
        <family val="1"/>
      </rPr>
      <t xml:space="preserve">     </t>
    </r>
    <r>
      <rPr>
        <b/>
        <sz val="12.5"/>
        <rFont val="微軟正黑體"/>
        <family val="2"/>
        <charset val="136"/>
      </rPr>
      <t>名</t>
    </r>
    <phoneticPr fontId="2" type="noConversion"/>
  </si>
  <si>
    <r>
      <rPr>
        <b/>
        <sz val="12.5"/>
        <rFont val="微軟正黑體"/>
        <family val="2"/>
        <charset val="136"/>
      </rPr>
      <t>與去年同期比較</t>
    </r>
    <phoneticPr fontId="2" type="noConversion"/>
  </si>
  <si>
    <r>
      <rPr>
        <b/>
        <sz val="12.5"/>
        <rFont val="微軟正黑體"/>
        <family val="2"/>
        <charset val="136"/>
      </rPr>
      <t>數量</t>
    </r>
    <r>
      <rPr>
        <b/>
        <sz val="12.5"/>
        <rFont val="Times New Roman"/>
        <family val="1"/>
      </rPr>
      <t>(KG)</t>
    </r>
    <phoneticPr fontId="2" type="noConversion"/>
  </si>
  <si>
    <r>
      <rPr>
        <b/>
        <sz val="12.5"/>
        <rFont val="微軟正黑體"/>
        <family val="2"/>
        <charset val="136"/>
      </rPr>
      <t>數量占
比重</t>
    </r>
    <r>
      <rPr>
        <b/>
        <sz val="12.5"/>
        <rFont val="Times New Roman"/>
        <family val="1"/>
      </rPr>
      <t>%</t>
    </r>
    <phoneticPr fontId="2" type="noConversion"/>
  </si>
  <si>
    <r>
      <rPr>
        <b/>
        <sz val="12.5"/>
        <rFont val="微軟正黑體"/>
        <family val="2"/>
        <charset val="136"/>
      </rPr>
      <t>金額</t>
    </r>
    <r>
      <rPr>
        <b/>
        <sz val="12.5"/>
        <rFont val="Times New Roman"/>
        <family val="1"/>
      </rPr>
      <t>(US$)</t>
    </r>
    <phoneticPr fontId="2" type="noConversion"/>
  </si>
  <si>
    <r>
      <rPr>
        <b/>
        <sz val="12.5"/>
        <rFont val="微軟正黑體"/>
        <family val="2"/>
        <charset val="136"/>
      </rPr>
      <t>數量</t>
    </r>
    <r>
      <rPr>
        <b/>
        <sz val="12.5"/>
        <rFont val="Times New Roman"/>
        <family val="1"/>
      </rPr>
      <t>(%)</t>
    </r>
    <phoneticPr fontId="2" type="noConversion"/>
  </si>
  <si>
    <r>
      <rPr>
        <b/>
        <sz val="12.5"/>
        <rFont val="微軟正黑體"/>
        <family val="2"/>
        <charset val="136"/>
      </rPr>
      <t>金額</t>
    </r>
    <r>
      <rPr>
        <b/>
        <sz val="12.5"/>
        <rFont val="Times New Roman"/>
        <family val="1"/>
      </rPr>
      <t>(%)</t>
    </r>
    <phoneticPr fontId="2" type="noConversion"/>
  </si>
  <si>
    <r>
      <rPr>
        <sz val="12.5"/>
        <rFont val="微軟正黑體"/>
        <family val="2"/>
        <charset val="136"/>
      </rPr>
      <t>葡萄牙</t>
    </r>
    <phoneticPr fontId="2" type="noConversion"/>
  </si>
  <si>
    <r>
      <rPr>
        <b/>
        <sz val="12.5"/>
        <rFont val="微軟正黑體"/>
        <family val="2"/>
        <charset val="136"/>
      </rPr>
      <t>總計</t>
    </r>
    <phoneticPr fontId="2" type="noConversion"/>
  </si>
  <si>
    <r>
      <rPr>
        <sz val="12.5"/>
        <rFont val="微軟正黑體"/>
        <family val="2"/>
        <charset val="136"/>
      </rPr>
      <t>荷蘭</t>
    </r>
    <phoneticPr fontId="2" type="noConversion"/>
  </si>
  <si>
    <t>葡萄牙</t>
    <phoneticPr fontId="2" type="noConversion"/>
  </si>
  <si>
    <t>越南</t>
    <phoneticPr fontId="2" type="noConversion"/>
  </si>
  <si>
    <r>
      <rPr>
        <sz val="12"/>
        <rFont val="微軟正黑體"/>
        <family val="2"/>
        <charset val="136"/>
      </rPr>
      <t>排序</t>
    </r>
    <phoneticPr fontId="2" type="noConversion"/>
  </si>
  <si>
    <r>
      <rPr>
        <sz val="12"/>
        <rFont val="微軟正黑體"/>
        <family val="2"/>
        <charset val="136"/>
      </rPr>
      <t>國</t>
    </r>
    <r>
      <rPr>
        <sz val="12"/>
        <rFont val="Times New Roman"/>
        <family val="1"/>
      </rPr>
      <t xml:space="preserve">      </t>
    </r>
    <r>
      <rPr>
        <sz val="12"/>
        <rFont val="微軟正黑體"/>
        <family val="2"/>
        <charset val="136"/>
      </rPr>
      <t>名</t>
    </r>
    <phoneticPr fontId="2" type="noConversion"/>
  </si>
  <si>
    <r>
      <rPr>
        <sz val="12"/>
        <rFont val="微軟正黑體"/>
        <family val="2"/>
        <charset val="136"/>
      </rPr>
      <t>與去年同期比較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</si>
  <si>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(KG)</t>
    </r>
    <phoneticPr fontId="2" type="noConversion"/>
  </si>
  <si>
    <r>
      <rPr>
        <sz val="11"/>
        <rFont val="微軟正黑體"/>
        <family val="2"/>
        <charset val="136"/>
      </rPr>
      <t>數量占
比重</t>
    </r>
    <r>
      <rPr>
        <sz val="11"/>
        <rFont val="Times New Roman"/>
        <family val="1"/>
      </rPr>
      <t>%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</si>
  <si>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(US$)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</si>
  <si>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(%)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</si>
  <si>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(%)</t>
    </r>
    <phoneticPr fontId="2" type="noConversion"/>
  </si>
  <si>
    <r>
      <rPr>
        <b/>
        <sz val="12"/>
        <rFont val="Malgun Gothic Semilight"/>
        <family val="2"/>
        <charset val="136"/>
      </rPr>
      <t>國</t>
    </r>
    <r>
      <rPr>
        <b/>
        <sz val="12"/>
        <rFont val="Times New Roman"/>
        <family val="1"/>
      </rPr>
      <t xml:space="preserve">        </t>
    </r>
    <r>
      <rPr>
        <b/>
        <sz val="12"/>
        <rFont val="Malgun Gothic Semilight"/>
        <family val="2"/>
        <charset val="136"/>
      </rPr>
      <t>名</t>
    </r>
    <phoneticPr fontId="2" type="noConversion"/>
  </si>
  <si>
    <r>
      <rPr>
        <b/>
        <sz val="12"/>
        <rFont val="Malgun Gothic Semilight"/>
        <family val="2"/>
        <charset val="136"/>
      </rPr>
      <t>與去年同期比較</t>
    </r>
    <phoneticPr fontId="2" type="noConversion"/>
  </si>
  <si>
    <r>
      <rPr>
        <b/>
        <sz val="12"/>
        <rFont val="Malgun Gothic Semilight"/>
        <family val="2"/>
        <charset val="136"/>
      </rPr>
      <t>數量</t>
    </r>
    <r>
      <rPr>
        <b/>
        <sz val="12"/>
        <rFont val="Times New Roman"/>
        <family val="1"/>
      </rPr>
      <t>(KG)</t>
    </r>
    <phoneticPr fontId="2" type="noConversion"/>
  </si>
  <si>
    <r>
      <rPr>
        <b/>
        <sz val="12"/>
        <rFont val="Malgun Gothic Semilight"/>
        <family val="2"/>
        <charset val="136"/>
      </rPr>
      <t>金額</t>
    </r>
    <r>
      <rPr>
        <b/>
        <sz val="12"/>
        <rFont val="Times New Roman"/>
        <family val="1"/>
      </rPr>
      <t>(US$)</t>
    </r>
    <phoneticPr fontId="2" type="noConversion"/>
  </si>
  <si>
    <r>
      <rPr>
        <b/>
        <sz val="12"/>
        <rFont val="Malgun Gothic Semilight"/>
        <family val="2"/>
        <charset val="136"/>
      </rPr>
      <t>數量</t>
    </r>
    <r>
      <rPr>
        <b/>
        <sz val="12"/>
        <rFont val="Times New Roman"/>
        <family val="1"/>
      </rPr>
      <t>(%)</t>
    </r>
    <phoneticPr fontId="2" type="noConversion"/>
  </si>
  <si>
    <r>
      <rPr>
        <b/>
        <sz val="12"/>
        <rFont val="Malgun Gothic Semilight"/>
        <family val="2"/>
        <charset val="136"/>
      </rPr>
      <t>金額</t>
    </r>
    <r>
      <rPr>
        <b/>
        <sz val="12"/>
        <rFont val="Times New Roman"/>
        <family val="1"/>
      </rPr>
      <t>(%)</t>
    </r>
    <phoneticPr fontId="2" type="noConversion"/>
  </si>
  <si>
    <r>
      <rPr>
        <b/>
        <sz val="12"/>
        <rFont val="新細明體"/>
        <family val="1"/>
        <charset val="136"/>
      </rPr>
      <t>排序</t>
    </r>
    <phoneticPr fontId="2" type="noConversion"/>
  </si>
  <si>
    <r>
      <rPr>
        <b/>
        <sz val="12"/>
        <rFont val="Malgun Gothic Semilight"/>
        <family val="2"/>
        <charset val="136"/>
      </rPr>
      <t>數量占
比重</t>
    </r>
    <r>
      <rPr>
        <b/>
        <sz val="12"/>
        <rFont val="Times New Roman"/>
        <family val="1"/>
      </rPr>
      <t>%</t>
    </r>
    <phoneticPr fontId="2" type="noConversion"/>
  </si>
  <si>
    <r>
      <rPr>
        <b/>
        <sz val="12"/>
        <rFont val="Malgun Gothic Semilight"/>
        <family val="2"/>
        <charset val="136"/>
      </rPr>
      <t>總</t>
    </r>
    <r>
      <rPr>
        <b/>
        <sz val="12"/>
        <rFont val="Times New Roman"/>
        <family val="1"/>
      </rPr>
      <t xml:space="preserve"> </t>
    </r>
    <r>
      <rPr>
        <b/>
        <sz val="12"/>
        <rFont val="Malgun Gothic Semilight"/>
        <family val="2"/>
        <charset val="136"/>
      </rPr>
      <t>計</t>
    </r>
    <phoneticPr fontId="2" type="noConversion"/>
  </si>
  <si>
    <r>
      <rPr>
        <b/>
        <sz val="11"/>
        <rFont val="Malgun Gothic Semilight"/>
        <family val="2"/>
        <charset val="136"/>
      </rPr>
      <t>數量占
比重</t>
    </r>
    <r>
      <rPr>
        <b/>
        <sz val="11"/>
        <rFont val="Times New Roman"/>
        <family val="1"/>
      </rPr>
      <t>%</t>
    </r>
    <phoneticPr fontId="2" type="noConversion"/>
  </si>
  <si>
    <r>
      <rPr>
        <sz val="12.5"/>
        <rFont val="微軟正黑體"/>
        <family val="2"/>
        <charset val="136"/>
      </rPr>
      <t>匈牙利</t>
    </r>
    <phoneticPr fontId="2" type="noConversion"/>
  </si>
  <si>
    <r>
      <t>111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1-8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</si>
  <si>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111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1-9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</si>
  <si>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rPr>
        <b/>
        <sz val="12.5"/>
        <rFont val="Malgun Gothic Semilight"/>
        <family val="2"/>
        <charset val="136"/>
      </rPr>
      <t>總</t>
    </r>
    <r>
      <rPr>
        <b/>
        <sz val="12.5"/>
        <rFont val="Times New Roman"/>
        <family val="1"/>
      </rPr>
      <t xml:space="preserve">  </t>
    </r>
    <r>
      <rPr>
        <b/>
        <sz val="12.5"/>
        <rFont val="Malgun Gothic Semilight"/>
        <family val="2"/>
        <charset val="136"/>
      </rPr>
      <t>計</t>
    </r>
    <phoneticPr fontId="2" type="noConversion"/>
  </si>
  <si>
    <r>
      <t>111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1-10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</si>
  <si>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rPr>
        <b/>
        <sz val="12.5"/>
        <rFont val="Malgun Gothic Semilight"/>
        <family val="2"/>
        <charset val="136"/>
      </rPr>
      <t>總</t>
    </r>
    <r>
      <rPr>
        <b/>
        <sz val="12.5"/>
        <rFont val="Times New Roman"/>
        <family val="1"/>
      </rPr>
      <t xml:space="preserve">  </t>
    </r>
    <r>
      <rPr>
        <b/>
        <sz val="12.5"/>
        <rFont val="Malgun Gothic Semilight"/>
        <family val="2"/>
        <charset val="136"/>
      </rPr>
      <t>計</t>
    </r>
  </si>
  <si>
    <t>匈牙利</t>
    <phoneticPr fontId="2" type="noConversion"/>
  </si>
  <si>
    <t>秘魯</t>
    <phoneticPr fontId="2" type="noConversion"/>
  </si>
  <si>
    <t>瑞士</t>
    <phoneticPr fontId="2" type="noConversion"/>
  </si>
  <si>
    <r>
      <rPr>
        <b/>
        <sz val="13"/>
        <rFont val="微軟正黑體"/>
        <family val="2"/>
        <charset val="136"/>
      </rPr>
      <t>與去年同期比較</t>
    </r>
    <phoneticPr fontId="2" type="noConversion"/>
  </si>
  <si>
    <r>
      <rPr>
        <b/>
        <sz val="13"/>
        <rFont val="微軟正黑體"/>
        <family val="2"/>
        <charset val="136"/>
      </rPr>
      <t>數量</t>
    </r>
    <r>
      <rPr>
        <b/>
        <sz val="13"/>
        <rFont val="Times New Roman"/>
        <family val="1"/>
      </rPr>
      <t>(KG)</t>
    </r>
    <phoneticPr fontId="2" type="noConversion"/>
  </si>
  <si>
    <r>
      <rPr>
        <b/>
        <sz val="13"/>
        <rFont val="微軟正黑體"/>
        <family val="2"/>
        <charset val="136"/>
      </rPr>
      <t>數量占
比重</t>
    </r>
    <r>
      <rPr>
        <b/>
        <sz val="13"/>
        <rFont val="Times New Roman"/>
        <family val="1"/>
      </rPr>
      <t>%</t>
    </r>
    <phoneticPr fontId="2" type="noConversion"/>
  </si>
  <si>
    <r>
      <rPr>
        <b/>
        <sz val="13"/>
        <rFont val="微軟正黑體"/>
        <family val="2"/>
        <charset val="136"/>
      </rPr>
      <t>金額</t>
    </r>
    <r>
      <rPr>
        <b/>
        <sz val="13"/>
        <rFont val="Times New Roman"/>
        <family val="1"/>
      </rPr>
      <t>(US$)</t>
    </r>
    <phoneticPr fontId="2" type="noConversion"/>
  </si>
  <si>
    <r>
      <rPr>
        <b/>
        <sz val="13"/>
        <rFont val="微軟正黑體"/>
        <family val="2"/>
        <charset val="136"/>
      </rPr>
      <t>數量</t>
    </r>
    <r>
      <rPr>
        <b/>
        <sz val="13"/>
        <rFont val="Times New Roman"/>
        <family val="1"/>
      </rPr>
      <t>(%)</t>
    </r>
    <phoneticPr fontId="2" type="noConversion"/>
  </si>
  <si>
    <r>
      <rPr>
        <b/>
        <sz val="13"/>
        <rFont val="微軟正黑體"/>
        <family val="2"/>
        <charset val="136"/>
      </rPr>
      <t>金額</t>
    </r>
    <r>
      <rPr>
        <b/>
        <sz val="13"/>
        <rFont val="Times New Roman"/>
        <family val="1"/>
      </rPr>
      <t>(%)</t>
    </r>
    <phoneticPr fontId="2" type="noConversion"/>
  </si>
  <si>
    <r>
      <t>112</t>
    </r>
    <r>
      <rPr>
        <b/>
        <sz val="13"/>
        <rFont val="微軟正黑體"/>
        <family val="2"/>
        <charset val="136"/>
      </rPr>
      <t>年</t>
    </r>
    <r>
      <rPr>
        <b/>
        <sz val="13"/>
        <rFont val="Times New Roman"/>
        <family val="1"/>
      </rPr>
      <t>1-3</t>
    </r>
    <r>
      <rPr>
        <b/>
        <sz val="13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</si>
  <si>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</t>
    </r>
    <r>
      <rPr>
        <b/>
        <sz val="12.5"/>
        <rFont val="微軟正黑體"/>
        <family val="2"/>
        <charset val="136"/>
      </rPr>
      <t>月</t>
    </r>
    <phoneticPr fontId="2" type="noConversion"/>
  </si>
  <si>
    <r>
      <rPr>
        <sz val="12.5"/>
        <rFont val="微軟正黑體"/>
        <family val="2"/>
        <charset val="136"/>
      </rPr>
      <t>越南</t>
    </r>
    <phoneticPr fontId="2" type="noConversion"/>
  </si>
  <si>
    <r>
      <rPr>
        <sz val="12.5"/>
        <rFont val="微軟正黑體"/>
        <family val="2"/>
        <charset val="136"/>
      </rPr>
      <t>印尼</t>
    </r>
    <phoneticPr fontId="2" type="noConversion"/>
  </si>
  <si>
    <r>
      <rPr>
        <sz val="12.5"/>
        <rFont val="微軟正黑體"/>
        <family val="2"/>
        <charset val="136"/>
      </rPr>
      <t>中國大陸</t>
    </r>
    <phoneticPr fontId="2" type="noConversion"/>
  </si>
  <si>
    <r>
      <rPr>
        <sz val="12.5"/>
        <rFont val="微軟正黑體"/>
        <family val="2"/>
        <charset val="136"/>
      </rPr>
      <t>日本</t>
    </r>
    <phoneticPr fontId="2" type="noConversion"/>
  </si>
  <si>
    <t>埃及</t>
    <phoneticPr fontId="2" type="noConversion"/>
  </si>
  <si>
    <r>
      <rPr>
        <b/>
        <sz val="12.5"/>
        <rFont val="Microsoft JhengHei Light"/>
        <family val="2"/>
        <charset val="136"/>
      </rPr>
      <t>國</t>
    </r>
    <r>
      <rPr>
        <b/>
        <sz val="12.5"/>
        <rFont val="Times New Roman"/>
        <family val="1"/>
      </rPr>
      <t xml:space="preserve">        </t>
    </r>
    <r>
      <rPr>
        <b/>
        <sz val="12.5"/>
        <rFont val="Microsoft JhengHei Light"/>
        <family val="2"/>
        <charset val="136"/>
      </rPr>
      <t>名</t>
    </r>
    <phoneticPr fontId="2" type="noConversion"/>
  </si>
  <si>
    <r>
      <t>112</t>
    </r>
    <r>
      <rPr>
        <b/>
        <sz val="12.5"/>
        <rFont val="Microsoft JhengHei Light"/>
        <family val="2"/>
        <charset val="136"/>
      </rPr>
      <t>年</t>
    </r>
    <r>
      <rPr>
        <b/>
        <sz val="12.5"/>
        <rFont val="Times New Roman"/>
        <family val="1"/>
      </rPr>
      <t>1-4</t>
    </r>
    <r>
      <rPr>
        <b/>
        <sz val="12.5"/>
        <rFont val="Microsoft JhengHei Light"/>
        <family val="2"/>
        <charset val="136"/>
      </rPr>
      <t>月</t>
    </r>
    <phoneticPr fontId="2" type="noConversion"/>
  </si>
  <si>
    <r>
      <rPr>
        <b/>
        <sz val="12.5"/>
        <rFont val="Microsoft JhengHei Light"/>
        <family val="2"/>
        <charset val="136"/>
      </rPr>
      <t>與去年同期比較</t>
    </r>
    <phoneticPr fontId="2" type="noConversion"/>
  </si>
  <si>
    <r>
      <rPr>
        <b/>
        <sz val="12.5"/>
        <rFont val="Microsoft JhengHei Light"/>
        <family val="2"/>
        <charset val="136"/>
      </rPr>
      <t>數量</t>
    </r>
    <r>
      <rPr>
        <b/>
        <sz val="12.5"/>
        <rFont val="Times New Roman"/>
        <family val="1"/>
      </rPr>
      <t>(KG)</t>
    </r>
    <phoneticPr fontId="2" type="noConversion"/>
  </si>
  <si>
    <r>
      <rPr>
        <b/>
        <sz val="12.5"/>
        <rFont val="Microsoft JhengHei Light"/>
        <family val="2"/>
        <charset val="136"/>
      </rPr>
      <t>金額</t>
    </r>
    <r>
      <rPr>
        <b/>
        <sz val="12.5"/>
        <rFont val="Times New Roman"/>
        <family val="1"/>
      </rPr>
      <t>(US$)</t>
    </r>
    <phoneticPr fontId="2" type="noConversion"/>
  </si>
  <si>
    <r>
      <rPr>
        <b/>
        <sz val="12.5"/>
        <rFont val="Microsoft JhengHei Light"/>
        <family val="2"/>
        <charset val="136"/>
      </rPr>
      <t>數量</t>
    </r>
    <r>
      <rPr>
        <b/>
        <sz val="12.5"/>
        <rFont val="Times New Roman"/>
        <family val="1"/>
      </rPr>
      <t>(%)</t>
    </r>
    <phoneticPr fontId="2" type="noConversion"/>
  </si>
  <si>
    <r>
      <rPr>
        <b/>
        <sz val="12.5"/>
        <rFont val="Microsoft JhengHei Light"/>
        <family val="2"/>
        <charset val="136"/>
      </rPr>
      <t>金額</t>
    </r>
    <r>
      <rPr>
        <b/>
        <sz val="12.5"/>
        <rFont val="Times New Roman"/>
        <family val="1"/>
      </rPr>
      <t>(%)</t>
    </r>
    <phoneticPr fontId="2" type="noConversion"/>
  </si>
  <si>
    <r>
      <rPr>
        <sz val="12.5"/>
        <rFont val="Microsoft JhengHei Light"/>
        <family val="2"/>
        <charset val="136"/>
      </rPr>
      <t>越南</t>
    </r>
    <phoneticPr fontId="2" type="noConversion"/>
  </si>
  <si>
    <r>
      <rPr>
        <sz val="12.5"/>
        <rFont val="Microsoft JhengHei Light"/>
        <family val="2"/>
        <charset val="136"/>
      </rPr>
      <t>印度</t>
    </r>
    <phoneticPr fontId="2" type="noConversion"/>
  </si>
  <si>
    <r>
      <rPr>
        <sz val="12.5"/>
        <rFont val="Microsoft JhengHei Light"/>
        <family val="2"/>
        <charset val="136"/>
      </rPr>
      <t>巴基斯坦</t>
    </r>
    <phoneticPr fontId="2" type="noConversion"/>
  </si>
  <si>
    <r>
      <rPr>
        <sz val="12.5"/>
        <rFont val="Microsoft JhengHei Light"/>
        <family val="2"/>
        <charset val="136"/>
      </rPr>
      <t>南韓</t>
    </r>
    <phoneticPr fontId="2" type="noConversion"/>
  </si>
  <si>
    <r>
      <rPr>
        <sz val="12.5"/>
        <rFont val="Microsoft JhengHei Light"/>
        <family val="2"/>
        <charset val="136"/>
      </rPr>
      <t>法國</t>
    </r>
    <phoneticPr fontId="2" type="noConversion"/>
  </si>
  <si>
    <r>
      <rPr>
        <sz val="12.5"/>
        <rFont val="Microsoft JhengHei Light"/>
        <family val="2"/>
        <charset val="136"/>
      </rPr>
      <t>義大利</t>
    </r>
    <phoneticPr fontId="2" type="noConversion"/>
  </si>
  <si>
    <r>
      <rPr>
        <b/>
        <sz val="12.5"/>
        <rFont val="Microsoft JhengHei Light"/>
        <family val="2"/>
        <charset val="136"/>
      </rPr>
      <t>總計</t>
    </r>
    <phoneticPr fontId="2" type="noConversion"/>
  </si>
  <si>
    <r>
      <rPr>
        <sz val="12.5"/>
        <rFont val="Microsoft JhengHei Light"/>
        <family val="2"/>
        <charset val="136"/>
      </rPr>
      <t>印尼</t>
    </r>
    <phoneticPr fontId="2" type="noConversion"/>
  </si>
  <si>
    <r>
      <rPr>
        <sz val="12.5"/>
        <rFont val="Microsoft JhengHei Light"/>
        <family val="2"/>
        <charset val="136"/>
      </rPr>
      <t>中國大陸</t>
    </r>
    <phoneticPr fontId="2" type="noConversion"/>
  </si>
  <si>
    <r>
      <rPr>
        <sz val="12.5"/>
        <rFont val="Microsoft JhengHei Light"/>
        <family val="2"/>
        <charset val="136"/>
      </rPr>
      <t>馬來西亞</t>
    </r>
    <phoneticPr fontId="2" type="noConversion"/>
  </si>
  <si>
    <r>
      <rPr>
        <sz val="12.5"/>
        <rFont val="Microsoft JhengHei Light"/>
        <family val="2"/>
        <charset val="136"/>
      </rPr>
      <t>日本</t>
    </r>
    <phoneticPr fontId="2" type="noConversion"/>
  </si>
  <si>
    <r>
      <rPr>
        <sz val="12.5"/>
        <rFont val="Microsoft JhengHei Light"/>
        <family val="2"/>
        <charset val="136"/>
      </rPr>
      <t>土耳其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</si>
  <si>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1-5</t>
    </r>
    <r>
      <rPr>
        <sz val="12"/>
        <rFont val="微軟正黑體"/>
        <family val="2"/>
        <charset val="136"/>
      </rPr>
      <t>月</t>
    </r>
    <phoneticPr fontId="2" type="noConversion"/>
  </si>
  <si>
    <t>紐西蘭</t>
    <phoneticPr fontId="2" type="noConversion"/>
  </si>
  <si>
    <t>西班牙</t>
    <phoneticPr fontId="2" type="noConversion"/>
  </si>
  <si>
    <t>羅馬尼亞</t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</si>
  <si>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1-6</t>
    </r>
    <r>
      <rPr>
        <b/>
        <sz val="12"/>
        <rFont val="微軟正黑體"/>
        <family val="2"/>
        <charset val="136"/>
      </rPr>
      <t>月</t>
    </r>
    <phoneticPr fontId="2" type="noConversion"/>
  </si>
  <si>
    <t>越南</t>
  </si>
  <si>
    <t>印度</t>
  </si>
  <si>
    <t>印尼</t>
    <phoneticPr fontId="37" type="noConversion"/>
  </si>
  <si>
    <t>巴基斯坦</t>
  </si>
  <si>
    <t>中國</t>
    <phoneticPr fontId="37" type="noConversion"/>
  </si>
  <si>
    <t>法國</t>
    <phoneticPr fontId="37" type="noConversion"/>
  </si>
  <si>
    <t>馬來西亞</t>
    <phoneticPr fontId="37" type="noConversion"/>
  </si>
  <si>
    <t>日本</t>
  </si>
  <si>
    <t>韓國</t>
    <phoneticPr fontId="37" type="noConversion"/>
  </si>
  <si>
    <t>埃及</t>
  </si>
  <si>
    <t>義大利</t>
    <phoneticPr fontId="37" type="noConversion"/>
  </si>
  <si>
    <t>土耳其</t>
  </si>
  <si>
    <t>德國</t>
    <phoneticPr fontId="37" type="noConversion"/>
  </si>
  <si>
    <t>秘魯</t>
    <phoneticPr fontId="37" type="noConversion"/>
  </si>
  <si>
    <t>羅馬尼亞</t>
    <phoneticPr fontId="37" type="noConversion"/>
  </si>
  <si>
    <t>匈牙利</t>
  </si>
  <si>
    <t>西班牙</t>
  </si>
  <si>
    <t>美國</t>
    <phoneticPr fontId="37" type="noConversion"/>
  </si>
  <si>
    <t>紐西蘭</t>
    <phoneticPr fontId="37" type="noConversion"/>
  </si>
  <si>
    <t>瑞士</t>
  </si>
  <si>
    <t>葡萄牙</t>
  </si>
  <si>
    <t>荷蘭</t>
    <phoneticPr fontId="37" type="noConversion"/>
  </si>
  <si>
    <t>史瓦濟蘭</t>
    <phoneticPr fontId="37" type="noConversion"/>
  </si>
  <si>
    <t>泰國</t>
    <phoneticPr fontId="37" type="noConversion"/>
  </si>
  <si>
    <t>復運回台灣</t>
    <phoneticPr fontId="37" type="noConversion"/>
  </si>
  <si>
    <r>
      <t>112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1-10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</si>
  <si>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1-10</t>
    </r>
    <r>
      <rPr>
        <b/>
        <sz val="12"/>
        <rFont val="微軟正黑體"/>
        <family val="2"/>
        <charset val="136"/>
      </rPr>
      <t>月</t>
    </r>
    <phoneticPr fontId="2" type="noConversion"/>
  </si>
  <si>
    <t>祕魯</t>
    <phoneticPr fontId="2" type="noConversion"/>
  </si>
  <si>
    <t>美國</t>
    <phoneticPr fontId="2" type="noConversion"/>
  </si>
  <si>
    <t>丹麥</t>
    <phoneticPr fontId="2" type="noConversion"/>
  </si>
  <si>
    <t>台灣復運進口</t>
    <phoneticPr fontId="2" type="noConversion"/>
  </si>
  <si>
    <t>保加利亞</t>
    <phoneticPr fontId="2" type="noConversion"/>
  </si>
  <si>
    <t>馬來西亞</t>
    <phoneticPr fontId="2" type="noConversion"/>
  </si>
  <si>
    <t>瑞士　　　</t>
    <phoneticPr fontId="2" type="noConversion"/>
  </si>
  <si>
    <r>
      <t>112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1-7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</si>
  <si>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1-7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</si>
  <si>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111</t>
    </r>
    <r>
      <rPr>
        <b/>
        <sz val="12"/>
        <rFont val="MS Gothic"/>
        <family val="3"/>
        <charset val="128"/>
      </rPr>
      <t>年</t>
    </r>
    <r>
      <rPr>
        <b/>
        <sz val="12"/>
        <rFont val="Times New Roman"/>
        <family val="1"/>
      </rPr>
      <t>1-7</t>
    </r>
    <r>
      <rPr>
        <b/>
        <sz val="12"/>
        <rFont val="MS Gothic"/>
        <family val="3"/>
        <charset val="128"/>
      </rPr>
      <t>月</t>
    </r>
    <phoneticPr fontId="2" type="noConversion"/>
  </si>
  <si>
    <r>
      <t>112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1-8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</si>
  <si>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1-8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</si>
  <si>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1-9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</si>
  <si>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1-9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</si>
  <si>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rPr>
        <sz val="12.5"/>
        <rFont val="微軟正黑體"/>
        <family val="2"/>
        <charset val="136"/>
      </rPr>
      <t>馬來西亞</t>
    </r>
  </si>
  <si>
    <r>
      <rPr>
        <sz val="12.5"/>
        <rFont val="微軟正黑體"/>
        <family val="2"/>
        <charset val="136"/>
      </rPr>
      <t>埃及</t>
    </r>
    <phoneticPr fontId="2" type="noConversion"/>
  </si>
  <si>
    <r>
      <rPr>
        <sz val="12.5"/>
        <rFont val="微軟正黑體"/>
        <family val="2"/>
        <charset val="136"/>
      </rPr>
      <t>韓國</t>
    </r>
  </si>
  <si>
    <r>
      <rPr>
        <sz val="12.5"/>
        <rFont val="微軟正黑體"/>
        <family val="2"/>
        <charset val="136"/>
      </rPr>
      <t>土耳其</t>
    </r>
  </si>
  <si>
    <r>
      <rPr>
        <sz val="12.5"/>
        <rFont val="微軟正黑體"/>
        <family val="2"/>
        <charset val="136"/>
      </rPr>
      <t>德國</t>
    </r>
    <phoneticPr fontId="2" type="noConversion"/>
  </si>
  <si>
    <r>
      <rPr>
        <sz val="12.5"/>
        <rFont val="微軟正黑體"/>
        <family val="2"/>
        <charset val="136"/>
      </rPr>
      <t>泰國</t>
    </r>
    <phoneticPr fontId="2" type="noConversion"/>
  </si>
  <si>
    <r>
      <rPr>
        <sz val="13"/>
        <rFont val="微軟正黑體"/>
        <family val="2"/>
        <charset val="136"/>
      </rPr>
      <t>印尼</t>
    </r>
  </si>
  <si>
    <r>
      <rPr>
        <sz val="13"/>
        <rFont val="微軟正黑體"/>
        <family val="2"/>
        <charset val="136"/>
      </rPr>
      <t>中國大陸</t>
    </r>
  </si>
  <si>
    <r>
      <rPr>
        <sz val="13"/>
        <rFont val="微軟正黑體"/>
        <family val="2"/>
        <charset val="136"/>
      </rPr>
      <t>馬來西亞</t>
    </r>
  </si>
  <si>
    <r>
      <rPr>
        <sz val="13"/>
        <rFont val="微軟正黑體"/>
        <family val="2"/>
        <charset val="136"/>
      </rPr>
      <t>日本</t>
    </r>
  </si>
  <si>
    <r>
      <rPr>
        <sz val="13"/>
        <rFont val="微軟正黑體"/>
        <family val="2"/>
        <charset val="136"/>
      </rPr>
      <t>韓國</t>
    </r>
  </si>
  <si>
    <r>
      <rPr>
        <sz val="13"/>
        <rFont val="微軟正黑體"/>
        <family val="2"/>
        <charset val="136"/>
      </rPr>
      <t>土耳其</t>
    </r>
  </si>
  <si>
    <r>
      <rPr>
        <sz val="13"/>
        <color theme="1"/>
        <rFont val="微軟正黑體"/>
        <family val="2"/>
        <charset val="136"/>
      </rPr>
      <t>秘魯</t>
    </r>
    <phoneticPr fontId="2" type="noConversion"/>
  </si>
  <si>
    <r>
      <rPr>
        <sz val="13"/>
        <color theme="1"/>
        <rFont val="微軟正黑體"/>
        <family val="2"/>
        <charset val="136"/>
      </rPr>
      <t>羅馬尼亞</t>
    </r>
    <phoneticPr fontId="2" type="noConversion"/>
  </si>
  <si>
    <r>
      <rPr>
        <sz val="13"/>
        <rFont val="微軟正黑體"/>
        <family val="2"/>
        <charset val="136"/>
      </rPr>
      <t>匈牙利　　</t>
    </r>
    <phoneticPr fontId="2" type="noConversion"/>
  </si>
  <si>
    <r>
      <rPr>
        <sz val="13"/>
        <color theme="1"/>
        <rFont val="微軟正黑體"/>
        <family val="2"/>
        <charset val="136"/>
      </rPr>
      <t>西班牙</t>
    </r>
    <phoneticPr fontId="2" type="noConversion"/>
  </si>
  <si>
    <r>
      <rPr>
        <sz val="13"/>
        <rFont val="微軟正黑體"/>
        <family val="2"/>
        <charset val="136"/>
      </rPr>
      <t>美國</t>
    </r>
  </si>
  <si>
    <r>
      <rPr>
        <sz val="13"/>
        <color theme="1"/>
        <rFont val="微軟正黑體"/>
        <family val="2"/>
        <charset val="136"/>
      </rPr>
      <t>紐西蘭</t>
    </r>
    <phoneticPr fontId="2" type="noConversion"/>
  </si>
  <si>
    <r>
      <rPr>
        <sz val="13"/>
        <color theme="1"/>
        <rFont val="微軟正黑體"/>
        <family val="2"/>
        <charset val="136"/>
      </rPr>
      <t>瑞士</t>
    </r>
    <phoneticPr fontId="2" type="noConversion"/>
  </si>
  <si>
    <r>
      <rPr>
        <sz val="13"/>
        <rFont val="微軟正黑體"/>
        <family val="2"/>
        <charset val="136"/>
      </rPr>
      <t>葡萄牙　　</t>
    </r>
    <phoneticPr fontId="2" type="noConversion"/>
  </si>
  <si>
    <r>
      <rPr>
        <sz val="13"/>
        <color theme="1"/>
        <rFont val="微軟正黑體"/>
        <family val="2"/>
        <charset val="136"/>
      </rPr>
      <t>史瓦帝尼</t>
    </r>
    <phoneticPr fontId="2" type="noConversion"/>
  </si>
  <si>
    <r>
      <rPr>
        <sz val="13"/>
        <rFont val="微軟正黑體"/>
        <family val="2"/>
        <charset val="136"/>
      </rPr>
      <t>荷蘭</t>
    </r>
    <phoneticPr fontId="2" type="noConversion"/>
  </si>
  <si>
    <t>史瓦帝尼</t>
    <phoneticPr fontId="2" type="noConversion"/>
  </si>
  <si>
    <r>
      <rPr>
        <sz val="12.5"/>
        <rFont val="微軟正黑體"/>
        <family val="2"/>
        <charset val="136"/>
      </rPr>
      <t>瑞士</t>
    </r>
    <phoneticPr fontId="2" type="noConversion"/>
  </si>
  <si>
    <r>
      <rPr>
        <sz val="12.5"/>
        <rFont val="微軟正黑體"/>
        <family val="2"/>
        <charset val="136"/>
      </rPr>
      <t>美國</t>
    </r>
    <phoneticPr fontId="2" type="noConversion"/>
  </si>
  <si>
    <r>
      <rPr>
        <sz val="12.5"/>
        <rFont val="微軟正黑體"/>
        <family val="2"/>
        <charset val="136"/>
      </rPr>
      <t>秘魯</t>
    </r>
    <phoneticPr fontId="2" type="noConversion"/>
  </si>
  <si>
    <r>
      <rPr>
        <sz val="12.5"/>
        <rFont val="微軟正黑體"/>
        <family val="2"/>
        <charset val="136"/>
      </rPr>
      <t>羅馬尼亞</t>
    </r>
    <phoneticPr fontId="2" type="noConversion"/>
  </si>
  <si>
    <r>
      <rPr>
        <sz val="12.5"/>
        <rFont val="微軟正黑體"/>
        <family val="2"/>
        <charset val="136"/>
      </rPr>
      <t>西班牙</t>
    </r>
    <phoneticPr fontId="2" type="noConversion"/>
  </si>
  <si>
    <r>
      <rPr>
        <sz val="12.5"/>
        <rFont val="微軟正黑體"/>
        <family val="2"/>
        <charset val="136"/>
      </rPr>
      <t>紐西蘭</t>
    </r>
    <phoneticPr fontId="2" type="noConversion"/>
  </si>
  <si>
    <r>
      <rPr>
        <sz val="12.5"/>
        <rFont val="微軟正黑體"/>
        <family val="2"/>
        <charset val="136"/>
      </rPr>
      <t>史瓦帝尼</t>
    </r>
    <phoneticPr fontId="2" type="noConversion"/>
  </si>
  <si>
    <t>中國大陸</t>
    <phoneticPr fontId="37" type="noConversion"/>
  </si>
  <si>
    <t>保加利亞</t>
    <phoneticPr fontId="37" type="noConversion"/>
  </si>
  <si>
    <r>
      <t>112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1-11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</si>
  <si>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rPr>
        <b/>
        <sz val="12"/>
        <rFont val="微軟正黑體"/>
        <family val="2"/>
        <charset val="136"/>
      </rPr>
      <t>國</t>
    </r>
    <r>
      <rPr>
        <b/>
        <sz val="12"/>
        <rFont val="Times New Roman"/>
        <family val="1"/>
      </rPr>
      <t xml:space="preserve">        </t>
    </r>
    <r>
      <rPr>
        <b/>
        <sz val="12"/>
        <rFont val="微軟正黑體"/>
        <family val="2"/>
        <charset val="136"/>
      </rPr>
      <t>名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</si>
  <si>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1-11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</si>
  <si>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111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1-11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</si>
  <si>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rPr>
        <b/>
        <sz val="12"/>
        <rFont val="微軟正黑體"/>
        <family val="2"/>
        <charset val="136"/>
      </rPr>
      <t>與去年同期比較</t>
    </r>
    <phoneticPr fontId="2" type="noConversion"/>
  </si>
  <si>
    <r>
      <rPr>
        <b/>
        <sz val="12"/>
        <rFont val="微軟正黑體"/>
        <family val="2"/>
        <charset val="136"/>
      </rPr>
      <t>數量</t>
    </r>
    <r>
      <rPr>
        <b/>
        <sz val="12"/>
        <rFont val="Times New Roman"/>
        <family val="1"/>
      </rPr>
      <t>(KG)</t>
    </r>
    <phoneticPr fontId="2" type="noConversion"/>
  </si>
  <si>
    <r>
      <rPr>
        <b/>
        <sz val="11"/>
        <rFont val="微軟正黑體"/>
        <family val="2"/>
        <charset val="136"/>
      </rPr>
      <t>數量占
比重</t>
    </r>
    <r>
      <rPr>
        <b/>
        <sz val="11"/>
        <rFont val="Times New Roman"/>
        <family val="1"/>
      </rPr>
      <t>%</t>
    </r>
    <phoneticPr fontId="2" type="noConversion"/>
  </si>
  <si>
    <r>
      <rPr>
        <b/>
        <sz val="12"/>
        <rFont val="微軟正黑體"/>
        <family val="2"/>
        <charset val="136"/>
      </rPr>
      <t>金額</t>
    </r>
    <r>
      <rPr>
        <b/>
        <sz val="12"/>
        <rFont val="Times New Roman"/>
        <family val="1"/>
      </rPr>
      <t>(US$)</t>
    </r>
    <phoneticPr fontId="2" type="noConversion"/>
  </si>
  <si>
    <r>
      <rPr>
        <b/>
        <sz val="12"/>
        <rFont val="微軟正黑體"/>
        <family val="2"/>
        <charset val="136"/>
      </rPr>
      <t>數量</t>
    </r>
    <r>
      <rPr>
        <b/>
        <sz val="12"/>
        <rFont val="Times New Roman"/>
        <family val="1"/>
      </rPr>
      <t>(%)</t>
    </r>
    <phoneticPr fontId="2" type="noConversion"/>
  </si>
  <si>
    <r>
      <rPr>
        <b/>
        <sz val="12"/>
        <rFont val="微軟正黑體"/>
        <family val="2"/>
        <charset val="136"/>
      </rPr>
      <t>金額</t>
    </r>
    <r>
      <rPr>
        <b/>
        <sz val="12"/>
        <rFont val="Times New Roman"/>
        <family val="1"/>
      </rPr>
      <t>(%)</t>
    </r>
    <phoneticPr fontId="2" type="noConversion"/>
  </si>
  <si>
    <r>
      <t>112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1-12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</si>
  <si>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rPr>
        <sz val="13"/>
        <rFont val="微軟正黑體"/>
        <family val="2"/>
        <charset val="136"/>
      </rPr>
      <t>國</t>
    </r>
    <r>
      <rPr>
        <sz val="13"/>
        <rFont val="Times New Roman"/>
        <family val="1"/>
      </rPr>
      <t xml:space="preserve">        </t>
    </r>
    <r>
      <rPr>
        <sz val="13"/>
        <rFont val="微軟正黑體"/>
        <family val="2"/>
        <charset val="136"/>
      </rPr>
      <t>名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</si>
  <si>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1-12</t>
    </r>
    <r>
      <rPr>
        <sz val="12"/>
        <rFont val="微軟正黑體"/>
        <family val="2"/>
        <charset val="136"/>
      </rPr>
      <t>月</t>
    </r>
    <phoneticPr fontId="2" type="noConversion"/>
  </si>
  <si>
    <r>
      <t>111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1-12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</si>
  <si>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</t>
    </r>
    <r>
      <rPr>
        <b/>
        <sz val="12.5"/>
        <rFont val="微軟正黑體"/>
        <family val="2"/>
        <charset val="136"/>
      </rPr>
      <t>月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</si>
  <si>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1-2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</si>
  <si>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113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1-2</t>
    </r>
    <r>
      <rPr>
        <b/>
        <sz val="12.5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</si>
  <si>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1-2</t>
    </r>
    <r>
      <rPr>
        <b/>
        <sz val="12.5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</si>
  <si>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3"/>
        <rFont val="微軟正黑體"/>
        <family val="2"/>
        <charset val="136"/>
      </rPr>
      <t>年</t>
    </r>
    <r>
      <rPr>
        <b/>
        <sz val="13"/>
        <rFont val="Times New Roman"/>
        <family val="1"/>
      </rPr>
      <t>1-3</t>
    </r>
    <r>
      <rPr>
        <b/>
        <sz val="13"/>
        <rFont val="微軟正黑體"/>
        <family val="2"/>
        <charset val="136"/>
      </rPr>
      <t>月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</si>
  <si>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</si>
  <si>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1-3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</si>
  <si>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rPr>
        <b/>
        <sz val="12.5"/>
        <rFont val="微軟正黑體"/>
        <family val="2"/>
        <charset val="136"/>
      </rPr>
      <t>排
序</t>
    </r>
    <phoneticPr fontId="2" type="noConversion"/>
  </si>
  <si>
    <r>
      <rPr>
        <b/>
        <sz val="12"/>
        <rFont val="微軟正黑體"/>
        <family val="2"/>
        <charset val="136"/>
      </rPr>
      <t>國</t>
    </r>
    <r>
      <rPr>
        <b/>
        <sz val="12"/>
        <rFont val="Times New Roman"/>
        <family val="1"/>
      </rPr>
      <t xml:space="preserve">     </t>
    </r>
    <r>
      <rPr>
        <b/>
        <sz val="12"/>
        <rFont val="微軟正黑體"/>
        <family val="2"/>
        <charset val="136"/>
      </rPr>
      <t>名</t>
    </r>
    <phoneticPr fontId="2" type="noConversion"/>
  </si>
  <si>
    <r>
      <rPr>
        <sz val="12.5"/>
        <rFont val="微軟正黑體"/>
        <family val="2"/>
        <charset val="136"/>
      </rPr>
      <t>埃及　　　</t>
    </r>
    <phoneticPr fontId="2" type="noConversion"/>
  </si>
  <si>
    <t>復運回台</t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</si>
  <si>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1-6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</si>
  <si>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1-6</t>
    </r>
    <r>
      <rPr>
        <b/>
        <sz val="12"/>
        <rFont val="微軟正黑體"/>
        <family val="2"/>
        <charset val="136"/>
      </rPr>
      <t>月</t>
    </r>
    <phoneticPr fontId="2" type="noConversion"/>
  </si>
  <si>
    <t>阿根廷</t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</si>
  <si>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1-5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</si>
  <si>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1-5</t>
    </r>
    <r>
      <rPr>
        <sz val="12"/>
        <rFont val="微軟正黑體"/>
        <family val="2"/>
        <charset val="136"/>
      </rPr>
      <t>月</t>
    </r>
    <phoneticPr fontId="2" type="noConversion"/>
  </si>
  <si>
    <t>113年1-4月棉紗進口統計表</t>
    <phoneticPr fontId="2" type="noConversion"/>
  </si>
  <si>
    <r>
      <t>113</t>
    </r>
    <r>
      <rPr>
        <b/>
        <sz val="12.5"/>
        <rFont val="Microsoft JhengHei Light"/>
        <family val="2"/>
        <charset val="136"/>
      </rPr>
      <t>年</t>
    </r>
    <r>
      <rPr>
        <b/>
        <sz val="12.5"/>
        <rFont val="Times New Roman"/>
        <family val="1"/>
      </rPr>
      <t>1-4</t>
    </r>
    <r>
      <rPr>
        <b/>
        <sz val="12.5"/>
        <rFont val="Microsoft JhengHei Light"/>
        <family val="2"/>
        <charset val="136"/>
      </rPr>
      <t>月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</si>
</sst>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76" formatCode="0.0%"/>
    <numFmt numFmtId="177" formatCode="_-* #,##0_-;\-* #,##0_-;_-* &quot;-&quot;??_-;_-@_-"/>
    <numFmt numFmtId="178" formatCode="#,##0_ "/>
  </numFmts>
  <fonts count="4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6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2.5"/>
      <name val="Malgun Gothic Semilight"/>
      <family val="2"/>
      <charset val="136"/>
    </font>
    <font>
      <sz val="12"/>
      <name val="Malgun Gothic Semilight"/>
      <family val="2"/>
      <charset val="136"/>
    </font>
    <font>
      <b/>
      <sz val="12"/>
      <name val="Malgun Gothic Semilight"/>
      <family val="2"/>
      <charset val="136"/>
    </font>
    <font>
      <b/>
      <sz val="11"/>
      <name val="Malgun Gothic Semilight"/>
      <family val="2"/>
      <charset val="136"/>
    </font>
    <font>
      <sz val="13"/>
      <name val="Times New Roman"/>
      <family val="1"/>
    </font>
    <font>
      <sz val="13"/>
      <name val="微軟正黑體"/>
      <family val="2"/>
      <charset val="136"/>
    </font>
    <font>
      <b/>
      <sz val="13"/>
      <name val="Times New Roman"/>
      <family val="1"/>
    </font>
    <font>
      <b/>
      <sz val="13"/>
      <name val="微軟正黑體"/>
      <family val="2"/>
      <charset val="136"/>
    </font>
    <font>
      <b/>
      <sz val="13"/>
      <name val="Malgun Gothic Semilight"/>
      <family val="2"/>
      <charset val="136"/>
    </font>
    <font>
      <sz val="12"/>
      <name val="Times New Roman"/>
      <family val="1"/>
    </font>
    <font>
      <b/>
      <sz val="12.5"/>
      <name val="微軟正黑體"/>
      <family val="2"/>
      <charset val="136"/>
    </font>
    <font>
      <sz val="12.5"/>
      <name val="微軟正黑體"/>
      <family val="2"/>
      <charset val="136"/>
    </font>
    <font>
      <sz val="16"/>
      <name val="Times New Roman"/>
      <family val="1"/>
    </font>
    <font>
      <sz val="12.5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b/>
      <sz val="12.5"/>
      <name val="Times New Roman"/>
      <family val="1"/>
    </font>
    <font>
      <b/>
      <sz val="12"/>
      <name val="新細明體"/>
      <family val="1"/>
      <charset val="136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color theme="1"/>
      <name val="新細明體"/>
      <family val="2"/>
      <scheme val="minor"/>
    </font>
    <font>
      <b/>
      <sz val="12.5"/>
      <name val="Microsoft JhengHei Light"/>
      <family val="2"/>
      <charset val="136"/>
    </font>
    <font>
      <sz val="12.5"/>
      <name val="Microsoft JhengHei Light"/>
      <family val="2"/>
      <charset val="136"/>
    </font>
    <font>
      <b/>
      <sz val="12.5"/>
      <name val="細明體"/>
      <family val="3"/>
      <charset val="136"/>
    </font>
    <font>
      <b/>
      <sz val="12.5"/>
      <name val="新細明體"/>
      <family val="1"/>
      <charset val="136"/>
    </font>
    <font>
      <sz val="12.5"/>
      <color theme="1"/>
      <name val="Times New Roman"/>
      <family val="1"/>
    </font>
    <font>
      <sz val="12"/>
      <color theme="1"/>
      <name val="Times New Roman"/>
      <family val="1"/>
    </font>
    <font>
      <sz val="9"/>
      <name val="細明體"/>
      <family val="3"/>
      <charset val="136"/>
    </font>
    <font>
      <sz val="12.5"/>
      <name val="新細明體"/>
      <family val="1"/>
      <charset val="136"/>
    </font>
    <font>
      <b/>
      <sz val="12"/>
      <name val="MS Gothic"/>
      <family val="3"/>
      <charset val="128"/>
    </font>
    <font>
      <sz val="13"/>
      <color theme="1"/>
      <name val="Times New Roman"/>
      <family val="1"/>
    </font>
    <font>
      <sz val="13"/>
      <color theme="1"/>
      <name val="微軟正黑體"/>
      <family val="2"/>
      <charset val="136"/>
    </font>
    <font>
      <sz val="10"/>
      <name val="Times New Roman"/>
      <family val="1"/>
    </font>
    <font>
      <b/>
      <sz val="12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/>
    <xf numFmtId="0" fontId="30" fillId="0" borderId="0"/>
  </cellStyleXfs>
  <cellXfs count="21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0" fontId="5" fillId="0" borderId="0" xfId="0" applyNumberFormat="1" applyFont="1"/>
    <xf numFmtId="3" fontId="5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7" xfId="2" applyNumberFormat="1" applyFont="1" applyBorder="1" applyAlignment="1">
      <alignment horizontal="right" vertical="center"/>
    </xf>
    <xf numFmtId="176" fontId="13" fillId="0" borderId="8" xfId="2" applyNumberFormat="1" applyFont="1" applyBorder="1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176" fontId="22" fillId="0" borderId="7" xfId="2" applyNumberFormat="1" applyFont="1" applyBorder="1" applyAlignment="1">
      <alignment horizontal="right" vertical="center"/>
    </xf>
    <xf numFmtId="176" fontId="22" fillId="0" borderId="8" xfId="2" applyNumberFormat="1" applyFont="1" applyBorder="1" applyAlignment="1">
      <alignment horizontal="right" vertical="center"/>
    </xf>
    <xf numFmtId="176" fontId="25" fillId="2" borderId="9" xfId="2" applyNumberFormat="1" applyFont="1" applyFill="1" applyBorder="1" applyAlignment="1">
      <alignment horizontal="right" vertical="center"/>
    </xf>
    <xf numFmtId="176" fontId="25" fillId="2" borderId="11" xfId="2" applyNumberFormat="1" applyFont="1" applyFill="1" applyBorder="1" applyAlignment="1">
      <alignment horizontal="right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3" fontId="25" fillId="2" borderId="9" xfId="0" applyNumberFormat="1" applyFont="1" applyFill="1" applyBorder="1" applyAlignment="1">
      <alignment vertical="center"/>
    </xf>
    <xf numFmtId="3" fontId="25" fillId="2" borderId="1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176" fontId="13" fillId="0" borderId="1" xfId="2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7" fillId="2" borderId="1" xfId="0" applyFont="1" applyFill="1" applyBorder="1" applyAlignment="1">
      <alignment horizontal="center" vertical="center" wrapText="1"/>
    </xf>
    <xf numFmtId="0" fontId="28" fillId="0" borderId="0" xfId="0" applyFont="1"/>
    <xf numFmtId="0" fontId="18" fillId="2" borderId="28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2" borderId="28" xfId="0" applyFont="1" applyFill="1" applyBorder="1" applyAlignment="1">
      <alignment horizontal="center" vertical="center"/>
    </xf>
    <xf numFmtId="0" fontId="28" fillId="2" borderId="29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176" fontId="18" fillId="0" borderId="28" xfId="2" applyNumberFormat="1" applyFont="1" applyBorder="1" applyAlignment="1">
      <alignment horizontal="right" vertical="center"/>
    </xf>
    <xf numFmtId="176" fontId="18" fillId="0" borderId="29" xfId="2" applyNumberFormat="1" applyFont="1" applyBorder="1" applyAlignment="1">
      <alignment horizontal="right" vertical="center"/>
    </xf>
    <xf numFmtId="176" fontId="18" fillId="0" borderId="30" xfId="2" applyNumberFormat="1" applyFont="1" applyBorder="1" applyAlignment="1">
      <alignment horizontal="right" vertical="center"/>
    </xf>
    <xf numFmtId="176" fontId="18" fillId="0" borderId="31" xfId="2" applyNumberFormat="1" applyFont="1" applyBorder="1" applyAlignment="1">
      <alignment horizontal="right" vertical="center"/>
    </xf>
    <xf numFmtId="0" fontId="29" fillId="2" borderId="1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vertical="center"/>
    </xf>
    <xf numFmtId="177" fontId="22" fillId="0" borderId="8" xfId="1" applyNumberFormat="1" applyFont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/>
    </xf>
    <xf numFmtId="176" fontId="22" fillId="0" borderId="2" xfId="1" applyNumberFormat="1" applyFont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177" fontId="22" fillId="0" borderId="12" xfId="1" applyNumberFormat="1" applyFont="1" applyBorder="1" applyAlignment="1">
      <alignment horizontal="center" vertical="center"/>
    </xf>
    <xf numFmtId="176" fontId="22" fillId="0" borderId="4" xfId="2" applyNumberFormat="1" applyFont="1" applyBorder="1" applyAlignment="1">
      <alignment horizontal="right" vertical="center"/>
    </xf>
    <xf numFmtId="176" fontId="22" fillId="0" borderId="6" xfId="2" applyNumberFormat="1" applyFont="1" applyBorder="1" applyAlignment="1">
      <alignment horizontal="right" vertical="center"/>
    </xf>
    <xf numFmtId="0" fontId="25" fillId="2" borderId="22" xfId="0" applyFont="1" applyFill="1" applyBorder="1" applyAlignment="1">
      <alignment vertical="center"/>
    </xf>
    <xf numFmtId="3" fontId="13" fillId="0" borderId="7" xfId="0" applyNumberFormat="1" applyFont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2" fillId="0" borderId="36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3" fontId="25" fillId="2" borderId="30" xfId="0" applyNumberFormat="1" applyFont="1" applyFill="1" applyBorder="1" applyAlignment="1">
      <alignment vertical="center"/>
    </xf>
    <xf numFmtId="0" fontId="22" fillId="0" borderId="35" xfId="0" applyFont="1" applyBorder="1" applyAlignment="1">
      <alignment vertical="center"/>
    </xf>
    <xf numFmtId="178" fontId="35" fillId="0" borderId="28" xfId="3" applyNumberFormat="1" applyFont="1" applyBorder="1" applyAlignment="1">
      <alignment vertical="center"/>
    </xf>
    <xf numFmtId="178" fontId="35" fillId="0" borderId="29" xfId="3" applyNumberFormat="1" applyFont="1" applyBorder="1" applyAlignment="1">
      <alignment vertical="center"/>
    </xf>
    <xf numFmtId="178" fontId="35" fillId="0" borderId="28" xfId="3" applyNumberFormat="1" applyFont="1" applyBorder="1" applyAlignment="1">
      <alignment horizontal="right" vertical="center"/>
    </xf>
    <xf numFmtId="178" fontId="35" fillId="0" borderId="29" xfId="3" applyNumberFormat="1" applyFont="1" applyBorder="1" applyAlignment="1">
      <alignment horizontal="right" vertical="center"/>
    </xf>
    <xf numFmtId="3" fontId="25" fillId="2" borderId="31" xfId="0" applyNumberFormat="1" applyFont="1" applyFill="1" applyBorder="1" applyAlignment="1">
      <alignment vertical="center"/>
    </xf>
    <xf numFmtId="0" fontId="5" fillId="0" borderId="29" xfId="0" applyFont="1" applyBorder="1" applyAlignment="1">
      <alignment vertical="center"/>
    </xf>
    <xf numFmtId="178" fontId="36" fillId="0" borderId="28" xfId="3" applyNumberFormat="1" applyFont="1" applyBorder="1" applyAlignment="1">
      <alignment horizontal="right" vertical="center"/>
    </xf>
    <xf numFmtId="178" fontId="36" fillId="0" borderId="29" xfId="3" applyNumberFormat="1" applyFont="1" applyBorder="1" applyAlignment="1">
      <alignment horizontal="right" vertical="center"/>
    </xf>
    <xf numFmtId="178" fontId="36" fillId="0" borderId="30" xfId="3" applyNumberFormat="1" applyFont="1" applyBorder="1" applyAlignment="1">
      <alignment horizontal="right" vertical="center"/>
    </xf>
    <xf numFmtId="178" fontId="36" fillId="0" borderId="31" xfId="3" applyNumberFormat="1" applyFont="1" applyBorder="1" applyAlignment="1">
      <alignment horizontal="right" vertical="center"/>
    </xf>
    <xf numFmtId="41" fontId="36" fillId="0" borderId="28" xfId="3" applyNumberFormat="1" applyFont="1" applyBorder="1" applyAlignment="1">
      <alignment horizontal="right" vertical="center"/>
    </xf>
    <xf numFmtId="41" fontId="36" fillId="0" borderId="29" xfId="3" applyNumberFormat="1" applyFont="1" applyBorder="1" applyAlignment="1">
      <alignment horizontal="right" vertical="center"/>
    </xf>
    <xf numFmtId="0" fontId="30" fillId="0" borderId="1" xfId="3" applyBorder="1"/>
    <xf numFmtId="0" fontId="38" fillId="0" borderId="22" xfId="0" applyFont="1" applyBorder="1" applyAlignment="1">
      <alignment vertical="center"/>
    </xf>
    <xf numFmtId="177" fontId="22" fillId="2" borderId="12" xfId="1" applyNumberFormat="1" applyFont="1" applyFill="1" applyBorder="1" applyAlignment="1">
      <alignment horizontal="center" vertical="center"/>
    </xf>
    <xf numFmtId="177" fontId="22" fillId="2" borderId="8" xfId="1" applyNumberFormat="1" applyFont="1" applyFill="1" applyBorder="1" applyAlignment="1">
      <alignment horizontal="center" vertical="center"/>
    </xf>
    <xf numFmtId="176" fontId="22" fillId="2" borderId="7" xfId="2" applyNumberFormat="1" applyFont="1" applyFill="1" applyBorder="1" applyAlignment="1">
      <alignment horizontal="right" vertical="center"/>
    </xf>
    <xf numFmtId="176" fontId="22" fillId="2" borderId="8" xfId="2" applyNumberFormat="1" applyFont="1" applyFill="1" applyBorder="1" applyAlignment="1">
      <alignment horizontal="right" vertical="center"/>
    </xf>
    <xf numFmtId="178" fontId="13" fillId="0" borderId="7" xfId="0" applyNumberFormat="1" applyFont="1" applyBorder="1" applyAlignment="1">
      <alignment horizontal="right" vertical="center"/>
    </xf>
    <xf numFmtId="176" fontId="13" fillId="0" borderId="1" xfId="0" applyNumberFormat="1" applyFont="1" applyBorder="1" applyAlignment="1">
      <alignment vertical="center"/>
    </xf>
    <xf numFmtId="178" fontId="13" fillId="0" borderId="8" xfId="0" applyNumberFormat="1" applyFont="1" applyBorder="1" applyAlignment="1">
      <alignment horizontal="right" vertical="center"/>
    </xf>
    <xf numFmtId="176" fontId="15" fillId="2" borderId="10" xfId="0" applyNumberFormat="1" applyFont="1" applyFill="1" applyBorder="1" applyAlignment="1">
      <alignment vertical="center"/>
    </xf>
    <xf numFmtId="176" fontId="15" fillId="2" borderId="9" xfId="2" applyNumberFormat="1" applyFont="1" applyFill="1" applyBorder="1" applyAlignment="1">
      <alignment horizontal="right" vertical="center"/>
    </xf>
    <xf numFmtId="176" fontId="15" fillId="2" borderId="11" xfId="2" applyNumberFormat="1" applyFont="1" applyFill="1" applyBorder="1" applyAlignment="1">
      <alignment horizontal="right" vertical="center"/>
    </xf>
    <xf numFmtId="0" fontId="14" fillId="0" borderId="17" xfId="0" applyFont="1" applyBorder="1" applyAlignment="1">
      <alignment horizontal="left" vertical="center"/>
    </xf>
    <xf numFmtId="0" fontId="16" fillId="2" borderId="16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178" fontId="13" fillId="2" borderId="9" xfId="0" applyNumberFormat="1" applyFont="1" applyFill="1" applyBorder="1" applyAlignment="1">
      <alignment horizontal="right" vertical="center"/>
    </xf>
    <xf numFmtId="178" fontId="13" fillId="2" borderId="11" xfId="0" applyNumberFormat="1" applyFont="1" applyFill="1" applyBorder="1" applyAlignment="1">
      <alignment horizontal="right" vertical="center"/>
    </xf>
    <xf numFmtId="41" fontId="13" fillId="0" borderId="7" xfId="0" applyNumberFormat="1" applyFont="1" applyBorder="1" applyAlignment="1">
      <alignment horizontal="right" vertical="center"/>
    </xf>
    <xf numFmtId="41" fontId="13" fillId="0" borderId="8" xfId="0" applyNumberFormat="1" applyFont="1" applyBorder="1" applyAlignment="1">
      <alignment horizontal="right" vertical="center"/>
    </xf>
    <xf numFmtId="0" fontId="13" fillId="0" borderId="22" xfId="0" applyFont="1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22" xfId="0" applyFont="1" applyBorder="1"/>
    <xf numFmtId="0" fontId="15" fillId="2" borderId="24" xfId="0" applyFont="1" applyFill="1" applyBorder="1" applyAlignment="1">
      <alignment horizontal="center" vertical="center"/>
    </xf>
    <xf numFmtId="0" fontId="40" fillId="0" borderId="3" xfId="3" applyFont="1" applyBorder="1" applyAlignment="1">
      <alignment horizontal="left" wrapText="1"/>
    </xf>
    <xf numFmtId="178" fontId="40" fillId="0" borderId="28" xfId="3" applyNumberFormat="1" applyFont="1" applyBorder="1" applyAlignment="1">
      <alignment horizontal="right"/>
    </xf>
    <xf numFmtId="178" fontId="40" fillId="0" borderId="29" xfId="3" applyNumberFormat="1" applyFont="1" applyBorder="1" applyAlignment="1">
      <alignment horizontal="right"/>
    </xf>
    <xf numFmtId="41" fontId="40" fillId="0" borderId="28" xfId="3" applyNumberFormat="1" applyFont="1" applyBorder="1" applyAlignment="1">
      <alignment horizontal="right"/>
    </xf>
    <xf numFmtId="41" fontId="40" fillId="0" borderId="29" xfId="3" applyNumberFormat="1" applyFont="1" applyBorder="1" applyAlignment="1">
      <alignment horizontal="right"/>
    </xf>
    <xf numFmtId="177" fontId="15" fillId="2" borderId="30" xfId="1" applyNumberFormat="1" applyFont="1" applyFill="1" applyBorder="1" applyAlignment="1">
      <alignment horizontal="right" vertical="center"/>
    </xf>
    <xf numFmtId="177" fontId="15" fillId="2" borderId="31" xfId="1" applyNumberFormat="1" applyFont="1" applyFill="1" applyBorder="1" applyAlignment="1">
      <alignment horizontal="right" vertical="center"/>
    </xf>
    <xf numFmtId="176" fontId="13" fillId="0" borderId="28" xfId="2" applyNumberFormat="1" applyFont="1" applyBorder="1" applyAlignment="1">
      <alignment horizontal="center" vertical="center"/>
    </xf>
    <xf numFmtId="176" fontId="13" fillId="0" borderId="29" xfId="2" applyNumberFormat="1" applyFont="1" applyBorder="1" applyAlignment="1">
      <alignment horizontal="center" vertical="center"/>
    </xf>
    <xf numFmtId="176" fontId="15" fillId="2" borderId="30" xfId="2" applyNumberFormat="1" applyFont="1" applyFill="1" applyBorder="1" applyAlignment="1">
      <alignment horizontal="center" vertical="center"/>
    </xf>
    <xf numFmtId="176" fontId="15" fillId="2" borderId="31" xfId="2" applyNumberFormat="1" applyFont="1" applyFill="1" applyBorder="1" applyAlignment="1">
      <alignment horizontal="center" vertical="center"/>
    </xf>
    <xf numFmtId="176" fontId="15" fillId="2" borderId="34" xfId="2" applyNumberFormat="1" applyFont="1" applyFill="1" applyBorder="1" applyAlignment="1">
      <alignment horizontal="center" vertical="center"/>
    </xf>
    <xf numFmtId="177" fontId="22" fillId="0" borderId="28" xfId="1" applyNumberFormat="1" applyFont="1" applyBorder="1" applyAlignment="1">
      <alignment horizontal="center" vertical="center"/>
    </xf>
    <xf numFmtId="176" fontId="22" fillId="0" borderId="1" xfId="2" applyNumberFormat="1" applyFont="1" applyBorder="1" applyAlignment="1">
      <alignment horizontal="right" vertical="center"/>
    </xf>
    <xf numFmtId="177" fontId="22" fillId="0" borderId="29" xfId="1" applyNumberFormat="1" applyFont="1" applyBorder="1" applyAlignment="1">
      <alignment horizontal="center" vertical="center"/>
    </xf>
    <xf numFmtId="41" fontId="22" fillId="0" borderId="28" xfId="1" applyNumberFormat="1" applyFont="1" applyBorder="1" applyAlignment="1">
      <alignment horizontal="center" vertical="center"/>
    </xf>
    <xf numFmtId="41" fontId="22" fillId="0" borderId="29" xfId="1" applyNumberFormat="1" applyFont="1" applyBorder="1" applyAlignment="1">
      <alignment horizontal="center" vertical="center"/>
    </xf>
    <xf numFmtId="177" fontId="25" fillId="2" borderId="30" xfId="1" applyNumberFormat="1" applyFont="1" applyFill="1" applyBorder="1" applyAlignment="1">
      <alignment horizontal="center" vertical="center"/>
    </xf>
    <xf numFmtId="176" fontId="25" fillId="2" borderId="34" xfId="2" applyNumberFormat="1" applyFont="1" applyFill="1" applyBorder="1" applyAlignment="1">
      <alignment horizontal="right" vertical="center"/>
    </xf>
    <xf numFmtId="177" fontId="25" fillId="2" borderId="31" xfId="1" applyNumberFormat="1" applyFont="1" applyFill="1" applyBorder="1" applyAlignment="1">
      <alignment horizontal="center" vertical="center"/>
    </xf>
    <xf numFmtId="176" fontId="22" fillId="0" borderId="28" xfId="2" applyNumberFormat="1" applyFont="1" applyBorder="1" applyAlignment="1">
      <alignment horizontal="right" vertical="center"/>
    </xf>
    <xf numFmtId="176" fontId="22" fillId="0" borderId="29" xfId="2" applyNumberFormat="1" applyFont="1" applyBorder="1" applyAlignment="1">
      <alignment horizontal="right" vertical="center"/>
    </xf>
    <xf numFmtId="176" fontId="25" fillId="2" borderId="30" xfId="2" applyNumberFormat="1" applyFont="1" applyFill="1" applyBorder="1" applyAlignment="1">
      <alignment horizontal="right" vertical="center"/>
    </xf>
    <xf numFmtId="176" fontId="25" fillId="2" borderId="31" xfId="2" applyNumberFormat="1" applyFont="1" applyFill="1" applyBorder="1" applyAlignment="1">
      <alignment horizontal="right" vertical="center"/>
    </xf>
    <xf numFmtId="177" fontId="25" fillId="2" borderId="30" xfId="1" applyNumberFormat="1" applyFont="1" applyFill="1" applyBorder="1" applyAlignment="1">
      <alignment vertical="center"/>
    </xf>
    <xf numFmtId="177" fontId="25" fillId="2" borderId="31" xfId="1" applyNumberFormat="1" applyFont="1" applyFill="1" applyBorder="1" applyAlignment="1">
      <alignment vertical="center"/>
    </xf>
    <xf numFmtId="177" fontId="25" fillId="2" borderId="30" xfId="0" applyNumberFormat="1" applyFont="1" applyFill="1" applyBorder="1" applyAlignment="1">
      <alignment horizontal="center" vertical="center"/>
    </xf>
    <xf numFmtId="177" fontId="25" fillId="2" borderId="31" xfId="0" applyNumberFormat="1" applyFont="1" applyFill="1" applyBorder="1" applyAlignment="1">
      <alignment horizontal="center" vertical="center"/>
    </xf>
    <xf numFmtId="41" fontId="35" fillId="0" borderId="28" xfId="3" applyNumberFormat="1" applyFont="1" applyBorder="1" applyAlignment="1">
      <alignment horizontal="right" vertical="center"/>
    </xf>
    <xf numFmtId="41" fontId="35" fillId="0" borderId="29" xfId="3" applyNumberFormat="1" applyFont="1" applyBorder="1" applyAlignment="1">
      <alignment horizontal="right" vertical="center"/>
    </xf>
    <xf numFmtId="3" fontId="13" fillId="0" borderId="28" xfId="0" applyNumberFormat="1" applyFont="1" applyBorder="1" applyAlignment="1">
      <alignment vertical="center"/>
    </xf>
    <xf numFmtId="3" fontId="13" fillId="0" borderId="29" xfId="0" applyNumberFormat="1" applyFont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176" fontId="15" fillId="2" borderId="34" xfId="1" applyNumberFormat="1" applyFont="1" applyFill="1" applyBorder="1" applyAlignment="1">
      <alignment horizontal="center" vertical="center"/>
    </xf>
    <xf numFmtId="3" fontId="15" fillId="2" borderId="31" xfId="0" applyNumberFormat="1" applyFont="1" applyFill="1" applyBorder="1" applyAlignment="1">
      <alignment vertical="center"/>
    </xf>
    <xf numFmtId="176" fontId="13" fillId="0" borderId="28" xfId="1" applyNumberFormat="1" applyFont="1" applyBorder="1" applyAlignment="1">
      <alignment horizontal="center" vertical="center"/>
    </xf>
    <xf numFmtId="176" fontId="13" fillId="0" borderId="29" xfId="1" applyNumberFormat="1" applyFont="1" applyBorder="1" applyAlignment="1">
      <alignment horizontal="center" vertical="center"/>
    </xf>
    <xf numFmtId="176" fontId="15" fillId="2" borderId="30" xfId="1" applyNumberFormat="1" applyFont="1" applyFill="1" applyBorder="1" applyAlignment="1">
      <alignment horizontal="center" vertical="center"/>
    </xf>
    <xf numFmtId="176" fontId="15" fillId="2" borderId="31" xfId="1" applyNumberFormat="1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25" fillId="2" borderId="28" xfId="0" applyFont="1" applyFill="1" applyBorder="1" applyAlignment="1">
      <alignment horizontal="center" vertical="center"/>
    </xf>
    <xf numFmtId="0" fontId="25" fillId="2" borderId="29" xfId="0" applyFont="1" applyFill="1" applyBorder="1" applyAlignment="1">
      <alignment horizontal="center" vertical="center"/>
    </xf>
    <xf numFmtId="41" fontId="13" fillId="0" borderId="28" xfId="0" applyNumberFormat="1" applyFont="1" applyBorder="1" applyAlignment="1">
      <alignment vertical="center"/>
    </xf>
    <xf numFmtId="41" fontId="13" fillId="0" borderId="29" xfId="0" applyNumberFormat="1" applyFont="1" applyBorder="1" applyAlignment="1">
      <alignment vertical="center"/>
    </xf>
    <xf numFmtId="176" fontId="15" fillId="2" borderId="34" xfId="0" applyNumberFormat="1" applyFont="1" applyFill="1" applyBorder="1" applyAlignment="1">
      <alignment vertical="center"/>
    </xf>
    <xf numFmtId="176" fontId="13" fillId="0" borderId="28" xfId="2" applyNumberFormat="1" applyFont="1" applyBorder="1" applyAlignment="1">
      <alignment horizontal="right" vertical="center"/>
    </xf>
    <xf numFmtId="176" fontId="13" fillId="0" borderId="29" xfId="2" applyNumberFormat="1" applyFont="1" applyBorder="1" applyAlignment="1">
      <alignment horizontal="right" vertical="center"/>
    </xf>
    <xf numFmtId="176" fontId="15" fillId="2" borderId="30" xfId="2" applyNumberFormat="1" applyFont="1" applyFill="1" applyBorder="1" applyAlignment="1">
      <alignment horizontal="right" vertical="center"/>
    </xf>
    <xf numFmtId="176" fontId="15" fillId="2" borderId="31" xfId="2" applyNumberFormat="1" applyFont="1" applyFill="1" applyBorder="1" applyAlignment="1">
      <alignment horizontal="right" vertical="center"/>
    </xf>
    <xf numFmtId="0" fontId="22" fillId="0" borderId="3" xfId="0" applyFont="1" applyBorder="1" applyAlignment="1">
      <alignment vertical="center"/>
    </xf>
    <xf numFmtId="3" fontId="22" fillId="0" borderId="28" xfId="0" applyNumberFormat="1" applyFont="1" applyBorder="1" applyAlignment="1">
      <alignment vertical="center"/>
    </xf>
    <xf numFmtId="3" fontId="22" fillId="0" borderId="29" xfId="0" applyNumberFormat="1" applyFont="1" applyBorder="1" applyAlignment="1">
      <alignment vertical="center"/>
    </xf>
    <xf numFmtId="41" fontId="22" fillId="0" borderId="28" xfId="0" applyNumberFormat="1" applyFont="1" applyBorder="1" applyAlignment="1">
      <alignment vertical="center"/>
    </xf>
    <xf numFmtId="41" fontId="22" fillId="0" borderId="29" xfId="0" applyNumberFormat="1" applyFont="1" applyBorder="1" applyAlignment="1">
      <alignment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176" fontId="13" fillId="0" borderId="1" xfId="2" applyNumberFormat="1" applyFont="1" applyBorder="1" applyAlignment="1">
      <alignment horizontal="right" vertical="center"/>
    </xf>
    <xf numFmtId="176" fontId="15" fillId="2" borderId="34" xfId="2" applyNumberFormat="1" applyFont="1" applyFill="1" applyBorder="1" applyAlignment="1">
      <alignment horizontal="right" vertical="center"/>
    </xf>
    <xf numFmtId="176" fontId="18" fillId="0" borderId="1" xfId="2" applyNumberFormat="1" applyFont="1" applyBorder="1" applyAlignment="1">
      <alignment horizontal="right" vertical="center"/>
    </xf>
    <xf numFmtId="176" fontId="18" fillId="0" borderId="34" xfId="2" applyNumberFormat="1" applyFont="1" applyBorder="1" applyAlignment="1">
      <alignment horizontal="right" vertic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2" borderId="39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33" xfId="0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40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33" fillId="2" borderId="32" xfId="0" applyFont="1" applyFill="1" applyBorder="1" applyAlignment="1">
      <alignment horizontal="center" vertical="center"/>
    </xf>
    <xf numFmtId="0" fontId="34" fillId="2" borderId="38" xfId="0" applyFont="1" applyFill="1" applyBorder="1" applyAlignment="1">
      <alignment vertical="center"/>
    </xf>
    <xf numFmtId="0" fontId="18" fillId="2" borderId="37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28" fillId="2" borderId="26" xfId="0" applyFont="1" applyFill="1" applyBorder="1" applyAlignment="1">
      <alignment horizontal="center" vertical="center"/>
    </xf>
    <xf numFmtId="0" fontId="28" fillId="2" borderId="28" xfId="0" applyFont="1" applyFill="1" applyBorder="1" applyAlignment="1">
      <alignment horizontal="center" vertical="center"/>
    </xf>
    <xf numFmtId="0" fontId="28" fillId="2" borderId="27" xfId="0" applyFont="1" applyFill="1" applyBorder="1" applyAlignment="1">
      <alignment horizontal="center" vertical="center"/>
    </xf>
    <xf numFmtId="0" fontId="28" fillId="2" borderId="29" xfId="0" applyFont="1" applyFill="1" applyBorder="1" applyAlignment="1">
      <alignment horizontal="center" vertical="center"/>
    </xf>
    <xf numFmtId="0" fontId="28" fillId="2" borderId="33" xfId="0" applyFont="1" applyFill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0" fontId="28" fillId="2" borderId="25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42" fillId="0" borderId="35" xfId="0" applyFont="1" applyBorder="1" applyAlignment="1">
      <alignment vertical="center"/>
    </xf>
    <xf numFmtId="41" fontId="35" fillId="0" borderId="28" xfId="3" applyNumberFormat="1" applyFont="1" applyBorder="1" applyAlignment="1">
      <alignment vertical="center"/>
    </xf>
    <xf numFmtId="41" fontId="35" fillId="0" borderId="29" xfId="3" applyNumberFormat="1" applyFont="1" applyBorder="1" applyAlignment="1">
      <alignment vertical="center"/>
    </xf>
    <xf numFmtId="0" fontId="18" fillId="2" borderId="41" xfId="0" applyFont="1" applyFill="1" applyBorder="1" applyAlignment="1">
      <alignment horizontal="center" vertical="center"/>
    </xf>
    <xf numFmtId="176" fontId="35" fillId="0" borderId="35" xfId="3" applyNumberFormat="1" applyFont="1" applyBorder="1" applyAlignment="1">
      <alignment vertical="center"/>
    </xf>
    <xf numFmtId="176" fontId="43" fillId="2" borderId="35" xfId="3" applyNumberFormat="1" applyFont="1" applyFill="1" applyBorder="1" applyAlignment="1">
      <alignment vertical="center"/>
    </xf>
    <xf numFmtId="0" fontId="42" fillId="0" borderId="36" xfId="0" applyFont="1" applyBorder="1" applyAlignment="1">
      <alignment vertical="center"/>
    </xf>
    <xf numFmtId="0" fontId="25" fillId="2" borderId="18" xfId="0" applyFont="1" applyFill="1" applyBorder="1" applyAlignment="1">
      <alignment horizontal="center" vertical="center"/>
    </xf>
  </cellXfs>
  <cellStyles count="5">
    <cellStyle name="一般" xfId="0" builtinId="0"/>
    <cellStyle name="一般 2" xfId="3" xr:uid="{06847847-6952-4DEC-9D7A-36086A5F5777}"/>
    <cellStyle name="一般 3" xfId="4" xr:uid="{57195C42-11FC-4ACD-960E-CD7B2B8281CC}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J38"/>
  <sheetViews>
    <sheetView workbookViewId="0">
      <selection activeCell="J27" sqref="J27"/>
    </sheetView>
  </sheetViews>
  <sheetFormatPr defaultColWidth="9" defaultRowHeight="15.6"/>
  <cols>
    <col min="1" max="1" width="4" style="14" bestFit="1" customWidth="1"/>
    <col min="2" max="2" width="11" style="13" bestFit="1" customWidth="1"/>
    <col min="3" max="3" width="13.33203125" style="14" bestFit="1" customWidth="1"/>
    <col min="4" max="4" width="10" style="14" customWidth="1"/>
    <col min="5" max="6" width="13.33203125" style="14" bestFit="1" customWidth="1"/>
    <col min="7" max="7" width="9.77734375" style="14" customWidth="1"/>
    <col min="8" max="8" width="13.33203125" style="14" bestFit="1" customWidth="1"/>
    <col min="9" max="10" width="10" style="14" bestFit="1" customWidth="1"/>
    <col min="11" max="11" width="8.5546875" style="13" bestFit="1" customWidth="1"/>
    <col min="12" max="16384" width="9" style="13"/>
  </cols>
  <sheetData>
    <row r="1" spans="1:10" s="29" customFormat="1" ht="43.5" customHeight="1" thickBot="1">
      <c r="A1" s="35"/>
      <c r="B1" s="164" t="s">
        <v>203</v>
      </c>
      <c r="C1" s="164"/>
      <c r="D1" s="164"/>
      <c r="E1" s="164"/>
      <c r="F1" s="164"/>
      <c r="G1" s="164"/>
      <c r="H1" s="164"/>
      <c r="I1" s="164"/>
      <c r="J1" s="164"/>
    </row>
    <row r="2" spans="1:10" ht="24.75" customHeight="1" thickTop="1">
      <c r="A2" s="162" t="s">
        <v>205</v>
      </c>
      <c r="B2" s="165" t="s">
        <v>35</v>
      </c>
      <c r="C2" s="167" t="s">
        <v>198</v>
      </c>
      <c r="D2" s="168"/>
      <c r="E2" s="169"/>
      <c r="F2" s="167" t="s">
        <v>81</v>
      </c>
      <c r="G2" s="168"/>
      <c r="H2" s="169"/>
      <c r="I2" s="167" t="s">
        <v>36</v>
      </c>
      <c r="J2" s="169"/>
    </row>
    <row r="3" spans="1:10" ht="35.4" customHeight="1">
      <c r="A3" s="163"/>
      <c r="B3" s="166"/>
      <c r="C3" s="142" t="s">
        <v>37</v>
      </c>
      <c r="D3" s="22" t="s">
        <v>38</v>
      </c>
      <c r="E3" s="143" t="s">
        <v>39</v>
      </c>
      <c r="F3" s="142" t="s">
        <v>37</v>
      </c>
      <c r="G3" s="22" t="s">
        <v>38</v>
      </c>
      <c r="H3" s="143" t="s">
        <v>39</v>
      </c>
      <c r="I3" s="142" t="s">
        <v>40</v>
      </c>
      <c r="J3" s="143" t="s">
        <v>41</v>
      </c>
    </row>
    <row r="4" spans="1:10" ht="25.05" customHeight="1">
      <c r="A4" s="58">
        <v>1</v>
      </c>
      <c r="B4" s="63" t="s">
        <v>26</v>
      </c>
      <c r="C4" s="131">
        <v>1038114</v>
      </c>
      <c r="D4" s="83">
        <f>C4/$C$18</f>
        <v>0.57285463837141737</v>
      </c>
      <c r="E4" s="132">
        <v>2729227</v>
      </c>
      <c r="F4" s="131">
        <v>606501</v>
      </c>
      <c r="G4" s="83">
        <f>F4/$F$18</f>
        <v>0.33900388358631423</v>
      </c>
      <c r="H4" s="132">
        <v>1886792</v>
      </c>
      <c r="I4" s="147">
        <f>SUM(C4/F4-1)</f>
        <v>0.71164433364495694</v>
      </c>
      <c r="J4" s="148">
        <f>SUM(E4/H4-1)</f>
        <v>0.44649065715775782</v>
      </c>
    </row>
    <row r="5" spans="1:10" ht="25.05" customHeight="1">
      <c r="A5" s="58">
        <v>2</v>
      </c>
      <c r="B5" s="63" t="s">
        <v>82</v>
      </c>
      <c r="C5" s="131">
        <v>650642</v>
      </c>
      <c r="D5" s="83">
        <f t="shared" ref="D5:D18" si="0">C5/$C$18</f>
        <v>0.35903887975622689</v>
      </c>
      <c r="E5" s="132">
        <v>2201151</v>
      </c>
      <c r="F5" s="131">
        <v>839570</v>
      </c>
      <c r="G5" s="83">
        <f t="shared" ref="G5:G18" si="1">F5/$F$18</f>
        <v>0.46927785863924681</v>
      </c>
      <c r="H5" s="132">
        <v>2663683</v>
      </c>
      <c r="I5" s="147">
        <f>SUM(C5/F5-1)</f>
        <v>-0.22502947937634743</v>
      </c>
      <c r="J5" s="148">
        <f t="shared" ref="J5:J17" si="2">SUM(E5/H5-1)</f>
        <v>-0.1736437856907147</v>
      </c>
    </row>
    <row r="6" spans="1:10" ht="25.05" customHeight="1">
      <c r="A6" s="58">
        <v>3</v>
      </c>
      <c r="B6" s="63" t="s">
        <v>83</v>
      </c>
      <c r="C6" s="131">
        <v>90607</v>
      </c>
      <c r="D6" s="83">
        <f t="shared" si="0"/>
        <v>4.9998979128418469E-2</v>
      </c>
      <c r="E6" s="132">
        <v>298801</v>
      </c>
      <c r="F6" s="131">
        <v>59840</v>
      </c>
      <c r="G6" s="83">
        <f t="shared" si="1"/>
        <v>3.3447582763763029E-2</v>
      </c>
      <c r="H6" s="132">
        <v>166258</v>
      </c>
      <c r="I6" s="147">
        <f>SUM(C6/F6-1)</f>
        <v>0.51415441176470589</v>
      </c>
      <c r="J6" s="148">
        <f t="shared" si="2"/>
        <v>0.79721276570150001</v>
      </c>
    </row>
    <row r="7" spans="1:10" ht="25.05" customHeight="1">
      <c r="A7" s="58">
        <v>4</v>
      </c>
      <c r="B7" s="63" t="s">
        <v>84</v>
      </c>
      <c r="C7" s="131">
        <v>26801</v>
      </c>
      <c r="D7" s="83">
        <f t="shared" si="0"/>
        <v>1.4789394192730622E-2</v>
      </c>
      <c r="E7" s="132">
        <v>108454</v>
      </c>
      <c r="F7" s="131">
        <v>20120</v>
      </c>
      <c r="G7" s="83">
        <f t="shared" si="1"/>
        <v>1.1246078964019255E-2</v>
      </c>
      <c r="H7" s="132">
        <v>108272</v>
      </c>
      <c r="I7" s="147">
        <f>SUM(C7/F7-1)</f>
        <v>0.33205765407554666</v>
      </c>
      <c r="J7" s="148">
        <f t="shared" si="2"/>
        <v>1.6809516772573474E-3</v>
      </c>
    </row>
    <row r="8" spans="1:10" ht="25.05" customHeight="1">
      <c r="A8" s="58">
        <v>5</v>
      </c>
      <c r="B8" s="63" t="s">
        <v>207</v>
      </c>
      <c r="C8" s="131">
        <v>4817</v>
      </c>
      <c r="D8" s="83">
        <f t="shared" si="0"/>
        <v>2.6581288693102276E-3</v>
      </c>
      <c r="E8" s="132">
        <v>44823</v>
      </c>
      <c r="F8" s="144">
        <v>0</v>
      </c>
      <c r="G8" s="83">
        <f t="shared" si="1"/>
        <v>0</v>
      </c>
      <c r="H8" s="145">
        <v>0</v>
      </c>
      <c r="I8" s="144">
        <v>0</v>
      </c>
      <c r="J8" s="145">
        <v>0</v>
      </c>
    </row>
    <row r="9" spans="1:10" ht="25.05" customHeight="1">
      <c r="A9" s="58">
        <v>6</v>
      </c>
      <c r="B9" s="63" t="s">
        <v>156</v>
      </c>
      <c r="C9" s="131">
        <v>960</v>
      </c>
      <c r="D9" s="83">
        <f t="shared" si="0"/>
        <v>5.297495774419386E-4</v>
      </c>
      <c r="E9" s="132">
        <v>8106</v>
      </c>
      <c r="F9" s="144">
        <v>0</v>
      </c>
      <c r="G9" s="83">
        <f t="shared" si="1"/>
        <v>0</v>
      </c>
      <c r="H9" s="145">
        <v>0</v>
      </c>
      <c r="I9" s="144">
        <v>0</v>
      </c>
      <c r="J9" s="145">
        <v>0</v>
      </c>
    </row>
    <row r="10" spans="1:10" ht="25.05" customHeight="1">
      <c r="A10" s="58">
        <v>7</v>
      </c>
      <c r="B10" s="63" t="s">
        <v>30</v>
      </c>
      <c r="C10" s="131">
        <v>129</v>
      </c>
      <c r="D10" s="83">
        <f t="shared" si="0"/>
        <v>7.1185099468760502E-5</v>
      </c>
      <c r="E10" s="132">
        <v>1538</v>
      </c>
      <c r="F10" s="144">
        <v>0</v>
      </c>
      <c r="G10" s="83">
        <f t="shared" si="1"/>
        <v>0</v>
      </c>
      <c r="H10" s="145">
        <v>0</v>
      </c>
      <c r="I10" s="144">
        <v>0</v>
      </c>
      <c r="J10" s="145">
        <v>0</v>
      </c>
    </row>
    <row r="11" spans="1:10" ht="25.05" customHeight="1">
      <c r="A11" s="58">
        <v>8</v>
      </c>
      <c r="B11" s="63" t="s">
        <v>85</v>
      </c>
      <c r="C11" s="131">
        <v>96</v>
      </c>
      <c r="D11" s="83">
        <f t="shared" si="0"/>
        <v>5.297495774419386E-5</v>
      </c>
      <c r="E11" s="132">
        <v>5735</v>
      </c>
      <c r="F11" s="144">
        <v>0</v>
      </c>
      <c r="G11" s="83">
        <f t="shared" si="1"/>
        <v>0</v>
      </c>
      <c r="H11" s="145">
        <v>0</v>
      </c>
      <c r="I11" s="144">
        <v>0</v>
      </c>
      <c r="J11" s="145">
        <v>0</v>
      </c>
    </row>
    <row r="12" spans="1:10" ht="25.05" customHeight="1">
      <c r="A12" s="58">
        <v>9</v>
      </c>
      <c r="B12" s="63" t="s">
        <v>32</v>
      </c>
      <c r="C12" s="131">
        <v>9</v>
      </c>
      <c r="D12" s="83">
        <f t="shared" si="0"/>
        <v>4.9664022885181744E-6</v>
      </c>
      <c r="E12" s="132">
        <v>224</v>
      </c>
      <c r="F12" s="131">
        <v>4</v>
      </c>
      <c r="G12" s="83">
        <f t="shared" si="1"/>
        <v>2.2358009868825556E-6</v>
      </c>
      <c r="H12" s="132">
        <v>132</v>
      </c>
      <c r="I12" s="147">
        <f>SUM(C12/F12-1)</f>
        <v>1.25</v>
      </c>
      <c r="J12" s="148">
        <f t="shared" si="2"/>
        <v>0.69696969696969702</v>
      </c>
    </row>
    <row r="13" spans="1:10" ht="25.05" customHeight="1">
      <c r="A13" s="58">
        <v>10</v>
      </c>
      <c r="B13" s="63" t="s">
        <v>107</v>
      </c>
      <c r="C13" s="131">
        <v>2</v>
      </c>
      <c r="D13" s="83">
        <f t="shared" si="0"/>
        <v>1.1036449530040389E-6</v>
      </c>
      <c r="E13" s="132">
        <v>32</v>
      </c>
      <c r="F13" s="144">
        <v>0</v>
      </c>
      <c r="G13" s="83">
        <f t="shared" si="1"/>
        <v>0</v>
      </c>
      <c r="H13" s="145">
        <v>0</v>
      </c>
      <c r="I13" s="144">
        <v>0</v>
      </c>
      <c r="J13" s="145">
        <v>0</v>
      </c>
    </row>
    <row r="14" spans="1:10" ht="25.05" customHeight="1">
      <c r="A14" s="58">
        <v>11</v>
      </c>
      <c r="B14" s="63" t="s">
        <v>28</v>
      </c>
      <c r="C14" s="144">
        <v>0</v>
      </c>
      <c r="D14" s="83">
        <f t="shared" si="0"/>
        <v>0</v>
      </c>
      <c r="E14" s="145">
        <v>0</v>
      </c>
      <c r="F14" s="131">
        <v>262996</v>
      </c>
      <c r="G14" s="83">
        <f t="shared" si="1"/>
        <v>0.14700167908654116</v>
      </c>
      <c r="H14" s="132">
        <v>756751</v>
      </c>
      <c r="I14" s="147">
        <f>SUM(C14/F14-1)</f>
        <v>-1</v>
      </c>
      <c r="J14" s="148">
        <f t="shared" si="2"/>
        <v>-1</v>
      </c>
    </row>
    <row r="15" spans="1:10" ht="25.05" customHeight="1">
      <c r="A15" s="58">
        <v>12</v>
      </c>
      <c r="B15" s="63" t="s">
        <v>65</v>
      </c>
      <c r="C15" s="144">
        <v>0</v>
      </c>
      <c r="D15" s="83">
        <f t="shared" si="0"/>
        <v>0</v>
      </c>
      <c r="E15" s="145">
        <v>0</v>
      </c>
      <c r="F15" s="131">
        <v>34</v>
      </c>
      <c r="G15" s="83">
        <f t="shared" si="1"/>
        <v>1.9004308388501723E-5</v>
      </c>
      <c r="H15" s="132">
        <v>1448</v>
      </c>
      <c r="I15" s="147">
        <f>SUM(C15/F15-1)</f>
        <v>-1</v>
      </c>
      <c r="J15" s="148">
        <f t="shared" si="2"/>
        <v>-1</v>
      </c>
    </row>
    <row r="16" spans="1:10" ht="25.05" customHeight="1">
      <c r="A16" s="58">
        <v>13</v>
      </c>
      <c r="B16" s="63" t="s">
        <v>34</v>
      </c>
      <c r="C16" s="144">
        <v>0</v>
      </c>
      <c r="D16" s="83">
        <f t="shared" si="0"/>
        <v>0</v>
      </c>
      <c r="E16" s="145">
        <v>0</v>
      </c>
      <c r="F16" s="131">
        <v>2</v>
      </c>
      <c r="G16" s="83">
        <f t="shared" si="1"/>
        <v>1.1179004934412778E-6</v>
      </c>
      <c r="H16" s="132">
        <v>197</v>
      </c>
      <c r="I16" s="147">
        <f>SUM(C16/F16-1)</f>
        <v>-1</v>
      </c>
      <c r="J16" s="148">
        <f t="shared" si="2"/>
        <v>-1</v>
      </c>
    </row>
    <row r="17" spans="1:10" ht="25.05" customHeight="1">
      <c r="A17" s="58">
        <v>14</v>
      </c>
      <c r="B17" s="63" t="s">
        <v>33</v>
      </c>
      <c r="C17" s="144">
        <v>0</v>
      </c>
      <c r="D17" s="83">
        <f t="shared" si="0"/>
        <v>0</v>
      </c>
      <c r="E17" s="145">
        <v>0</v>
      </c>
      <c r="F17" s="131">
        <v>1</v>
      </c>
      <c r="G17" s="83">
        <f t="shared" si="1"/>
        <v>5.5895024672063891E-7</v>
      </c>
      <c r="H17" s="132">
        <v>263</v>
      </c>
      <c r="I17" s="147">
        <f>SUM(C17/F17-1)</f>
        <v>-1</v>
      </c>
      <c r="J17" s="148">
        <f t="shared" si="2"/>
        <v>-1</v>
      </c>
    </row>
    <row r="18" spans="1:10" ht="25.05" customHeight="1" thickBot="1">
      <c r="A18" s="13"/>
      <c r="B18" s="46" t="s">
        <v>43</v>
      </c>
      <c r="C18" s="133">
        <f>SUM(C4:C17)</f>
        <v>1812177</v>
      </c>
      <c r="D18" s="146">
        <f t="shared" si="0"/>
        <v>1</v>
      </c>
      <c r="E18" s="135">
        <f t="shared" ref="E18:H18" si="3">SUM(E4:E17)</f>
        <v>5398091</v>
      </c>
      <c r="F18" s="133">
        <f t="shared" si="3"/>
        <v>1789068</v>
      </c>
      <c r="G18" s="146">
        <f t="shared" si="1"/>
        <v>1</v>
      </c>
      <c r="H18" s="135">
        <f t="shared" si="3"/>
        <v>5583796</v>
      </c>
      <c r="I18" s="149">
        <f>SUM(C18/F18-1)</f>
        <v>1.2916781251467224E-2</v>
      </c>
      <c r="J18" s="150">
        <f>SUM(E18/H18-1)</f>
        <v>-3.3257841081586803E-2</v>
      </c>
    </row>
    <row r="19" spans="1:10" ht="27" customHeight="1"/>
    <row r="22" spans="1:10">
      <c r="C22" s="13"/>
      <c r="D22" s="13"/>
      <c r="E22" s="13"/>
      <c r="F22" s="13"/>
      <c r="G22" s="13"/>
      <c r="H22" s="13"/>
    </row>
    <row r="23" spans="1:10">
      <c r="C23" s="13"/>
      <c r="D23" s="13"/>
      <c r="E23" s="13"/>
      <c r="F23" s="13"/>
      <c r="G23" s="13"/>
      <c r="H23" s="13"/>
    </row>
    <row r="24" spans="1:10">
      <c r="C24" s="13"/>
      <c r="D24" s="13"/>
      <c r="E24" s="13"/>
      <c r="F24" s="13"/>
      <c r="G24" s="13"/>
      <c r="H24" s="13"/>
    </row>
    <row r="25" spans="1:10">
      <c r="C25" s="13"/>
      <c r="D25" s="13"/>
      <c r="E25" s="13"/>
      <c r="F25" s="13"/>
      <c r="G25" s="13"/>
      <c r="H25" s="13"/>
    </row>
    <row r="26" spans="1:10">
      <c r="C26" s="13"/>
      <c r="D26" s="13"/>
      <c r="E26" s="13"/>
      <c r="F26" s="13"/>
      <c r="G26" s="13"/>
      <c r="H26" s="13"/>
    </row>
    <row r="27" spans="1:10">
      <c r="C27" s="13"/>
      <c r="D27" s="13"/>
      <c r="E27" s="13"/>
      <c r="F27" s="13"/>
      <c r="G27" s="13"/>
      <c r="H27" s="13"/>
    </row>
    <row r="28" spans="1:10">
      <c r="C28" s="13"/>
      <c r="D28" s="13"/>
      <c r="E28" s="13"/>
      <c r="F28" s="13"/>
      <c r="G28" s="13"/>
      <c r="H28" s="13"/>
    </row>
    <row r="29" spans="1:10">
      <c r="C29" s="13"/>
      <c r="D29" s="13"/>
      <c r="E29" s="13"/>
      <c r="F29" s="13"/>
      <c r="G29" s="13"/>
      <c r="H29" s="13"/>
    </row>
    <row r="30" spans="1:10">
      <c r="C30" s="13"/>
      <c r="D30" s="13"/>
      <c r="E30" s="13"/>
      <c r="F30" s="13"/>
      <c r="G30" s="13"/>
      <c r="H30" s="13"/>
    </row>
    <row r="31" spans="1:10">
      <c r="C31" s="13"/>
      <c r="D31" s="13"/>
      <c r="E31" s="13"/>
      <c r="F31" s="13"/>
      <c r="G31" s="13"/>
      <c r="H31" s="13"/>
    </row>
    <row r="32" spans="1:10">
      <c r="C32" s="13"/>
      <c r="D32" s="13"/>
      <c r="E32" s="13"/>
      <c r="F32" s="13"/>
      <c r="G32" s="13"/>
      <c r="H32" s="13"/>
    </row>
    <row r="33" spans="3:8">
      <c r="C33" s="13"/>
      <c r="D33" s="13"/>
      <c r="E33" s="13"/>
      <c r="F33" s="13"/>
      <c r="G33" s="13"/>
      <c r="H33" s="13"/>
    </row>
    <row r="34" spans="3:8">
      <c r="C34" s="13"/>
      <c r="D34" s="13"/>
      <c r="E34" s="13"/>
      <c r="F34" s="13"/>
      <c r="G34" s="13"/>
      <c r="H34" s="13"/>
    </row>
    <row r="35" spans="3:8">
      <c r="C35" s="13"/>
      <c r="D35" s="13"/>
      <c r="E35" s="13"/>
      <c r="F35" s="13"/>
      <c r="G35" s="13"/>
      <c r="H35" s="13"/>
    </row>
    <row r="36" spans="3:8">
      <c r="C36" s="13"/>
      <c r="D36" s="13"/>
      <c r="E36" s="13"/>
      <c r="F36" s="13"/>
      <c r="G36" s="13"/>
      <c r="H36" s="13"/>
    </row>
    <row r="37" spans="3:8">
      <c r="C37" s="13"/>
      <c r="D37" s="13"/>
      <c r="E37" s="13"/>
      <c r="F37" s="13"/>
      <c r="G37" s="13"/>
      <c r="H37" s="13"/>
    </row>
    <row r="38" spans="3:8">
      <c r="C38" s="13"/>
      <c r="D38" s="13"/>
      <c r="E38" s="13"/>
      <c r="F38" s="13"/>
      <c r="G38" s="13"/>
      <c r="H38" s="13"/>
    </row>
  </sheetData>
  <sortState xmlns:xlrd2="http://schemas.microsoft.com/office/spreadsheetml/2017/richdata2" ref="B10:J17">
    <sortCondition descending="1" ref="C10:C17"/>
    <sortCondition descending="1" ref="F10:F17"/>
  </sortState>
  <mergeCells count="6">
    <mergeCell ref="A2:A3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I30"/>
  <sheetViews>
    <sheetView topLeftCell="A13" workbookViewId="0">
      <selection activeCell="D24" sqref="D24"/>
    </sheetView>
  </sheetViews>
  <sheetFormatPr defaultColWidth="8.88671875" defaultRowHeight="19.2"/>
  <cols>
    <col min="1" max="1" width="14.33203125" style="8" customWidth="1"/>
    <col min="2" max="2" width="14.33203125" style="9" bestFit="1" customWidth="1"/>
    <col min="3" max="3" width="10.6640625" style="7" customWidth="1"/>
    <col min="4" max="5" width="14.33203125" style="9" bestFit="1" customWidth="1"/>
    <col min="6" max="6" width="11" style="9" customWidth="1"/>
    <col min="7" max="7" width="14.33203125" style="9" bestFit="1" customWidth="1"/>
    <col min="8" max="9" width="9.77734375" style="9" bestFit="1" customWidth="1"/>
    <col min="10" max="16384" width="8.88671875" style="8"/>
  </cols>
  <sheetData>
    <row r="1" spans="1:9" ht="36.75" customHeight="1" thickBot="1">
      <c r="A1" s="164" t="s">
        <v>136</v>
      </c>
      <c r="B1" s="164"/>
      <c r="C1" s="164"/>
      <c r="D1" s="164"/>
      <c r="E1" s="164"/>
      <c r="F1" s="164"/>
      <c r="G1" s="164"/>
      <c r="H1" s="164"/>
      <c r="I1" s="164"/>
    </row>
    <row r="2" spans="1:9" ht="21.75" customHeight="1">
      <c r="A2" s="194" t="s">
        <v>55</v>
      </c>
      <c r="B2" s="172" t="s">
        <v>137</v>
      </c>
      <c r="C2" s="198"/>
      <c r="D2" s="199"/>
      <c r="E2" s="172" t="s">
        <v>69</v>
      </c>
      <c r="F2" s="198"/>
      <c r="G2" s="199"/>
      <c r="H2" s="200" t="s">
        <v>56</v>
      </c>
      <c r="I2" s="201"/>
    </row>
    <row r="3" spans="1:9" ht="30.75" customHeight="1" thickBot="1">
      <c r="A3" s="197"/>
      <c r="B3" s="47" t="s">
        <v>57</v>
      </c>
      <c r="C3" s="48" t="s">
        <v>64</v>
      </c>
      <c r="D3" s="49" t="s">
        <v>58</v>
      </c>
      <c r="E3" s="47" t="s">
        <v>57</v>
      </c>
      <c r="F3" s="48" t="s">
        <v>64</v>
      </c>
      <c r="G3" s="49" t="s">
        <v>58</v>
      </c>
      <c r="H3" s="52" t="s">
        <v>59</v>
      </c>
      <c r="I3" s="53" t="s">
        <v>60</v>
      </c>
    </row>
    <row r="4" spans="1:9" ht="19.95" customHeight="1">
      <c r="A4" s="44" t="s">
        <v>111</v>
      </c>
      <c r="B4" s="54">
        <v>9196917</v>
      </c>
      <c r="C4" s="50">
        <f>B4/$B$29</f>
        <v>0.5206932864099354</v>
      </c>
      <c r="D4" s="45">
        <v>28246474</v>
      </c>
      <c r="E4" s="54">
        <v>9750809</v>
      </c>
      <c r="F4" s="50">
        <f>E4/$E$29</f>
        <v>0.6375158246086452</v>
      </c>
      <c r="G4" s="45">
        <v>37950166</v>
      </c>
      <c r="H4" s="55">
        <f t="shared" ref="H4:H16" si="0">(B4-E4)/E4</f>
        <v>-5.6804722561994599E-2</v>
      </c>
      <c r="I4" s="56">
        <f t="shared" ref="I4:I16" si="1">(D4-G4)/G4</f>
        <v>-0.25569564043540677</v>
      </c>
    </row>
    <row r="5" spans="1:9" ht="19.95" customHeight="1">
      <c r="A5" s="44" t="s">
        <v>112</v>
      </c>
      <c r="B5" s="54">
        <v>6889581</v>
      </c>
      <c r="C5" s="50">
        <f t="shared" ref="C5:C29" si="2">B5/$B$29</f>
        <v>0.39006099249101078</v>
      </c>
      <c r="D5" s="45">
        <v>20237048</v>
      </c>
      <c r="E5" s="54">
        <v>2659260</v>
      </c>
      <c r="F5" s="50">
        <f t="shared" ref="F5:F29" si="3">E5/$E$29</f>
        <v>0.17386458208224423</v>
      </c>
      <c r="G5" s="45">
        <v>10626498</v>
      </c>
      <c r="H5" s="17">
        <f t="shared" si="0"/>
        <v>1.5907887908666321</v>
      </c>
      <c r="I5" s="18">
        <f t="shared" si="1"/>
        <v>0.90439484390812475</v>
      </c>
    </row>
    <row r="6" spans="1:9" ht="19.95" customHeight="1">
      <c r="A6" s="44" t="s">
        <v>113</v>
      </c>
      <c r="B6" s="54">
        <v>813348</v>
      </c>
      <c r="C6" s="50">
        <f t="shared" si="2"/>
        <v>4.6048566396211708E-2</v>
      </c>
      <c r="D6" s="45">
        <v>2624075</v>
      </c>
      <c r="E6" s="54">
        <v>94147</v>
      </c>
      <c r="F6" s="50">
        <f t="shared" si="3"/>
        <v>6.1554074476723028E-3</v>
      </c>
      <c r="G6" s="45">
        <v>457930</v>
      </c>
      <c r="H6" s="17">
        <f t="shared" si="0"/>
        <v>7.6391281719013886</v>
      </c>
      <c r="I6" s="18">
        <f t="shared" si="1"/>
        <v>4.7302972069967026</v>
      </c>
    </row>
    <row r="7" spans="1:9" ht="19.95" customHeight="1">
      <c r="A7" s="44" t="s">
        <v>114</v>
      </c>
      <c r="B7" s="54">
        <v>499626</v>
      </c>
      <c r="C7" s="50">
        <f t="shared" si="2"/>
        <v>2.8286860033188338E-2</v>
      </c>
      <c r="D7" s="45">
        <v>1474977</v>
      </c>
      <c r="E7" s="54">
        <v>1990082</v>
      </c>
      <c r="F7" s="50">
        <f t="shared" si="3"/>
        <v>0.13011318007242495</v>
      </c>
      <c r="G7" s="45">
        <v>7379564</v>
      </c>
      <c r="H7" s="17">
        <f t="shared" si="0"/>
        <v>-0.74894200339483497</v>
      </c>
      <c r="I7" s="18">
        <f t="shared" si="1"/>
        <v>-0.80012680965975769</v>
      </c>
    </row>
    <row r="8" spans="1:9" ht="19.95" customHeight="1">
      <c r="A8" s="77" t="s">
        <v>182</v>
      </c>
      <c r="B8" s="54">
        <v>196082</v>
      </c>
      <c r="C8" s="50">
        <f t="shared" si="2"/>
        <v>1.1101392019285698E-2</v>
      </c>
      <c r="D8" s="45">
        <v>876840</v>
      </c>
      <c r="E8" s="54">
        <v>463007</v>
      </c>
      <c r="F8" s="50">
        <f t="shared" si="3"/>
        <v>3.027177431170839E-2</v>
      </c>
      <c r="G8" s="45">
        <v>3110958</v>
      </c>
      <c r="H8" s="17">
        <f t="shared" si="0"/>
        <v>-0.57650316301913362</v>
      </c>
      <c r="I8" s="18">
        <f t="shared" si="1"/>
        <v>-0.71814470012131315</v>
      </c>
    </row>
    <row r="9" spans="1:9" ht="19.95" customHeight="1">
      <c r="A9" s="44" t="s">
        <v>116</v>
      </c>
      <c r="B9" s="54">
        <v>2561</v>
      </c>
      <c r="C9" s="50">
        <f t="shared" si="2"/>
        <v>1.4499375241679843E-4</v>
      </c>
      <c r="D9" s="45">
        <v>246718</v>
      </c>
      <c r="E9" s="54">
        <v>909</v>
      </c>
      <c r="F9" s="50">
        <f t="shared" si="3"/>
        <v>5.9431159462692631E-5</v>
      </c>
      <c r="G9" s="45">
        <v>95235</v>
      </c>
      <c r="H9" s="17">
        <f t="shared" si="0"/>
        <v>1.8173817381738173</v>
      </c>
      <c r="I9" s="18">
        <f t="shared" si="1"/>
        <v>1.5906231952538457</v>
      </c>
    </row>
    <row r="10" spans="1:9" ht="19.95" customHeight="1">
      <c r="A10" s="44" t="s">
        <v>117</v>
      </c>
      <c r="B10" s="54">
        <v>36699</v>
      </c>
      <c r="C10" s="50">
        <f t="shared" si="2"/>
        <v>2.0777531120437665E-3</v>
      </c>
      <c r="D10" s="45">
        <v>206547</v>
      </c>
      <c r="E10" s="54">
        <v>157642</v>
      </c>
      <c r="F10" s="50">
        <f t="shared" si="3"/>
        <v>1.0306762200239595E-2</v>
      </c>
      <c r="G10" s="45">
        <v>817190</v>
      </c>
      <c r="H10" s="17">
        <f t="shared" si="0"/>
        <v>-0.76720036538485936</v>
      </c>
      <c r="I10" s="18">
        <f t="shared" si="1"/>
        <v>-0.74724727419571946</v>
      </c>
    </row>
    <row r="11" spans="1:9" ht="19.95" customHeight="1">
      <c r="A11" s="44" t="s">
        <v>118</v>
      </c>
      <c r="B11" s="54">
        <v>4133</v>
      </c>
      <c r="C11" s="50">
        <f t="shared" si="2"/>
        <v>2.3399421270543848E-4</v>
      </c>
      <c r="D11" s="45">
        <v>178688</v>
      </c>
      <c r="E11" s="54">
        <v>1719</v>
      </c>
      <c r="F11" s="50">
        <f t="shared" si="3"/>
        <v>1.1238961838984448E-4</v>
      </c>
      <c r="G11" s="45">
        <v>94769</v>
      </c>
      <c r="H11" s="17">
        <f t="shared" si="0"/>
        <v>1.4043048283885979</v>
      </c>
      <c r="I11" s="18">
        <f t="shared" si="1"/>
        <v>0.88551108484842089</v>
      </c>
    </row>
    <row r="12" spans="1:9" ht="19.95" customHeight="1">
      <c r="A12" s="44" t="s">
        <v>119</v>
      </c>
      <c r="B12" s="54">
        <v>13435</v>
      </c>
      <c r="C12" s="50">
        <f t="shared" si="2"/>
        <v>7.6063688548211133E-4</v>
      </c>
      <c r="D12" s="45">
        <v>90295</v>
      </c>
      <c r="E12" s="54">
        <v>16822</v>
      </c>
      <c r="F12" s="50">
        <f t="shared" si="3"/>
        <v>1.0998360445340102E-3</v>
      </c>
      <c r="G12" s="45">
        <v>114254</v>
      </c>
      <c r="H12" s="17">
        <f t="shared" si="0"/>
        <v>-0.20134347877779099</v>
      </c>
      <c r="I12" s="18">
        <f t="shared" si="1"/>
        <v>-0.20969944159504261</v>
      </c>
    </row>
    <row r="13" spans="1:9" ht="19.95" customHeight="1">
      <c r="A13" s="44" t="s">
        <v>120</v>
      </c>
      <c r="B13" s="54">
        <v>5394</v>
      </c>
      <c r="C13" s="50">
        <f t="shared" si="2"/>
        <v>3.0538707557056257E-4</v>
      </c>
      <c r="D13" s="45">
        <v>46494</v>
      </c>
      <c r="E13" s="54">
        <v>4901</v>
      </c>
      <c r="F13" s="50">
        <f t="shared" si="3"/>
        <v>3.2043136691601383E-4</v>
      </c>
      <c r="G13" s="45">
        <v>75127</v>
      </c>
      <c r="H13" s="17">
        <f t="shared" si="0"/>
        <v>0.10059171597633136</v>
      </c>
      <c r="I13" s="18">
        <f t="shared" si="1"/>
        <v>-0.38112795666005567</v>
      </c>
    </row>
    <row r="14" spans="1:9" ht="19.95" customHeight="1">
      <c r="A14" s="44" t="s">
        <v>121</v>
      </c>
      <c r="B14" s="54">
        <v>820</v>
      </c>
      <c r="C14" s="50">
        <f t="shared" si="2"/>
        <v>4.6425176486440734E-5</v>
      </c>
      <c r="D14" s="45">
        <v>43312</v>
      </c>
      <c r="E14" s="54">
        <v>232</v>
      </c>
      <c r="F14" s="50">
        <f t="shared" si="3"/>
        <v>1.5168348729752135E-5</v>
      </c>
      <c r="G14" s="45">
        <v>10696</v>
      </c>
      <c r="H14" s="17">
        <f t="shared" si="0"/>
        <v>2.5344827586206895</v>
      </c>
      <c r="I14" s="18">
        <f t="shared" si="1"/>
        <v>3.0493642483171279</v>
      </c>
    </row>
    <row r="15" spans="1:9" ht="19.95" customHeight="1">
      <c r="A15" s="44" t="s">
        <v>122</v>
      </c>
      <c r="B15" s="54">
        <v>2308</v>
      </c>
      <c r="C15" s="50">
        <f t="shared" si="2"/>
        <v>1.306698869886649E-4</v>
      </c>
      <c r="D15" s="45">
        <v>33242</v>
      </c>
      <c r="E15" s="54">
        <v>3416</v>
      </c>
      <c r="F15" s="50">
        <f t="shared" si="3"/>
        <v>2.2334085888290212E-4</v>
      </c>
      <c r="G15" s="45">
        <v>41780</v>
      </c>
      <c r="H15" s="17">
        <f t="shared" si="0"/>
        <v>-0.32435597189695553</v>
      </c>
      <c r="I15" s="18">
        <f t="shared" si="1"/>
        <v>-0.20435615126854956</v>
      </c>
    </row>
    <row r="16" spans="1:9" ht="19.95" customHeight="1">
      <c r="A16" s="44" t="s">
        <v>123</v>
      </c>
      <c r="B16" s="54">
        <v>1325</v>
      </c>
      <c r="C16" s="50">
        <f t="shared" si="2"/>
        <v>7.5016291273821917E-5</v>
      </c>
      <c r="D16" s="45">
        <v>17223</v>
      </c>
      <c r="E16" s="54">
        <v>2613</v>
      </c>
      <c r="F16" s="50">
        <f t="shared" si="3"/>
        <v>1.7084006565018243E-4</v>
      </c>
      <c r="G16" s="45">
        <v>22780</v>
      </c>
      <c r="H16" s="17">
        <f t="shared" si="0"/>
        <v>-0.492920015308075</v>
      </c>
      <c r="I16" s="18">
        <f t="shared" si="1"/>
        <v>-0.24394205443371378</v>
      </c>
    </row>
    <row r="17" spans="1:9" ht="19.95" customHeight="1">
      <c r="A17" s="44" t="s">
        <v>124</v>
      </c>
      <c r="B17" s="54">
        <v>192</v>
      </c>
      <c r="C17" s="50">
        <f t="shared" si="2"/>
        <v>1.087028522609344E-5</v>
      </c>
      <c r="D17" s="45">
        <v>7995</v>
      </c>
      <c r="E17" s="54">
        <v>0</v>
      </c>
      <c r="F17" s="50">
        <f t="shared" si="3"/>
        <v>0</v>
      </c>
      <c r="G17" s="45">
        <v>0</v>
      </c>
      <c r="H17" s="54">
        <v>0</v>
      </c>
      <c r="I17" s="45">
        <v>0</v>
      </c>
    </row>
    <row r="18" spans="1:9" ht="19.95" customHeight="1">
      <c r="A18" s="44" t="s">
        <v>125</v>
      </c>
      <c r="B18" s="54">
        <v>126</v>
      </c>
      <c r="C18" s="50">
        <f t="shared" si="2"/>
        <v>7.1336246796238203E-6</v>
      </c>
      <c r="D18" s="45">
        <v>6443</v>
      </c>
      <c r="E18" s="54">
        <v>0</v>
      </c>
      <c r="F18" s="50">
        <f t="shared" si="3"/>
        <v>0</v>
      </c>
      <c r="G18" s="45">
        <v>0</v>
      </c>
      <c r="H18" s="54">
        <v>0</v>
      </c>
      <c r="I18" s="45">
        <v>0</v>
      </c>
    </row>
    <row r="19" spans="1:9" ht="19.95" customHeight="1">
      <c r="A19" s="44" t="s">
        <v>126</v>
      </c>
      <c r="B19" s="54">
        <v>138</v>
      </c>
      <c r="C19" s="50">
        <f t="shared" si="2"/>
        <v>7.8130175062546598E-6</v>
      </c>
      <c r="D19" s="45">
        <v>5940</v>
      </c>
      <c r="E19" s="54">
        <v>55</v>
      </c>
      <c r="F19" s="50">
        <f t="shared" si="3"/>
        <v>3.5959447419671009E-6</v>
      </c>
      <c r="G19" s="45">
        <v>2624</v>
      </c>
      <c r="H19" s="17">
        <f>(B19-E19)/E19</f>
        <v>1.509090909090909</v>
      </c>
      <c r="I19" s="18">
        <f>(D19-G19)/G19</f>
        <v>1.2637195121951219</v>
      </c>
    </row>
    <row r="20" spans="1:9" ht="19.95" customHeight="1">
      <c r="A20" s="44" t="s">
        <v>127</v>
      </c>
      <c r="B20" s="54">
        <v>93</v>
      </c>
      <c r="C20" s="50">
        <f t="shared" si="2"/>
        <v>5.2652944063890105E-6</v>
      </c>
      <c r="D20" s="45">
        <v>5578</v>
      </c>
      <c r="E20" s="54">
        <v>0</v>
      </c>
      <c r="F20" s="50">
        <f t="shared" si="3"/>
        <v>0</v>
      </c>
      <c r="G20" s="45">
        <v>0</v>
      </c>
      <c r="H20" s="54">
        <v>0</v>
      </c>
      <c r="I20" s="45">
        <v>0</v>
      </c>
    </row>
    <row r="21" spans="1:9" ht="19.95" customHeight="1">
      <c r="A21" s="44" t="s">
        <v>128</v>
      </c>
      <c r="B21" s="54">
        <v>40</v>
      </c>
      <c r="C21" s="50">
        <f t="shared" si="2"/>
        <v>2.2646427554361335E-6</v>
      </c>
      <c r="D21" s="45">
        <v>1235</v>
      </c>
      <c r="E21" s="54">
        <v>3</v>
      </c>
      <c r="F21" s="50">
        <f t="shared" si="3"/>
        <v>1.9614244047093276E-7</v>
      </c>
      <c r="G21" s="45">
        <v>196</v>
      </c>
      <c r="H21" s="17">
        <f>(B21-E21)/E21</f>
        <v>12.333333333333334</v>
      </c>
      <c r="I21" s="18">
        <f>(D21-G21)/G21</f>
        <v>5.3010204081632653</v>
      </c>
    </row>
    <row r="22" spans="1:9" ht="19.95" customHeight="1">
      <c r="A22" s="44" t="s">
        <v>129</v>
      </c>
      <c r="B22" s="54">
        <v>10</v>
      </c>
      <c r="C22" s="50">
        <f t="shared" si="2"/>
        <v>5.6616068885903338E-7</v>
      </c>
      <c r="D22" s="45">
        <v>391</v>
      </c>
      <c r="E22" s="54">
        <v>0</v>
      </c>
      <c r="F22" s="50">
        <f t="shared" si="3"/>
        <v>0</v>
      </c>
      <c r="G22" s="45">
        <v>0</v>
      </c>
      <c r="H22" s="54">
        <v>0</v>
      </c>
      <c r="I22" s="45">
        <v>0</v>
      </c>
    </row>
    <row r="23" spans="1:9" ht="19.95" customHeight="1">
      <c r="A23" s="44" t="s">
        <v>130</v>
      </c>
      <c r="B23" s="54">
        <v>2</v>
      </c>
      <c r="C23" s="50">
        <f t="shared" si="2"/>
        <v>1.1323213777180667E-7</v>
      </c>
      <c r="D23" s="45">
        <v>66</v>
      </c>
      <c r="E23" s="54">
        <v>0</v>
      </c>
      <c r="F23" s="50">
        <f t="shared" si="3"/>
        <v>0</v>
      </c>
      <c r="G23" s="45">
        <v>0</v>
      </c>
      <c r="H23" s="54">
        <v>0</v>
      </c>
      <c r="I23" s="45">
        <v>0</v>
      </c>
    </row>
    <row r="24" spans="1:9" ht="19.95" customHeight="1">
      <c r="A24" s="44" t="s">
        <v>134</v>
      </c>
      <c r="B24" s="54">
        <v>0</v>
      </c>
      <c r="C24" s="50">
        <f t="shared" si="2"/>
        <v>0</v>
      </c>
      <c r="D24" s="45">
        <v>0</v>
      </c>
      <c r="E24" s="54">
        <v>69142</v>
      </c>
      <c r="F24" s="50">
        <f t="shared" si="3"/>
        <v>4.5205602063470782E-3</v>
      </c>
      <c r="G24" s="45">
        <v>314312</v>
      </c>
      <c r="H24" s="17">
        <f t="shared" ref="H24:H29" si="4">(B24-E24)/E24</f>
        <v>-1</v>
      </c>
      <c r="I24" s="18">
        <f t="shared" ref="I24:I29" si="5">(D24-G24)/G24</f>
        <v>-1</v>
      </c>
    </row>
    <row r="25" spans="1:9" ht="19.95" customHeight="1">
      <c r="A25" s="44" t="s">
        <v>133</v>
      </c>
      <c r="B25" s="54">
        <v>0</v>
      </c>
      <c r="C25" s="50">
        <f t="shared" si="2"/>
        <v>0</v>
      </c>
      <c r="D25" s="45">
        <v>0</v>
      </c>
      <c r="E25" s="54">
        <v>15140</v>
      </c>
      <c r="F25" s="50">
        <f t="shared" si="3"/>
        <v>9.8986551624330736E-4</v>
      </c>
      <c r="G25" s="45">
        <v>12557</v>
      </c>
      <c r="H25" s="17">
        <f t="shared" si="4"/>
        <v>-1</v>
      </c>
      <c r="I25" s="18">
        <f t="shared" si="5"/>
        <v>-1</v>
      </c>
    </row>
    <row r="26" spans="1:9" ht="19.95" customHeight="1">
      <c r="A26" s="44" t="s">
        <v>131</v>
      </c>
      <c r="B26" s="54">
        <v>0</v>
      </c>
      <c r="C26" s="50">
        <f t="shared" si="2"/>
        <v>0</v>
      </c>
      <c r="D26" s="45">
        <v>0</v>
      </c>
      <c r="E26" s="54">
        <v>151</v>
      </c>
      <c r="F26" s="50">
        <f t="shared" si="3"/>
        <v>9.8725028370369501E-6</v>
      </c>
      <c r="G26" s="45">
        <v>3036</v>
      </c>
      <c r="H26" s="17">
        <f t="shared" si="4"/>
        <v>-1</v>
      </c>
      <c r="I26" s="18">
        <f t="shared" si="5"/>
        <v>-1</v>
      </c>
    </row>
    <row r="27" spans="1:9" ht="19.95" customHeight="1">
      <c r="A27" s="44" t="s">
        <v>132</v>
      </c>
      <c r="B27" s="54">
        <v>0</v>
      </c>
      <c r="C27" s="50">
        <f t="shared" si="2"/>
        <v>0</v>
      </c>
      <c r="D27" s="45">
        <v>0</v>
      </c>
      <c r="E27" s="54">
        <v>1</v>
      </c>
      <c r="F27" s="50">
        <f t="shared" si="3"/>
        <v>6.5380813490310929E-8</v>
      </c>
      <c r="G27" s="45">
        <v>2566</v>
      </c>
      <c r="H27" s="17">
        <f t="shared" si="4"/>
        <v>-1</v>
      </c>
      <c r="I27" s="18">
        <f t="shared" si="5"/>
        <v>-1</v>
      </c>
    </row>
    <row r="28" spans="1:9" ht="19.95" customHeight="1">
      <c r="A28" s="77" t="s">
        <v>135</v>
      </c>
      <c r="B28" s="54">
        <v>0</v>
      </c>
      <c r="C28" s="50">
        <f t="shared" si="2"/>
        <v>0</v>
      </c>
      <c r="D28" s="45">
        <v>0</v>
      </c>
      <c r="E28" s="54">
        <v>64956</v>
      </c>
      <c r="F28" s="50">
        <f t="shared" si="3"/>
        <v>4.2468761210766367E-3</v>
      </c>
      <c r="G28" s="45">
        <v>165874</v>
      </c>
      <c r="H28" s="17">
        <f t="shared" si="4"/>
        <v>-1</v>
      </c>
      <c r="I28" s="18">
        <f t="shared" si="5"/>
        <v>-1</v>
      </c>
    </row>
    <row r="29" spans="1:9" ht="21">
      <c r="A29" s="57" t="s">
        <v>70</v>
      </c>
      <c r="B29" s="78">
        <v>17662830</v>
      </c>
      <c r="C29" s="50">
        <f t="shared" si="2"/>
        <v>1</v>
      </c>
      <c r="D29" s="79">
        <v>54349581</v>
      </c>
      <c r="E29" s="78">
        <v>15295007</v>
      </c>
      <c r="F29" s="50">
        <f t="shared" si="3"/>
        <v>1</v>
      </c>
      <c r="G29" s="79">
        <v>61298111</v>
      </c>
      <c r="H29" s="80">
        <f t="shared" si="4"/>
        <v>0.15481019394106849</v>
      </c>
      <c r="I29" s="81">
        <f t="shared" si="5"/>
        <v>-0.11335634796315339</v>
      </c>
    </row>
    <row r="30" spans="1:9">
      <c r="B30" s="76"/>
      <c r="D30" s="76"/>
      <c r="E30" s="76"/>
      <c r="F30" s="76"/>
      <c r="G30" s="76"/>
    </row>
  </sheetData>
  <mergeCells count="5">
    <mergeCell ref="A1:I1"/>
    <mergeCell ref="A2:A3"/>
    <mergeCell ref="B2:D2"/>
    <mergeCell ref="E2:G2"/>
    <mergeCell ref="H2:I2"/>
  </mergeCells>
  <phoneticPr fontId="2" type="noConversion"/>
  <pageMargins left="0.75" right="0.75" top="1" bottom="1" header="0.5" footer="0.5"/>
  <pageSetup paperSize="9" scale="84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I29"/>
  <sheetViews>
    <sheetView topLeftCell="A16" workbookViewId="0">
      <selection activeCell="M29" sqref="M29"/>
    </sheetView>
  </sheetViews>
  <sheetFormatPr defaultColWidth="9" defaultRowHeight="15.6"/>
  <cols>
    <col min="1" max="1" width="13.5546875" style="1" bestFit="1" customWidth="1"/>
    <col min="2" max="2" width="13.33203125" style="2" customWidth="1"/>
    <col min="3" max="3" width="9.88671875" style="2" customWidth="1"/>
    <col min="4" max="4" width="13.44140625" style="2" customWidth="1"/>
    <col min="5" max="5" width="13" style="2" customWidth="1"/>
    <col min="6" max="6" width="9.5546875" style="2" customWidth="1"/>
    <col min="7" max="7" width="14.21875" style="2" customWidth="1"/>
    <col min="8" max="9" width="10.109375" style="2" bestFit="1" customWidth="1"/>
    <col min="10" max="10" width="9" style="1" customWidth="1"/>
    <col min="11" max="16384" width="9" style="1"/>
  </cols>
  <sheetData>
    <row r="1" spans="1:9" s="3" customFormat="1" ht="33.75" customHeight="1" thickBot="1">
      <c r="A1" s="164" t="s">
        <v>184</v>
      </c>
      <c r="B1" s="164"/>
      <c r="C1" s="164"/>
      <c r="D1" s="164"/>
      <c r="E1" s="164"/>
      <c r="F1" s="164"/>
      <c r="G1" s="164"/>
      <c r="H1" s="164"/>
      <c r="I1" s="164"/>
    </row>
    <row r="2" spans="1:9" ht="25.5" customHeight="1" thickTop="1">
      <c r="A2" s="172" t="s">
        <v>185</v>
      </c>
      <c r="B2" s="189" t="s">
        <v>186</v>
      </c>
      <c r="C2" s="193"/>
      <c r="D2" s="191"/>
      <c r="E2" s="189" t="s">
        <v>187</v>
      </c>
      <c r="F2" s="193"/>
      <c r="G2" s="191"/>
      <c r="H2" s="189" t="s">
        <v>188</v>
      </c>
      <c r="I2" s="191"/>
    </row>
    <row r="3" spans="1:9" ht="33.9" customHeight="1">
      <c r="A3" s="173"/>
      <c r="B3" s="36" t="s">
        <v>189</v>
      </c>
      <c r="C3" s="43" t="s">
        <v>190</v>
      </c>
      <c r="D3" s="37" t="s">
        <v>191</v>
      </c>
      <c r="E3" s="36" t="s">
        <v>189</v>
      </c>
      <c r="F3" s="43" t="s">
        <v>190</v>
      </c>
      <c r="G3" s="37" t="s">
        <v>191</v>
      </c>
      <c r="H3" s="36" t="s">
        <v>192</v>
      </c>
      <c r="I3" s="37" t="s">
        <v>193</v>
      </c>
    </row>
    <row r="4" spans="1:9" ht="22.95" customHeight="1">
      <c r="A4" s="44" t="s">
        <v>111</v>
      </c>
      <c r="B4" s="131">
        <v>10397478</v>
      </c>
      <c r="C4" s="10">
        <f>B4/$B$29</f>
        <v>0.52305738415719594</v>
      </c>
      <c r="D4" s="132">
        <v>32087039</v>
      </c>
      <c r="E4" s="131">
        <v>10806227</v>
      </c>
      <c r="F4" s="10">
        <f>E4/$E$29</f>
        <v>0.63965695076621376</v>
      </c>
      <c r="G4" s="132">
        <v>41584372</v>
      </c>
      <c r="H4" s="136">
        <f t="shared" ref="H4:H16" si="0">SUM(B4/E4-1)</f>
        <v>-3.7825320530468165E-2</v>
      </c>
      <c r="I4" s="137">
        <f t="shared" ref="I4:I16" si="1">SUM(D4/G4-1)</f>
        <v>-0.22838707291287219</v>
      </c>
    </row>
    <row r="5" spans="1:9" ht="22.95" customHeight="1">
      <c r="A5" s="44" t="s">
        <v>112</v>
      </c>
      <c r="B5" s="131">
        <v>7666890</v>
      </c>
      <c r="C5" s="10">
        <f t="shared" ref="C5:C29" si="2">B5/$B$29</f>
        <v>0.38569193683515984</v>
      </c>
      <c r="D5" s="132">
        <v>22485957</v>
      </c>
      <c r="E5" s="131">
        <v>2948898</v>
      </c>
      <c r="F5" s="10">
        <f t="shared" ref="F5:F29" si="3">E5/$E$29</f>
        <v>0.17455519884975451</v>
      </c>
      <c r="G5" s="132">
        <v>11668301</v>
      </c>
      <c r="H5" s="136">
        <f t="shared" si="0"/>
        <v>1.5999169859384761</v>
      </c>
      <c r="I5" s="137">
        <f t="shared" si="1"/>
        <v>0.92709778398757448</v>
      </c>
    </row>
    <row r="6" spans="1:9" ht="22.95" customHeight="1">
      <c r="A6" s="44" t="s">
        <v>113</v>
      </c>
      <c r="B6" s="131">
        <v>948090</v>
      </c>
      <c r="C6" s="10">
        <f t="shared" si="2"/>
        <v>4.7694784768536745E-2</v>
      </c>
      <c r="D6" s="132">
        <v>3080169</v>
      </c>
      <c r="E6" s="131">
        <v>94147</v>
      </c>
      <c r="F6" s="10">
        <f t="shared" si="3"/>
        <v>5.5728778364351151E-3</v>
      </c>
      <c r="G6" s="132">
        <v>457930</v>
      </c>
      <c r="H6" s="136">
        <f t="shared" si="0"/>
        <v>9.0703155703315037</v>
      </c>
      <c r="I6" s="137">
        <f t="shared" si="1"/>
        <v>5.7262878605900465</v>
      </c>
    </row>
    <row r="7" spans="1:9" ht="22.95" customHeight="1">
      <c r="A7" s="44" t="s">
        <v>114</v>
      </c>
      <c r="B7" s="131">
        <v>559492</v>
      </c>
      <c r="C7" s="10">
        <f t="shared" si="2"/>
        <v>2.8145904418059635E-2</v>
      </c>
      <c r="D7" s="132">
        <v>1647526</v>
      </c>
      <c r="E7" s="131">
        <v>2272496</v>
      </c>
      <c r="F7" s="10">
        <f t="shared" si="3"/>
        <v>0.13451668764578217</v>
      </c>
      <c r="G7" s="132">
        <v>8373456</v>
      </c>
      <c r="H7" s="136">
        <f t="shared" si="0"/>
        <v>-0.75379846653195426</v>
      </c>
      <c r="I7" s="137">
        <f t="shared" si="1"/>
        <v>-0.80324420406580033</v>
      </c>
    </row>
    <row r="8" spans="1:9" ht="22.95" customHeight="1">
      <c r="A8" s="44" t="s">
        <v>115</v>
      </c>
      <c r="B8" s="131">
        <v>239023</v>
      </c>
      <c r="C8" s="10">
        <f t="shared" si="2"/>
        <v>1.2024333702211771E-2</v>
      </c>
      <c r="D8" s="132">
        <v>1074706</v>
      </c>
      <c r="E8" s="131">
        <v>497331</v>
      </c>
      <c r="F8" s="10">
        <f t="shared" si="3"/>
        <v>2.9438695946467888E-2</v>
      </c>
      <c r="G8" s="132">
        <v>3311003</v>
      </c>
      <c r="H8" s="136">
        <f t="shared" si="0"/>
        <v>-0.51938849579052992</v>
      </c>
      <c r="I8" s="137">
        <f t="shared" si="1"/>
        <v>-0.67541376434874878</v>
      </c>
    </row>
    <row r="9" spans="1:9" ht="22.95" customHeight="1">
      <c r="A9" s="44" t="s">
        <v>117</v>
      </c>
      <c r="B9" s="131">
        <v>36699</v>
      </c>
      <c r="C9" s="10">
        <f t="shared" si="2"/>
        <v>1.8461864445575105E-3</v>
      </c>
      <c r="D9" s="132">
        <v>206547</v>
      </c>
      <c r="E9" s="131">
        <v>157642</v>
      </c>
      <c r="F9" s="10">
        <f t="shared" si="3"/>
        <v>9.3313606157530721E-3</v>
      </c>
      <c r="G9" s="132">
        <v>817190</v>
      </c>
      <c r="H9" s="136">
        <f t="shared" si="0"/>
        <v>-0.76720036538485936</v>
      </c>
      <c r="I9" s="137">
        <f t="shared" si="1"/>
        <v>-0.74724727419571946</v>
      </c>
    </row>
    <row r="10" spans="1:9" ht="22.95" customHeight="1">
      <c r="A10" s="44" t="s">
        <v>119</v>
      </c>
      <c r="B10" s="131">
        <v>13435</v>
      </c>
      <c r="C10" s="10">
        <f t="shared" si="2"/>
        <v>6.7586350806916136E-4</v>
      </c>
      <c r="D10" s="132">
        <v>90295</v>
      </c>
      <c r="E10" s="131">
        <v>17314</v>
      </c>
      <c r="F10" s="10">
        <f t="shared" si="3"/>
        <v>1.0248739403277596E-3</v>
      </c>
      <c r="G10" s="132">
        <v>117276</v>
      </c>
      <c r="H10" s="136">
        <f t="shared" si="0"/>
        <v>-0.22403835046782949</v>
      </c>
      <c r="I10" s="137">
        <f t="shared" si="1"/>
        <v>-0.23006412224154982</v>
      </c>
    </row>
    <row r="11" spans="1:9" ht="22.95" customHeight="1">
      <c r="A11" s="44" t="s">
        <v>120</v>
      </c>
      <c r="B11" s="131">
        <v>5394</v>
      </c>
      <c r="C11" s="10">
        <f t="shared" si="2"/>
        <v>2.7135152679754794E-4</v>
      </c>
      <c r="D11" s="132">
        <v>46494</v>
      </c>
      <c r="E11" s="131">
        <v>4901</v>
      </c>
      <c r="F11" s="10">
        <f t="shared" si="3"/>
        <v>2.9010668716335621E-4</v>
      </c>
      <c r="G11" s="132">
        <v>75127</v>
      </c>
      <c r="H11" s="136">
        <f t="shared" si="0"/>
        <v>0.10059171597633143</v>
      </c>
      <c r="I11" s="137">
        <f t="shared" si="1"/>
        <v>-0.38112795666005561</v>
      </c>
    </row>
    <row r="12" spans="1:9" ht="22.95" customHeight="1">
      <c r="A12" s="44" t="s">
        <v>118</v>
      </c>
      <c r="B12" s="131">
        <v>4155</v>
      </c>
      <c r="C12" s="10">
        <f t="shared" si="2"/>
        <v>2.0902217164327244E-4</v>
      </c>
      <c r="D12" s="132">
        <v>179911</v>
      </c>
      <c r="E12" s="131">
        <v>1801</v>
      </c>
      <c r="F12" s="10">
        <f t="shared" si="3"/>
        <v>1.0660725231201888E-4</v>
      </c>
      <c r="G12" s="132">
        <v>100686</v>
      </c>
      <c r="H12" s="136">
        <f t="shared" si="0"/>
        <v>1.3070516379789008</v>
      </c>
      <c r="I12" s="137">
        <f t="shared" si="1"/>
        <v>0.78685219394950634</v>
      </c>
    </row>
    <row r="13" spans="1:9" ht="22.95" customHeight="1">
      <c r="A13" s="44" t="s">
        <v>116</v>
      </c>
      <c r="B13" s="131">
        <v>2561</v>
      </c>
      <c r="C13" s="10">
        <f t="shared" si="2"/>
        <v>1.2883412312356696E-4</v>
      </c>
      <c r="D13" s="132">
        <v>246718</v>
      </c>
      <c r="E13" s="131">
        <v>995</v>
      </c>
      <c r="F13" s="10">
        <f t="shared" si="3"/>
        <v>5.8897399250671181E-5</v>
      </c>
      <c r="G13" s="132">
        <v>104207</v>
      </c>
      <c r="H13" s="136">
        <f t="shared" si="0"/>
        <v>1.5738693467336682</v>
      </c>
      <c r="I13" s="137">
        <f t="shared" si="1"/>
        <v>1.3675760745439365</v>
      </c>
    </row>
    <row r="14" spans="1:9" ht="22.95" customHeight="1">
      <c r="A14" s="44" t="s">
        <v>122</v>
      </c>
      <c r="B14" s="131">
        <v>2308</v>
      </c>
      <c r="C14" s="10">
        <f t="shared" si="2"/>
        <v>1.1610665996454219E-4</v>
      </c>
      <c r="D14" s="132">
        <v>33242</v>
      </c>
      <c r="E14" s="131">
        <v>3416</v>
      </c>
      <c r="F14" s="10">
        <f t="shared" si="3"/>
        <v>2.0220453853295753E-4</v>
      </c>
      <c r="G14" s="132">
        <v>41780</v>
      </c>
      <c r="H14" s="136">
        <f t="shared" si="0"/>
        <v>-0.32435597189695553</v>
      </c>
      <c r="I14" s="137">
        <f t="shared" si="1"/>
        <v>-0.20435615126854956</v>
      </c>
    </row>
    <row r="15" spans="1:9" ht="22.95" customHeight="1">
      <c r="A15" s="44" t="s">
        <v>123</v>
      </c>
      <c r="B15" s="131">
        <v>1325</v>
      </c>
      <c r="C15" s="10">
        <f t="shared" si="2"/>
        <v>6.6655686504774012E-5</v>
      </c>
      <c r="D15" s="132">
        <v>17223</v>
      </c>
      <c r="E15" s="131">
        <v>3892</v>
      </c>
      <c r="F15" s="10">
        <f t="shared" si="3"/>
        <v>2.3038058078754997E-4</v>
      </c>
      <c r="G15" s="132">
        <v>33724</v>
      </c>
      <c r="H15" s="136">
        <f t="shared" si="0"/>
        <v>-0.6595580678314491</v>
      </c>
      <c r="I15" s="137">
        <f t="shared" si="1"/>
        <v>-0.48929545724113388</v>
      </c>
    </row>
    <row r="16" spans="1:9" ht="22.95" customHeight="1">
      <c r="A16" s="44" t="s">
        <v>121</v>
      </c>
      <c r="B16" s="131">
        <v>820</v>
      </c>
      <c r="C16" s="10">
        <f t="shared" si="2"/>
        <v>4.1251066365218627E-5</v>
      </c>
      <c r="D16" s="132">
        <v>43344</v>
      </c>
      <c r="E16" s="131">
        <v>233</v>
      </c>
      <c r="F16" s="10">
        <f t="shared" si="3"/>
        <v>1.3792054296890839E-5</v>
      </c>
      <c r="G16" s="132">
        <v>10791</v>
      </c>
      <c r="H16" s="136">
        <f t="shared" si="0"/>
        <v>2.5193133047210301</v>
      </c>
      <c r="I16" s="137">
        <f t="shared" si="1"/>
        <v>3.0166805671392831</v>
      </c>
    </row>
    <row r="17" spans="1:9" ht="22.95" customHeight="1">
      <c r="A17" s="44" t="s">
        <v>124</v>
      </c>
      <c r="B17" s="131">
        <v>192</v>
      </c>
      <c r="C17" s="10">
        <f t="shared" si="2"/>
        <v>9.6587862708804604E-6</v>
      </c>
      <c r="D17" s="132">
        <v>7995</v>
      </c>
      <c r="E17" s="113">
        <v>0</v>
      </c>
      <c r="F17" s="10">
        <f t="shared" si="3"/>
        <v>0</v>
      </c>
      <c r="G17" s="115">
        <v>0</v>
      </c>
      <c r="H17" s="113">
        <v>0</v>
      </c>
      <c r="I17" s="115">
        <v>0</v>
      </c>
    </row>
    <row r="18" spans="1:9" ht="22.95" customHeight="1">
      <c r="A18" s="44" t="s">
        <v>126</v>
      </c>
      <c r="B18" s="131">
        <v>138</v>
      </c>
      <c r="C18" s="10">
        <f t="shared" si="2"/>
        <v>6.9422526321953306E-6</v>
      </c>
      <c r="D18" s="132">
        <v>5940</v>
      </c>
      <c r="E18" s="131">
        <v>55</v>
      </c>
      <c r="F18" s="10">
        <f t="shared" si="3"/>
        <v>3.2556351344592108E-6</v>
      </c>
      <c r="G18" s="132">
        <v>2624</v>
      </c>
      <c r="H18" s="136">
        <f>SUM(B18/E18-1)</f>
        <v>1.5090909090909093</v>
      </c>
      <c r="I18" s="137">
        <f>SUM(D18/G18-1)</f>
        <v>1.2637195121951219</v>
      </c>
    </row>
    <row r="19" spans="1:9" ht="22.95" customHeight="1">
      <c r="A19" s="44" t="s">
        <v>125</v>
      </c>
      <c r="B19" s="131">
        <v>126</v>
      </c>
      <c r="C19" s="10">
        <f t="shared" si="2"/>
        <v>6.338578490265302E-6</v>
      </c>
      <c r="D19" s="132">
        <v>6443</v>
      </c>
      <c r="E19" s="113">
        <v>0</v>
      </c>
      <c r="F19" s="10">
        <f t="shared" si="3"/>
        <v>0</v>
      </c>
      <c r="G19" s="115">
        <v>0</v>
      </c>
      <c r="H19" s="113">
        <v>0</v>
      </c>
      <c r="I19" s="115">
        <v>0</v>
      </c>
    </row>
    <row r="20" spans="1:9" ht="22.95" customHeight="1">
      <c r="A20" s="44" t="s">
        <v>127</v>
      </c>
      <c r="B20" s="131">
        <v>93</v>
      </c>
      <c r="C20" s="10">
        <f t="shared" si="2"/>
        <v>4.6784745999577224E-6</v>
      </c>
      <c r="D20" s="132">
        <v>5578</v>
      </c>
      <c r="E20" s="113">
        <v>0</v>
      </c>
      <c r="F20" s="10">
        <f t="shared" si="3"/>
        <v>0</v>
      </c>
      <c r="G20" s="115">
        <v>0</v>
      </c>
      <c r="H20" s="113">
        <v>0</v>
      </c>
      <c r="I20" s="115">
        <v>0</v>
      </c>
    </row>
    <row r="21" spans="1:9" ht="22.95" customHeight="1">
      <c r="A21" s="44" t="s">
        <v>128</v>
      </c>
      <c r="B21" s="131">
        <v>40</v>
      </c>
      <c r="C21" s="10">
        <f t="shared" si="2"/>
        <v>2.0122471397667626E-6</v>
      </c>
      <c r="D21" s="132">
        <v>1235</v>
      </c>
      <c r="E21" s="131">
        <v>3</v>
      </c>
      <c r="F21" s="10">
        <f t="shared" si="3"/>
        <v>1.7758009824322968E-7</v>
      </c>
      <c r="G21" s="132">
        <v>196</v>
      </c>
      <c r="H21" s="136">
        <f>SUM(B21/E21-1)</f>
        <v>12.333333333333334</v>
      </c>
      <c r="I21" s="137">
        <f>SUM(D21/G21-1)</f>
        <v>5.3010204081632653</v>
      </c>
    </row>
    <row r="22" spans="1:9" ht="22.95" customHeight="1">
      <c r="A22" s="44" t="s">
        <v>129</v>
      </c>
      <c r="B22" s="131">
        <v>10</v>
      </c>
      <c r="C22" s="10">
        <f t="shared" si="2"/>
        <v>5.0306178494169065E-7</v>
      </c>
      <c r="D22" s="132">
        <v>391</v>
      </c>
      <c r="E22" s="113">
        <v>0</v>
      </c>
      <c r="F22" s="10">
        <f t="shared" si="3"/>
        <v>0</v>
      </c>
      <c r="G22" s="115">
        <v>0</v>
      </c>
      <c r="H22" s="113">
        <v>0</v>
      </c>
      <c r="I22" s="115">
        <v>0</v>
      </c>
    </row>
    <row r="23" spans="1:9" ht="22.95" customHeight="1">
      <c r="A23" s="44" t="s">
        <v>183</v>
      </c>
      <c r="B23" s="131">
        <v>3</v>
      </c>
      <c r="C23" s="10">
        <f t="shared" si="2"/>
        <v>1.5091853548250719E-7</v>
      </c>
      <c r="D23" s="132">
        <v>125</v>
      </c>
      <c r="E23" s="113">
        <v>0</v>
      </c>
      <c r="F23" s="10">
        <f t="shared" si="3"/>
        <v>0</v>
      </c>
      <c r="G23" s="115">
        <v>0</v>
      </c>
      <c r="H23" s="113">
        <v>0</v>
      </c>
      <c r="I23" s="115">
        <v>0</v>
      </c>
    </row>
    <row r="24" spans="1:9" ht="22.95" customHeight="1">
      <c r="A24" s="44" t="s">
        <v>130</v>
      </c>
      <c r="B24" s="131">
        <v>2</v>
      </c>
      <c r="C24" s="10">
        <f t="shared" si="2"/>
        <v>1.0061235698833812E-7</v>
      </c>
      <c r="D24" s="132">
        <v>66</v>
      </c>
      <c r="E24" s="113">
        <v>0</v>
      </c>
      <c r="F24" s="10">
        <f t="shared" si="3"/>
        <v>0</v>
      </c>
      <c r="G24" s="115">
        <v>0</v>
      </c>
      <c r="H24" s="113">
        <v>0</v>
      </c>
      <c r="I24" s="115">
        <v>0</v>
      </c>
    </row>
    <row r="25" spans="1:9" ht="22.95" customHeight="1">
      <c r="A25" s="44" t="s">
        <v>134</v>
      </c>
      <c r="B25" s="113">
        <v>0</v>
      </c>
      <c r="C25" s="10">
        <f t="shared" si="2"/>
        <v>0</v>
      </c>
      <c r="D25" s="115">
        <v>0</v>
      </c>
      <c r="E25" s="131">
        <v>69142</v>
      </c>
      <c r="F25" s="10">
        <f t="shared" si="3"/>
        <v>4.0927477175777957E-3</v>
      </c>
      <c r="G25" s="132">
        <v>314312</v>
      </c>
      <c r="H25" s="136">
        <f>SUM(B25/E25-1)</f>
        <v>-1</v>
      </c>
      <c r="I25" s="137">
        <f>SUM(D25/G25-1)</f>
        <v>-1</v>
      </c>
    </row>
    <row r="26" spans="1:9" ht="22.95" customHeight="1">
      <c r="A26" s="44" t="s">
        <v>133</v>
      </c>
      <c r="B26" s="113">
        <v>0</v>
      </c>
      <c r="C26" s="10">
        <f t="shared" si="2"/>
        <v>0</v>
      </c>
      <c r="D26" s="115">
        <v>0</v>
      </c>
      <c r="E26" s="131">
        <v>15140</v>
      </c>
      <c r="F26" s="10">
        <f t="shared" si="3"/>
        <v>8.9618756246749912E-4</v>
      </c>
      <c r="G26" s="132">
        <v>12557</v>
      </c>
      <c r="H26" s="136">
        <f>SUM(B26/E26-1)</f>
        <v>-1</v>
      </c>
      <c r="I26" s="137">
        <f>SUM(D26/G26-1)</f>
        <v>-1</v>
      </c>
    </row>
    <row r="27" spans="1:9" ht="22.95" customHeight="1">
      <c r="A27" s="44" t="s">
        <v>131</v>
      </c>
      <c r="B27" s="113">
        <v>0</v>
      </c>
      <c r="C27" s="10">
        <f t="shared" si="2"/>
        <v>0</v>
      </c>
      <c r="D27" s="115">
        <v>0</v>
      </c>
      <c r="E27" s="131">
        <v>151</v>
      </c>
      <c r="F27" s="10">
        <f t="shared" si="3"/>
        <v>8.9381982782425607E-6</v>
      </c>
      <c r="G27" s="132">
        <v>3036</v>
      </c>
      <c r="H27" s="136">
        <f>SUM(B27/E27-1)</f>
        <v>-1</v>
      </c>
      <c r="I27" s="137">
        <f>SUM(D27/G27-1)</f>
        <v>-1</v>
      </c>
    </row>
    <row r="28" spans="1:9" ht="22.95" customHeight="1">
      <c r="A28" s="44" t="s">
        <v>132</v>
      </c>
      <c r="B28" s="113">
        <v>0</v>
      </c>
      <c r="C28" s="10">
        <f t="shared" si="2"/>
        <v>0</v>
      </c>
      <c r="D28" s="115">
        <v>0</v>
      </c>
      <c r="E28" s="131">
        <v>1</v>
      </c>
      <c r="F28" s="10">
        <f t="shared" si="3"/>
        <v>5.9193366081076561E-8</v>
      </c>
      <c r="G28" s="132">
        <v>2566</v>
      </c>
      <c r="H28" s="136">
        <f>SUM(B28/E28-1)</f>
        <v>-1</v>
      </c>
      <c r="I28" s="137">
        <f>SUM(D28/G28-1)</f>
        <v>-1</v>
      </c>
    </row>
    <row r="29" spans="1:9" ht="22.95" customHeight="1" thickBot="1">
      <c r="A29" s="100" t="s">
        <v>24</v>
      </c>
      <c r="B29" s="133">
        <f>SUM(B4:B28)</f>
        <v>19878274</v>
      </c>
      <c r="C29" s="134">
        <f t="shared" si="2"/>
        <v>1</v>
      </c>
      <c r="D29" s="135">
        <f>SUM(D4:D28)</f>
        <v>61266944</v>
      </c>
      <c r="E29" s="133">
        <f>SUM(E4:E28)</f>
        <v>16893785</v>
      </c>
      <c r="F29" s="134">
        <f t="shared" si="3"/>
        <v>1</v>
      </c>
      <c r="G29" s="135">
        <f>SUM(G4:G28)</f>
        <v>67031134</v>
      </c>
      <c r="H29" s="138">
        <f>SUM(B29/E29-1)</f>
        <v>0.17666194994194617</v>
      </c>
      <c r="I29" s="139">
        <f>SUM(D29/G29-1)</f>
        <v>-8.5992726902098915E-2</v>
      </c>
    </row>
  </sheetData>
  <sortState xmlns:xlrd2="http://schemas.microsoft.com/office/spreadsheetml/2017/richdata2" ref="A4:I28">
    <sortCondition descending="1" ref="B4:B28"/>
  </sortState>
  <mergeCells count="5">
    <mergeCell ref="A1:I1"/>
    <mergeCell ref="A2:A3"/>
    <mergeCell ref="B2:D2"/>
    <mergeCell ref="E2:G2"/>
    <mergeCell ref="H2:I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</sheetPr>
  <dimension ref="A1:I31"/>
  <sheetViews>
    <sheetView workbookViewId="0">
      <selection activeCell="N8" sqref="N8"/>
    </sheetView>
  </sheetViews>
  <sheetFormatPr defaultColWidth="9" defaultRowHeight="15.6"/>
  <cols>
    <col min="1" max="1" width="15.109375" style="1" customWidth="1"/>
    <col min="2" max="2" width="13.77734375" style="2" customWidth="1"/>
    <col min="3" max="3" width="9.44140625" style="2" customWidth="1"/>
    <col min="4" max="4" width="13.33203125" style="2" customWidth="1"/>
    <col min="5" max="5" width="12.88671875" style="2" customWidth="1"/>
    <col min="6" max="6" width="10.6640625" style="2" customWidth="1"/>
    <col min="7" max="7" width="12.88671875" style="2" customWidth="1"/>
    <col min="8" max="8" width="9.6640625" style="2" customWidth="1"/>
    <col min="9" max="9" width="10.109375" style="2" customWidth="1"/>
    <col min="10" max="16384" width="9" style="1"/>
  </cols>
  <sheetData>
    <row r="1" spans="1:9" ht="37.5" customHeight="1" thickBot="1">
      <c r="A1" s="164" t="s">
        <v>194</v>
      </c>
      <c r="B1" s="164"/>
      <c r="C1" s="164"/>
      <c r="D1" s="164"/>
      <c r="E1" s="164"/>
      <c r="F1" s="164"/>
      <c r="G1" s="164"/>
      <c r="H1" s="164"/>
      <c r="I1" s="164"/>
    </row>
    <row r="2" spans="1:9" ht="24" customHeight="1">
      <c r="A2" s="202" t="s">
        <v>195</v>
      </c>
      <c r="B2" s="204" t="s">
        <v>196</v>
      </c>
      <c r="C2" s="205"/>
      <c r="D2" s="206"/>
      <c r="E2" s="204" t="s">
        <v>197</v>
      </c>
      <c r="F2" s="205"/>
      <c r="G2" s="206"/>
      <c r="H2" s="204" t="s">
        <v>49</v>
      </c>
      <c r="I2" s="206"/>
    </row>
    <row r="3" spans="1:9" ht="28.8">
      <c r="A3" s="203"/>
      <c r="B3" s="140" t="s">
        <v>50</v>
      </c>
      <c r="C3" s="30" t="s">
        <v>51</v>
      </c>
      <c r="D3" s="141" t="s">
        <v>52</v>
      </c>
      <c r="E3" s="140" t="s">
        <v>50</v>
      </c>
      <c r="F3" s="30" t="s">
        <v>51</v>
      </c>
      <c r="G3" s="141" t="s">
        <v>52</v>
      </c>
      <c r="H3" s="140" t="s">
        <v>53</v>
      </c>
      <c r="I3" s="141" t="s">
        <v>54</v>
      </c>
    </row>
    <row r="4" spans="1:9" s="3" customFormat="1" ht="25.05" customHeight="1">
      <c r="A4" s="88" t="s">
        <v>111</v>
      </c>
      <c r="B4" s="82">
        <v>11113391</v>
      </c>
      <c r="C4" s="83">
        <f t="shared" ref="C4:C22" si="0">B4/$B$31</f>
        <v>0.52338568183386236</v>
      </c>
      <c r="D4" s="84">
        <v>34384624</v>
      </c>
      <c r="E4" s="82">
        <v>11984497</v>
      </c>
      <c r="F4" s="83">
        <f t="shared" ref="F4:F22" si="1">E4/$E$31</f>
        <v>0.63316897545737216</v>
      </c>
      <c r="G4" s="84">
        <v>45429650</v>
      </c>
      <c r="H4" s="11">
        <f t="shared" ref="H4:H14" si="2">SUM(B4/E4-1)</f>
        <v>-7.2686071013243203E-2</v>
      </c>
      <c r="I4" s="12">
        <f t="shared" ref="I4:I14" si="3">SUM(D4/G4-1)</f>
        <v>-0.24312373086739603</v>
      </c>
    </row>
    <row r="5" spans="1:9" s="3" customFormat="1" ht="25.05" customHeight="1">
      <c r="A5" s="88" t="s">
        <v>1</v>
      </c>
      <c r="B5" s="82">
        <v>8234580</v>
      </c>
      <c r="C5" s="83">
        <f t="shared" si="0"/>
        <v>0.38780793980122591</v>
      </c>
      <c r="D5" s="84">
        <v>24046075</v>
      </c>
      <c r="E5" s="82">
        <v>3466653</v>
      </c>
      <c r="F5" s="83">
        <f t="shared" si="1"/>
        <v>0.18315137700616269</v>
      </c>
      <c r="G5" s="84">
        <v>13446889</v>
      </c>
      <c r="H5" s="11">
        <f t="shared" si="2"/>
        <v>1.3753689798200166</v>
      </c>
      <c r="I5" s="12">
        <f t="shared" si="3"/>
        <v>0.78822588629979773</v>
      </c>
    </row>
    <row r="6" spans="1:9" s="3" customFormat="1" ht="25.05" customHeight="1">
      <c r="A6" s="88" t="s">
        <v>11</v>
      </c>
      <c r="B6" s="82">
        <v>956186</v>
      </c>
      <c r="C6" s="83">
        <f t="shared" si="0"/>
        <v>4.5031625502062647E-2</v>
      </c>
      <c r="D6" s="84">
        <v>3098408</v>
      </c>
      <c r="E6" s="82">
        <v>165821</v>
      </c>
      <c r="F6" s="83">
        <f t="shared" si="1"/>
        <v>8.7607108316116161E-3</v>
      </c>
      <c r="G6" s="84">
        <v>713864</v>
      </c>
      <c r="H6" s="11">
        <f t="shared" si="2"/>
        <v>4.7663745846424757</v>
      </c>
      <c r="I6" s="12">
        <f t="shared" si="3"/>
        <v>3.3403337330359841</v>
      </c>
    </row>
    <row r="7" spans="1:9" s="3" customFormat="1" ht="25.05" customHeight="1">
      <c r="A7" s="88" t="s">
        <v>2</v>
      </c>
      <c r="B7" s="82">
        <v>616645</v>
      </c>
      <c r="C7" s="83">
        <f t="shared" si="0"/>
        <v>2.9040925832128289E-2</v>
      </c>
      <c r="D7" s="84">
        <v>1821533</v>
      </c>
      <c r="E7" s="82">
        <v>2414381</v>
      </c>
      <c r="F7" s="83">
        <f t="shared" si="1"/>
        <v>0.12755738886110496</v>
      </c>
      <c r="G7" s="84">
        <v>8825036</v>
      </c>
      <c r="H7" s="11">
        <f t="shared" si="2"/>
        <v>-0.74459499142844487</v>
      </c>
      <c r="I7" s="12">
        <f t="shared" si="3"/>
        <v>-0.79359483632701333</v>
      </c>
    </row>
    <row r="8" spans="1:9" s="3" customFormat="1" ht="25.05" customHeight="1">
      <c r="A8" s="88" t="s">
        <v>10</v>
      </c>
      <c r="B8" s="82">
        <v>244920</v>
      </c>
      <c r="C8" s="83">
        <f t="shared" si="0"/>
        <v>1.1534519139545217E-2</v>
      </c>
      <c r="D8" s="84">
        <v>1133264</v>
      </c>
      <c r="E8" s="82">
        <v>519666</v>
      </c>
      <c r="F8" s="83">
        <f t="shared" si="1"/>
        <v>2.7455168856901611E-2</v>
      </c>
      <c r="G8" s="84">
        <v>3412202</v>
      </c>
      <c r="H8" s="11">
        <f t="shared" si="2"/>
        <v>-0.52869727863666283</v>
      </c>
      <c r="I8" s="12">
        <f t="shared" si="3"/>
        <v>-0.66787898254558198</v>
      </c>
    </row>
    <row r="9" spans="1:9" s="3" customFormat="1" ht="25.05" customHeight="1">
      <c r="A9" s="88" t="s">
        <v>143</v>
      </c>
      <c r="B9" s="82">
        <v>36699</v>
      </c>
      <c r="C9" s="83">
        <f t="shared" si="0"/>
        <v>1.7283411640624283E-3</v>
      </c>
      <c r="D9" s="84">
        <v>206547</v>
      </c>
      <c r="E9" s="82">
        <v>188322</v>
      </c>
      <c r="F9" s="83">
        <f t="shared" si="1"/>
        <v>9.9494912298850133E-3</v>
      </c>
      <c r="G9" s="84">
        <v>989640</v>
      </c>
      <c r="H9" s="11">
        <f t="shared" si="2"/>
        <v>-0.80512632618600055</v>
      </c>
      <c r="I9" s="12">
        <f t="shared" si="3"/>
        <v>-0.79129077240208567</v>
      </c>
    </row>
    <row r="10" spans="1:9" s="3" customFormat="1" ht="25.05" customHeight="1">
      <c r="A10" s="88" t="s">
        <v>8</v>
      </c>
      <c r="B10" s="82">
        <v>13468</v>
      </c>
      <c r="C10" s="83">
        <f t="shared" si="0"/>
        <v>6.3427610555036329E-4</v>
      </c>
      <c r="D10" s="84">
        <v>90615</v>
      </c>
      <c r="E10" s="82">
        <v>22498</v>
      </c>
      <c r="F10" s="83">
        <f t="shared" si="1"/>
        <v>1.1886219012646054E-3</v>
      </c>
      <c r="G10" s="84">
        <v>151270</v>
      </c>
      <c r="H10" s="11">
        <f t="shared" si="2"/>
        <v>-0.4013690105787181</v>
      </c>
      <c r="I10" s="12">
        <f t="shared" si="3"/>
        <v>-0.40097177232762615</v>
      </c>
    </row>
    <row r="11" spans="1:9" s="3" customFormat="1" ht="25.05" customHeight="1">
      <c r="A11" s="88" t="s">
        <v>86</v>
      </c>
      <c r="B11" s="82">
        <v>5394</v>
      </c>
      <c r="C11" s="83">
        <f t="shared" si="0"/>
        <v>2.5403068854608406E-4</v>
      </c>
      <c r="D11" s="84">
        <v>46494</v>
      </c>
      <c r="E11" s="82">
        <v>4901</v>
      </c>
      <c r="F11" s="83">
        <f t="shared" si="1"/>
        <v>2.5893128002923955E-4</v>
      </c>
      <c r="G11" s="84">
        <v>75127</v>
      </c>
      <c r="H11" s="11">
        <f t="shared" si="2"/>
        <v>0.10059171597633143</v>
      </c>
      <c r="I11" s="12">
        <f t="shared" si="3"/>
        <v>-0.38112795666005561</v>
      </c>
    </row>
    <row r="12" spans="1:9" s="3" customFormat="1" ht="25.05" customHeight="1">
      <c r="A12" s="88" t="s">
        <v>12</v>
      </c>
      <c r="B12" s="82">
        <v>4413</v>
      </c>
      <c r="C12" s="83">
        <f t="shared" si="0"/>
        <v>2.0783044652463272E-4</v>
      </c>
      <c r="D12" s="84">
        <v>190759</v>
      </c>
      <c r="E12" s="82">
        <v>1848</v>
      </c>
      <c r="F12" s="83">
        <f t="shared" si="1"/>
        <v>9.7634157415636536E-5</v>
      </c>
      <c r="G12" s="84">
        <v>102024</v>
      </c>
      <c r="H12" s="11">
        <f t="shared" si="2"/>
        <v>1.3879870129870131</v>
      </c>
      <c r="I12" s="12">
        <f t="shared" si="3"/>
        <v>0.86974633419587555</v>
      </c>
    </row>
    <row r="13" spans="1:9" s="3" customFormat="1" ht="25.05" customHeight="1">
      <c r="A13" s="90" t="s">
        <v>3</v>
      </c>
      <c r="B13" s="82">
        <v>2714</v>
      </c>
      <c r="C13" s="83">
        <f t="shared" si="0"/>
        <v>1.2781596008788878E-4</v>
      </c>
      <c r="D13" s="84">
        <v>259422</v>
      </c>
      <c r="E13" s="82">
        <v>1204</v>
      </c>
      <c r="F13" s="83">
        <f t="shared" si="1"/>
        <v>6.3610132861702593E-5</v>
      </c>
      <c r="G13" s="84">
        <v>118953</v>
      </c>
      <c r="H13" s="11">
        <f t="shared" si="2"/>
        <v>1.2541528239202657</v>
      </c>
      <c r="I13" s="12">
        <f t="shared" si="3"/>
        <v>1.1808781619631281</v>
      </c>
    </row>
    <row r="14" spans="1:9" s="3" customFormat="1" ht="25.05" customHeight="1">
      <c r="A14" s="88" t="s">
        <v>5</v>
      </c>
      <c r="B14" s="82">
        <v>2427</v>
      </c>
      <c r="C14" s="83">
        <f t="shared" si="0"/>
        <v>1.1429968133135816E-4</v>
      </c>
      <c r="D14" s="84">
        <v>34810</v>
      </c>
      <c r="E14" s="82">
        <v>3419</v>
      </c>
      <c r="F14" s="83">
        <f t="shared" si="1"/>
        <v>1.8063375768618035E-4</v>
      </c>
      <c r="G14" s="84">
        <v>41845</v>
      </c>
      <c r="H14" s="11">
        <f t="shared" si="2"/>
        <v>-0.2901433167592864</v>
      </c>
      <c r="I14" s="12">
        <f t="shared" si="3"/>
        <v>-0.16812044449755048</v>
      </c>
    </row>
    <row r="15" spans="1:9" s="3" customFormat="1" ht="25.05" customHeight="1">
      <c r="A15" s="88" t="s">
        <v>6</v>
      </c>
      <c r="B15" s="82">
        <v>1330</v>
      </c>
      <c r="C15" s="83">
        <f t="shared" si="0"/>
        <v>6.2636413749776005E-5</v>
      </c>
      <c r="D15" s="84">
        <v>17351</v>
      </c>
      <c r="E15" s="82">
        <v>3892</v>
      </c>
      <c r="F15" s="83">
        <f t="shared" si="1"/>
        <v>2.056234527389921E-4</v>
      </c>
      <c r="G15" s="84">
        <v>33724</v>
      </c>
      <c r="H15" s="11">
        <f t="shared" ref="H15:H30" si="4">SUM(B15/E15-1)</f>
        <v>-0.65827338129496404</v>
      </c>
      <c r="I15" s="12">
        <f t="shared" ref="I15:I30" si="5">SUM(D15/G15-1)</f>
        <v>-0.48549994069505398</v>
      </c>
    </row>
    <row r="16" spans="1:9" s="3" customFormat="1" ht="25.05" customHeight="1">
      <c r="A16" s="88" t="s">
        <v>4</v>
      </c>
      <c r="B16" s="82">
        <v>870</v>
      </c>
      <c r="C16" s="83">
        <f t="shared" si="0"/>
        <v>4.0972691700981296E-5</v>
      </c>
      <c r="D16" s="84">
        <v>46448</v>
      </c>
      <c r="E16" s="82">
        <v>1252</v>
      </c>
      <c r="F16" s="83">
        <f t="shared" si="1"/>
        <v>6.6146085002368479E-5</v>
      </c>
      <c r="G16" s="84">
        <v>48733</v>
      </c>
      <c r="H16" s="11">
        <f t="shared" si="4"/>
        <v>-0.305111821086262</v>
      </c>
      <c r="I16" s="12">
        <f t="shared" si="5"/>
        <v>-4.6888145609751075E-2</v>
      </c>
    </row>
    <row r="17" spans="1:9" s="3" customFormat="1" ht="25.05" customHeight="1">
      <c r="A17" s="90" t="s">
        <v>138</v>
      </c>
      <c r="B17" s="82">
        <v>204</v>
      </c>
      <c r="C17" s="83">
        <f t="shared" si="0"/>
        <v>9.6073897781611308E-6</v>
      </c>
      <c r="D17" s="84">
        <v>9051</v>
      </c>
      <c r="E17" s="94">
        <v>0</v>
      </c>
      <c r="F17" s="83">
        <f t="shared" si="1"/>
        <v>0</v>
      </c>
      <c r="G17" s="95">
        <v>0</v>
      </c>
      <c r="H17" s="94">
        <v>0</v>
      </c>
      <c r="I17" s="95">
        <v>0</v>
      </c>
    </row>
    <row r="18" spans="1:9" s="3" customFormat="1" ht="25.05" customHeight="1">
      <c r="A18" s="88" t="s">
        <v>71</v>
      </c>
      <c r="B18" s="82">
        <v>138</v>
      </c>
      <c r="C18" s="83">
        <f t="shared" si="0"/>
        <v>6.4991166146384126E-6</v>
      </c>
      <c r="D18" s="84">
        <v>5940</v>
      </c>
      <c r="E18" s="82">
        <v>55</v>
      </c>
      <c r="F18" s="83">
        <f t="shared" si="1"/>
        <v>2.9057784945129919E-6</v>
      </c>
      <c r="G18" s="84">
        <v>2624</v>
      </c>
      <c r="H18" s="11">
        <f t="shared" si="4"/>
        <v>1.5090909090909093</v>
      </c>
      <c r="I18" s="12">
        <f t="shared" si="5"/>
        <v>1.2637195121951219</v>
      </c>
    </row>
    <row r="19" spans="1:9" s="3" customFormat="1" ht="25.05" customHeight="1">
      <c r="A19" s="90" t="s">
        <v>109</v>
      </c>
      <c r="B19" s="82">
        <v>126</v>
      </c>
      <c r="C19" s="83">
        <f t="shared" si="0"/>
        <v>5.9339760394524633E-6</v>
      </c>
      <c r="D19" s="84">
        <v>6443</v>
      </c>
      <c r="E19" s="94">
        <v>0</v>
      </c>
      <c r="F19" s="83">
        <f t="shared" si="1"/>
        <v>0</v>
      </c>
      <c r="G19" s="95">
        <v>0</v>
      </c>
      <c r="H19" s="94">
        <v>0</v>
      </c>
      <c r="I19" s="95">
        <v>0</v>
      </c>
    </row>
    <row r="20" spans="1:9" s="3" customFormat="1" ht="25.05" customHeight="1">
      <c r="A20" s="90" t="s">
        <v>108</v>
      </c>
      <c r="B20" s="82">
        <v>93</v>
      </c>
      <c r="C20" s="83">
        <f t="shared" si="0"/>
        <v>4.3798394576911038E-6</v>
      </c>
      <c r="D20" s="84">
        <v>5578</v>
      </c>
      <c r="E20" s="94">
        <v>0</v>
      </c>
      <c r="F20" s="83">
        <f t="shared" si="1"/>
        <v>0</v>
      </c>
      <c r="G20" s="95">
        <v>0</v>
      </c>
      <c r="H20" s="94">
        <v>0</v>
      </c>
      <c r="I20" s="95">
        <v>0</v>
      </c>
    </row>
    <row r="21" spans="1:9" s="3" customFormat="1" ht="25.05" customHeight="1">
      <c r="A21" s="90" t="s">
        <v>139</v>
      </c>
      <c r="B21" s="82">
        <v>40</v>
      </c>
      <c r="C21" s="83">
        <f t="shared" si="0"/>
        <v>1.8838019172864963E-6</v>
      </c>
      <c r="D21" s="84">
        <v>1235</v>
      </c>
      <c r="E21" s="82">
        <v>3</v>
      </c>
      <c r="F21" s="83">
        <f t="shared" si="1"/>
        <v>1.5849700879161774E-7</v>
      </c>
      <c r="G21" s="84">
        <v>196</v>
      </c>
      <c r="H21" s="11">
        <f t="shared" si="4"/>
        <v>12.333333333333334</v>
      </c>
      <c r="I21" s="12">
        <f t="shared" si="5"/>
        <v>5.3010204081632653</v>
      </c>
    </row>
    <row r="22" spans="1:9" s="3" customFormat="1" ht="25.05" customHeight="1">
      <c r="A22" s="90" t="s">
        <v>107</v>
      </c>
      <c r="B22" s="82">
        <v>10</v>
      </c>
      <c r="C22" s="83">
        <f t="shared" si="0"/>
        <v>4.7095047932162408E-7</v>
      </c>
      <c r="D22" s="84">
        <v>391</v>
      </c>
      <c r="E22" s="94">
        <v>0</v>
      </c>
      <c r="F22" s="83">
        <f t="shared" si="1"/>
        <v>0</v>
      </c>
      <c r="G22" s="95">
        <v>0</v>
      </c>
      <c r="H22" s="94">
        <v>0</v>
      </c>
      <c r="I22" s="95">
        <v>0</v>
      </c>
    </row>
    <row r="23" spans="1:9" s="3" customFormat="1" ht="25.05" customHeight="1">
      <c r="A23" s="88" t="s">
        <v>142</v>
      </c>
      <c r="B23" s="82">
        <v>3</v>
      </c>
      <c r="C23" s="83">
        <f t="shared" ref="C23:C26" si="6">B23/$B$31</f>
        <v>1.4128514379648724E-7</v>
      </c>
      <c r="D23" s="84">
        <v>125</v>
      </c>
      <c r="E23" s="94">
        <v>0</v>
      </c>
      <c r="F23" s="83">
        <f t="shared" ref="F23:F29" si="7">E23/$E$31</f>
        <v>0</v>
      </c>
      <c r="G23" s="95">
        <v>0</v>
      </c>
      <c r="H23" s="94">
        <v>0</v>
      </c>
      <c r="I23" s="95">
        <v>0</v>
      </c>
    </row>
    <row r="24" spans="1:9" s="3" customFormat="1" ht="25.05" customHeight="1">
      <c r="A24" s="90" t="s">
        <v>140</v>
      </c>
      <c r="B24" s="82">
        <v>2</v>
      </c>
      <c r="C24" s="83">
        <f t="shared" si="6"/>
        <v>9.4190095864324819E-8</v>
      </c>
      <c r="D24" s="84">
        <v>192</v>
      </c>
      <c r="E24" s="94">
        <v>0</v>
      </c>
      <c r="F24" s="83">
        <f t="shared" si="7"/>
        <v>0</v>
      </c>
      <c r="G24" s="95">
        <v>0</v>
      </c>
      <c r="H24" s="94">
        <v>0</v>
      </c>
      <c r="I24" s="95">
        <v>0</v>
      </c>
    </row>
    <row r="25" spans="1:9" ht="25.05" customHeight="1">
      <c r="A25" s="88" t="s">
        <v>144</v>
      </c>
      <c r="B25" s="82">
        <v>2</v>
      </c>
      <c r="C25" s="83">
        <f t="shared" si="6"/>
        <v>9.4190095864324819E-8</v>
      </c>
      <c r="D25" s="84">
        <v>66</v>
      </c>
      <c r="E25" s="94">
        <v>0</v>
      </c>
      <c r="F25" s="83">
        <f t="shared" si="7"/>
        <v>0</v>
      </c>
      <c r="G25" s="95">
        <v>0</v>
      </c>
      <c r="H25" s="94">
        <v>0</v>
      </c>
      <c r="I25" s="95">
        <v>0</v>
      </c>
    </row>
    <row r="26" spans="1:9" ht="25.05" customHeight="1">
      <c r="A26" s="90" t="s">
        <v>13</v>
      </c>
      <c r="B26" s="94">
        <v>0</v>
      </c>
      <c r="C26" s="83">
        <f t="shared" si="6"/>
        <v>0</v>
      </c>
      <c r="D26" s="95">
        <v>0</v>
      </c>
      <c r="E26" s="82">
        <v>69142</v>
      </c>
      <c r="F26" s="83">
        <f t="shared" si="7"/>
        <v>3.6529333939566782E-3</v>
      </c>
      <c r="G26" s="84">
        <v>314312</v>
      </c>
      <c r="H26" s="11">
        <f t="shared" si="4"/>
        <v>-1</v>
      </c>
      <c r="I26" s="12">
        <f t="shared" si="5"/>
        <v>-1</v>
      </c>
    </row>
    <row r="27" spans="1:9" ht="25.05" customHeight="1">
      <c r="A27" s="91" t="s">
        <v>141</v>
      </c>
      <c r="B27" s="94">
        <v>0</v>
      </c>
      <c r="C27" s="83">
        <f>B27/$B$31</f>
        <v>0</v>
      </c>
      <c r="D27" s="95">
        <v>0</v>
      </c>
      <c r="E27" s="82">
        <v>64956</v>
      </c>
      <c r="F27" s="83">
        <f t="shared" si="7"/>
        <v>3.4317772343561074E-3</v>
      </c>
      <c r="G27" s="84">
        <v>165874</v>
      </c>
      <c r="H27" s="11">
        <f t="shared" si="4"/>
        <v>-1</v>
      </c>
      <c r="I27" s="12">
        <f t="shared" si="5"/>
        <v>-1</v>
      </c>
    </row>
    <row r="28" spans="1:9" ht="25.05" customHeight="1">
      <c r="A28" s="88" t="s">
        <v>7</v>
      </c>
      <c r="B28" s="94">
        <v>0</v>
      </c>
      <c r="C28" s="83">
        <f>B28/$B$31</f>
        <v>0</v>
      </c>
      <c r="D28" s="95">
        <v>0</v>
      </c>
      <c r="E28" s="82">
        <v>15140</v>
      </c>
      <c r="F28" s="83">
        <f t="shared" si="7"/>
        <v>7.998815710350309E-4</v>
      </c>
      <c r="G28" s="84">
        <v>12557</v>
      </c>
      <c r="H28" s="11">
        <f t="shared" si="4"/>
        <v>-1</v>
      </c>
      <c r="I28" s="12">
        <f t="shared" si="5"/>
        <v>-1</v>
      </c>
    </row>
    <row r="29" spans="1:9" ht="25.05" customHeight="1">
      <c r="A29" s="90" t="s">
        <v>45</v>
      </c>
      <c r="B29" s="94">
        <v>0</v>
      </c>
      <c r="C29" s="83">
        <f>B29/$B$31</f>
        <v>0</v>
      </c>
      <c r="D29" s="95">
        <v>0</v>
      </c>
      <c r="E29" s="82">
        <v>151</v>
      </c>
      <c r="F29" s="83">
        <f t="shared" si="7"/>
        <v>7.9776827758447601E-6</v>
      </c>
      <c r="G29" s="84">
        <v>3036</v>
      </c>
      <c r="H29" s="11">
        <f t="shared" si="4"/>
        <v>-1</v>
      </c>
      <c r="I29" s="12">
        <f t="shared" si="5"/>
        <v>-1</v>
      </c>
    </row>
    <row r="30" spans="1:9" ht="25.05" customHeight="1">
      <c r="A30" s="88" t="s">
        <v>9</v>
      </c>
      <c r="B30" s="94">
        <v>0</v>
      </c>
      <c r="C30" s="83">
        <f>B30/$B$31</f>
        <v>0</v>
      </c>
      <c r="D30" s="95">
        <v>0</v>
      </c>
      <c r="E30" s="82">
        <v>1</v>
      </c>
      <c r="F30" s="83">
        <f>E30/$E$31</f>
        <v>5.2832336263872582E-8</v>
      </c>
      <c r="G30" s="84">
        <v>2566</v>
      </c>
      <c r="H30" s="11">
        <f t="shared" si="4"/>
        <v>-1</v>
      </c>
      <c r="I30" s="12">
        <f t="shared" si="5"/>
        <v>-1</v>
      </c>
    </row>
    <row r="31" spans="1:9" ht="25.05" customHeight="1" thickBot="1">
      <c r="A31" s="89" t="s">
        <v>0</v>
      </c>
      <c r="B31" s="92">
        <v>21233655</v>
      </c>
      <c r="C31" s="85">
        <f t="shared" ref="C31" si="8">B31/$B$31</f>
        <v>1</v>
      </c>
      <c r="D31" s="93">
        <v>65405371</v>
      </c>
      <c r="E31" s="92">
        <v>18927802</v>
      </c>
      <c r="F31" s="85">
        <f t="shared" ref="F31" si="9">E31/$E$31</f>
        <v>1</v>
      </c>
      <c r="G31" s="93">
        <v>73890121</v>
      </c>
      <c r="H31" s="86">
        <f t="shared" ref="H31" si="10">SUM(B31/E31-1)</f>
        <v>0.12182360107105938</v>
      </c>
      <c r="I31" s="87">
        <f t="shared" ref="I31" si="11">SUM(D31/G31-1)</f>
        <v>-0.11482928820755345</v>
      </c>
    </row>
  </sheetData>
  <mergeCells count="5">
    <mergeCell ref="A1:I1"/>
    <mergeCell ref="A2:A3"/>
    <mergeCell ref="B2:D2"/>
    <mergeCell ref="E2:G2"/>
    <mergeCell ref="H2:I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J21"/>
  <sheetViews>
    <sheetView workbookViewId="0">
      <selection activeCell="A20" sqref="A20:B20"/>
    </sheetView>
  </sheetViews>
  <sheetFormatPr defaultColWidth="8.88671875" defaultRowHeight="15.6"/>
  <cols>
    <col min="1" max="1" width="4" style="13" bestFit="1" customWidth="1"/>
    <col min="2" max="2" width="11" style="13" bestFit="1" customWidth="1"/>
    <col min="3" max="3" width="12.33203125" style="14" customWidth="1"/>
    <col min="4" max="4" width="9" style="14" customWidth="1"/>
    <col min="5" max="5" width="12.6640625" style="14" bestFit="1" customWidth="1"/>
    <col min="6" max="6" width="12.5546875" style="14" customWidth="1"/>
    <col min="7" max="7" width="8.88671875" style="14" customWidth="1"/>
    <col min="8" max="8" width="12.6640625" style="14" bestFit="1" customWidth="1"/>
    <col min="9" max="10" width="10.21875" style="14" bestFit="1" customWidth="1"/>
    <col min="11" max="11" width="8.5546875" style="13" bestFit="1" customWidth="1"/>
    <col min="12" max="16384" width="8.88671875" style="13"/>
  </cols>
  <sheetData>
    <row r="1" spans="1:10" ht="36.75" customHeight="1" thickBot="1">
      <c r="B1" s="164" t="s">
        <v>199</v>
      </c>
      <c r="C1" s="164"/>
      <c r="D1" s="164"/>
      <c r="E1" s="164"/>
      <c r="F1" s="164"/>
      <c r="G1" s="164"/>
      <c r="H1" s="164"/>
      <c r="I1" s="164"/>
      <c r="J1" s="164"/>
    </row>
    <row r="2" spans="1:10" ht="26.25" customHeight="1" thickTop="1">
      <c r="A2" s="162" t="s">
        <v>205</v>
      </c>
      <c r="B2" s="165" t="s">
        <v>35</v>
      </c>
      <c r="C2" s="167" t="s">
        <v>200</v>
      </c>
      <c r="D2" s="168"/>
      <c r="E2" s="169"/>
      <c r="F2" s="167" t="s">
        <v>201</v>
      </c>
      <c r="G2" s="168"/>
      <c r="H2" s="169"/>
      <c r="I2" s="167" t="s">
        <v>36</v>
      </c>
      <c r="J2" s="169"/>
    </row>
    <row r="3" spans="1:10" ht="32.1" customHeight="1">
      <c r="A3" s="163"/>
      <c r="B3" s="166"/>
      <c r="C3" s="142" t="s">
        <v>37</v>
      </c>
      <c r="D3" s="22" t="s">
        <v>38</v>
      </c>
      <c r="E3" s="143" t="s">
        <v>39</v>
      </c>
      <c r="F3" s="142" t="s">
        <v>37</v>
      </c>
      <c r="G3" s="22" t="s">
        <v>38</v>
      </c>
      <c r="H3" s="143" t="s">
        <v>39</v>
      </c>
      <c r="I3" s="142" t="s">
        <v>40</v>
      </c>
      <c r="J3" s="143" t="s">
        <v>41</v>
      </c>
    </row>
    <row r="4" spans="1:10" ht="25.05" customHeight="1">
      <c r="A4" s="24">
        <v>1</v>
      </c>
      <c r="B4" s="151" t="s">
        <v>26</v>
      </c>
      <c r="C4" s="152">
        <v>1852442</v>
      </c>
      <c r="D4" s="114">
        <f>C4/$C$20</f>
        <v>0.58342718852673803</v>
      </c>
      <c r="E4" s="153">
        <v>4845633</v>
      </c>
      <c r="F4" s="152">
        <v>1812174</v>
      </c>
      <c r="G4" s="114">
        <f>F4/$F$20</f>
        <v>0.45935888073202402</v>
      </c>
      <c r="H4" s="153">
        <v>5528969</v>
      </c>
      <c r="I4" s="121">
        <f t="shared" ref="I4:I9" si="0">SUM(C4/F4-1)</f>
        <v>2.2220824269634232E-2</v>
      </c>
      <c r="J4" s="122">
        <f t="shared" ref="J4:J9" si="1">SUM(E4/H4-1)</f>
        <v>-0.12359193911197552</v>
      </c>
    </row>
    <row r="5" spans="1:10" ht="25.05" customHeight="1">
      <c r="A5" s="24">
        <v>2</v>
      </c>
      <c r="B5" s="151" t="s">
        <v>82</v>
      </c>
      <c r="C5" s="152">
        <v>1129580</v>
      </c>
      <c r="D5" s="114">
        <f t="shared" ref="D5:D20" si="2">C5/$C$20</f>
        <v>0.35576157505391948</v>
      </c>
      <c r="E5" s="153">
        <v>3732885</v>
      </c>
      <c r="F5" s="152">
        <v>1617643</v>
      </c>
      <c r="G5" s="114">
        <f t="shared" ref="G5:G20" si="3">F5/$F$20</f>
        <v>0.41004819509825963</v>
      </c>
      <c r="H5" s="153">
        <v>5118056</v>
      </c>
      <c r="I5" s="121">
        <f t="shared" si="0"/>
        <v>-0.30171242975118739</v>
      </c>
      <c r="J5" s="122">
        <f t="shared" si="1"/>
        <v>-0.27064397107026572</v>
      </c>
    </row>
    <row r="6" spans="1:10" ht="25.05" customHeight="1">
      <c r="A6" s="24">
        <v>3</v>
      </c>
      <c r="B6" s="151" t="s">
        <v>83</v>
      </c>
      <c r="C6" s="152">
        <v>119421</v>
      </c>
      <c r="D6" s="114">
        <f t="shared" si="2"/>
        <v>3.7611681381145311E-2</v>
      </c>
      <c r="E6" s="153">
        <v>368569</v>
      </c>
      <c r="F6" s="152">
        <v>170363</v>
      </c>
      <c r="G6" s="114">
        <f t="shared" si="3"/>
        <v>4.3184460762680524E-2</v>
      </c>
      <c r="H6" s="153">
        <v>552478</v>
      </c>
      <c r="I6" s="121">
        <f t="shared" si="0"/>
        <v>-0.29902032718371951</v>
      </c>
      <c r="J6" s="122">
        <f t="shared" si="1"/>
        <v>-0.33288022328490907</v>
      </c>
    </row>
    <row r="7" spans="1:10" ht="25.05" customHeight="1">
      <c r="A7" s="24">
        <v>4</v>
      </c>
      <c r="B7" s="151" t="s">
        <v>84</v>
      </c>
      <c r="C7" s="152">
        <v>46786</v>
      </c>
      <c r="D7" s="114">
        <f t="shared" si="2"/>
        <v>1.4735265364536091E-2</v>
      </c>
      <c r="E7" s="153">
        <v>168582</v>
      </c>
      <c r="F7" s="152">
        <v>56795</v>
      </c>
      <c r="G7" s="114">
        <f t="shared" si="3"/>
        <v>1.4396679144042076E-2</v>
      </c>
      <c r="H7" s="153">
        <v>193323</v>
      </c>
      <c r="I7" s="121">
        <f t="shared" si="0"/>
        <v>-0.176230301963201</v>
      </c>
      <c r="J7" s="122">
        <f t="shared" si="1"/>
        <v>-0.12797752983349109</v>
      </c>
    </row>
    <row r="8" spans="1:10" ht="25.05" customHeight="1">
      <c r="A8" s="24">
        <v>5</v>
      </c>
      <c r="B8" s="151" t="s">
        <v>28</v>
      </c>
      <c r="C8" s="152">
        <v>20412</v>
      </c>
      <c r="D8" s="114">
        <f t="shared" si="2"/>
        <v>6.428765797907722E-3</v>
      </c>
      <c r="E8" s="153">
        <v>54465</v>
      </c>
      <c r="F8" s="152">
        <v>283944</v>
      </c>
      <c r="G8" s="114">
        <f t="shared" si="3"/>
        <v>7.1975537685991436E-2</v>
      </c>
      <c r="H8" s="153">
        <v>820101</v>
      </c>
      <c r="I8" s="121">
        <f t="shared" si="0"/>
        <v>-0.92811258558025522</v>
      </c>
      <c r="J8" s="122">
        <f t="shared" si="1"/>
        <v>-0.93358744837526109</v>
      </c>
    </row>
    <row r="9" spans="1:10" ht="25.05" customHeight="1">
      <c r="A9" s="24">
        <v>6</v>
      </c>
      <c r="B9" s="151" t="s">
        <v>153</v>
      </c>
      <c r="C9" s="152">
        <v>4817</v>
      </c>
      <c r="D9" s="114">
        <f t="shared" si="2"/>
        <v>1.5171156598335048E-3</v>
      </c>
      <c r="E9" s="153">
        <v>44823</v>
      </c>
      <c r="F9" s="152">
        <v>1160</v>
      </c>
      <c r="G9" s="114">
        <f t="shared" si="3"/>
        <v>2.9404257077363869E-4</v>
      </c>
      <c r="H9" s="153">
        <v>14655</v>
      </c>
      <c r="I9" s="121">
        <f t="shared" si="0"/>
        <v>3.1525862068965518</v>
      </c>
      <c r="J9" s="122">
        <f t="shared" si="1"/>
        <v>2.058546571136131</v>
      </c>
    </row>
    <row r="10" spans="1:10" ht="25.05" customHeight="1">
      <c r="A10" s="24">
        <v>7</v>
      </c>
      <c r="B10" s="151" t="s">
        <v>6</v>
      </c>
      <c r="C10" s="152">
        <v>960</v>
      </c>
      <c r="D10" s="114">
        <f t="shared" si="2"/>
        <v>3.0235230090100987E-4</v>
      </c>
      <c r="E10" s="153">
        <v>8106</v>
      </c>
      <c r="F10" s="154">
        <v>0</v>
      </c>
      <c r="G10" s="114">
        <f t="shared" si="3"/>
        <v>0</v>
      </c>
      <c r="H10" s="155">
        <v>0</v>
      </c>
      <c r="I10" s="154">
        <v>0</v>
      </c>
      <c r="J10" s="155">
        <v>0</v>
      </c>
    </row>
    <row r="11" spans="1:10" s="15" customFormat="1" ht="25.05" customHeight="1">
      <c r="A11" s="24">
        <v>8</v>
      </c>
      <c r="B11" s="151" t="s">
        <v>85</v>
      </c>
      <c r="C11" s="152">
        <v>450</v>
      </c>
      <c r="D11" s="114">
        <f t="shared" si="2"/>
        <v>1.4172764104734836E-4</v>
      </c>
      <c r="E11" s="153">
        <v>23805</v>
      </c>
      <c r="F11" s="152">
        <v>1886</v>
      </c>
      <c r="G11" s="114">
        <f t="shared" si="3"/>
        <v>4.7807266248196773E-4</v>
      </c>
      <c r="H11" s="153">
        <v>70926</v>
      </c>
      <c r="I11" s="121">
        <f>SUM(C11/F11-1)</f>
        <v>-0.76139978791092255</v>
      </c>
      <c r="J11" s="122">
        <f>SUM(E11/H11-1)</f>
        <v>-0.66436849674308429</v>
      </c>
    </row>
    <row r="12" spans="1:10" ht="25.05" customHeight="1">
      <c r="A12" s="24">
        <v>9</v>
      </c>
      <c r="B12" s="151" t="s">
        <v>30</v>
      </c>
      <c r="C12" s="152">
        <v>138</v>
      </c>
      <c r="D12" s="114">
        <f t="shared" si="2"/>
        <v>4.3463143254520165E-5</v>
      </c>
      <c r="E12" s="153">
        <v>1792</v>
      </c>
      <c r="F12" s="152">
        <v>544</v>
      </c>
      <c r="G12" s="114">
        <f t="shared" si="3"/>
        <v>1.3789582629384435E-4</v>
      </c>
      <c r="H12" s="153">
        <v>5094</v>
      </c>
      <c r="I12" s="121">
        <f>SUM(C12/F12-1)</f>
        <v>-0.74632352941176472</v>
      </c>
      <c r="J12" s="122">
        <f>SUM(E12/H12-1)</f>
        <v>-0.64821358460934431</v>
      </c>
    </row>
    <row r="13" spans="1:10" s="16" customFormat="1" ht="25.05" customHeight="1">
      <c r="A13" s="24">
        <v>10</v>
      </c>
      <c r="B13" s="151" t="s">
        <v>32</v>
      </c>
      <c r="C13" s="152">
        <v>84</v>
      </c>
      <c r="D13" s="114">
        <f t="shared" si="2"/>
        <v>2.6455826328838363E-5</v>
      </c>
      <c r="E13" s="153">
        <v>1465</v>
      </c>
      <c r="F13" s="152">
        <v>16</v>
      </c>
      <c r="G13" s="114">
        <f t="shared" si="3"/>
        <v>4.0557595968777749E-6</v>
      </c>
      <c r="H13" s="153">
        <v>694</v>
      </c>
      <c r="I13" s="121">
        <f>SUM(C13/F13-1)</f>
        <v>4.25</v>
      </c>
      <c r="J13" s="122">
        <f>SUM(E13/H13-1)</f>
        <v>1.1109510086455332</v>
      </c>
    </row>
    <row r="14" spans="1:10" ht="25.05" customHeight="1">
      <c r="A14" s="24">
        <v>11</v>
      </c>
      <c r="B14" s="151" t="s">
        <v>34</v>
      </c>
      <c r="C14" s="152">
        <v>9</v>
      </c>
      <c r="D14" s="114">
        <f t="shared" si="2"/>
        <v>2.8345528209469675E-6</v>
      </c>
      <c r="E14" s="153">
        <v>827</v>
      </c>
      <c r="F14" s="152">
        <v>377</v>
      </c>
      <c r="G14" s="114">
        <f t="shared" si="3"/>
        <v>9.5563835501432572E-5</v>
      </c>
      <c r="H14" s="153">
        <v>27919</v>
      </c>
      <c r="I14" s="121">
        <f>SUM(C14/F14-1)</f>
        <v>-0.97612732095490717</v>
      </c>
      <c r="J14" s="122">
        <f>SUM(E14/H14-1)</f>
        <v>-0.97037859522189185</v>
      </c>
    </row>
    <row r="15" spans="1:10" ht="25.05" customHeight="1">
      <c r="A15" s="24">
        <v>12</v>
      </c>
      <c r="B15" s="151" t="s">
        <v>33</v>
      </c>
      <c r="C15" s="152">
        <v>3</v>
      </c>
      <c r="D15" s="114">
        <f t="shared" si="2"/>
        <v>9.4485094031565579E-7</v>
      </c>
      <c r="E15" s="153">
        <v>286</v>
      </c>
      <c r="F15" s="152">
        <v>31</v>
      </c>
      <c r="G15" s="114">
        <f t="shared" si="3"/>
        <v>7.858034218950688E-6</v>
      </c>
      <c r="H15" s="153">
        <v>1454</v>
      </c>
      <c r="I15" s="121">
        <f>SUM(C15/F15-1)</f>
        <v>-0.90322580645161288</v>
      </c>
      <c r="J15" s="122">
        <f>SUM(E15/H15-1)</f>
        <v>-0.80330123796423658</v>
      </c>
    </row>
    <row r="16" spans="1:10" ht="25.05" customHeight="1">
      <c r="A16" s="24">
        <v>13</v>
      </c>
      <c r="B16" s="151" t="s">
        <v>107</v>
      </c>
      <c r="C16" s="152">
        <v>2</v>
      </c>
      <c r="D16" s="114">
        <f t="shared" si="2"/>
        <v>6.2990062687710382E-7</v>
      </c>
      <c r="E16" s="153">
        <v>32</v>
      </c>
      <c r="F16" s="154">
        <v>0</v>
      </c>
      <c r="G16" s="114">
        <f t="shared" si="3"/>
        <v>0</v>
      </c>
      <c r="H16" s="155">
        <v>0</v>
      </c>
      <c r="I16" s="154">
        <v>0</v>
      </c>
      <c r="J16" s="155">
        <v>0</v>
      </c>
    </row>
    <row r="17" spans="1:10" ht="25.05" customHeight="1">
      <c r="A17" s="24">
        <v>14</v>
      </c>
      <c r="B17" s="151" t="s">
        <v>65</v>
      </c>
      <c r="C17" s="154">
        <v>0</v>
      </c>
      <c r="D17" s="114">
        <f t="shared" si="2"/>
        <v>0</v>
      </c>
      <c r="E17" s="155">
        <v>0</v>
      </c>
      <c r="F17" s="152">
        <v>70</v>
      </c>
      <c r="G17" s="114">
        <f t="shared" si="3"/>
        <v>1.7743948236340264E-5</v>
      </c>
      <c r="H17" s="153">
        <v>3036</v>
      </c>
      <c r="I17" s="121">
        <f>SUM(C17/F17-1)</f>
        <v>-1</v>
      </c>
      <c r="J17" s="122">
        <f>SUM(E17/H17-1)</f>
        <v>-1</v>
      </c>
    </row>
    <row r="18" spans="1:10" ht="25.05" customHeight="1">
      <c r="A18" s="24">
        <v>15</v>
      </c>
      <c r="B18" s="151" t="s">
        <v>175</v>
      </c>
      <c r="C18" s="154">
        <v>0</v>
      </c>
      <c r="D18" s="114">
        <f t="shared" si="2"/>
        <v>0</v>
      </c>
      <c r="E18" s="155">
        <v>0</v>
      </c>
      <c r="F18" s="152">
        <v>2</v>
      </c>
      <c r="G18" s="114">
        <f t="shared" si="3"/>
        <v>5.0696994960972186E-7</v>
      </c>
      <c r="H18" s="153">
        <v>66</v>
      </c>
      <c r="I18" s="121">
        <f>SUM(C18/F18-1)</f>
        <v>-1</v>
      </c>
      <c r="J18" s="122">
        <f>SUM(E18/H18-1)</f>
        <v>-1</v>
      </c>
    </row>
    <row r="19" spans="1:10" s="15" customFormat="1" ht="25.05" customHeight="1">
      <c r="A19" s="24">
        <v>16</v>
      </c>
      <c r="B19" s="151" t="s">
        <v>177</v>
      </c>
      <c r="C19" s="154">
        <v>0</v>
      </c>
      <c r="D19" s="114">
        <f t="shared" si="2"/>
        <v>0</v>
      </c>
      <c r="E19" s="155">
        <v>0</v>
      </c>
      <c r="F19" s="152">
        <v>2</v>
      </c>
      <c r="G19" s="114">
        <f t="shared" si="3"/>
        <v>5.0696994960972186E-7</v>
      </c>
      <c r="H19" s="153">
        <v>132</v>
      </c>
      <c r="I19" s="121">
        <f>SUM(C19/F19-1)</f>
        <v>-1</v>
      </c>
      <c r="J19" s="122">
        <f>SUM(E19/H19-1)</f>
        <v>-1</v>
      </c>
    </row>
    <row r="20" spans="1:10" ht="25.05" customHeight="1" thickBot="1">
      <c r="A20" s="170" t="s">
        <v>43</v>
      </c>
      <c r="B20" s="171"/>
      <c r="C20" s="62">
        <f>SUM(C4:C19)</f>
        <v>3175104</v>
      </c>
      <c r="D20" s="119">
        <f t="shared" si="2"/>
        <v>1</v>
      </c>
      <c r="E20" s="68">
        <f>SUM(E4:E19)</f>
        <v>9251270</v>
      </c>
      <c r="F20" s="62">
        <f>SUM(F4:F19)</f>
        <v>3945007</v>
      </c>
      <c r="G20" s="119">
        <f t="shared" si="3"/>
        <v>1</v>
      </c>
      <c r="H20" s="68">
        <f>SUM(H4:H19)</f>
        <v>12336903</v>
      </c>
      <c r="I20" s="123">
        <f>SUM(C20/F20-1)</f>
        <v>-0.19515884255718685</v>
      </c>
      <c r="J20" s="124">
        <f>SUM(E20/H20-1)</f>
        <v>-0.25011406833627536</v>
      </c>
    </row>
    <row r="21" spans="1:10" ht="25.05" customHeight="1"/>
  </sheetData>
  <sortState xmlns:xlrd2="http://schemas.microsoft.com/office/spreadsheetml/2017/richdata2" ref="B4:J19">
    <sortCondition descending="1" ref="C4:C19"/>
    <sortCondition descending="1" ref="F4:F19"/>
  </sortState>
  <mergeCells count="7">
    <mergeCell ref="B1:J1"/>
    <mergeCell ref="B2:B3"/>
    <mergeCell ref="A2:A3"/>
    <mergeCell ref="A20:B20"/>
    <mergeCell ref="C2:E2"/>
    <mergeCell ref="F2:H2"/>
    <mergeCell ref="I2:J2"/>
  </mergeCells>
  <phoneticPr fontId="2" type="noConversion"/>
  <printOptions horizontalCentered="1"/>
  <pageMargins left="0.35433070866141736" right="0.35433070866141736" top="0.78740157480314965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J24"/>
  <sheetViews>
    <sheetView workbookViewId="0">
      <selection activeCell="N6" sqref="N6"/>
    </sheetView>
  </sheetViews>
  <sheetFormatPr defaultRowHeight="15.6"/>
  <cols>
    <col min="1" max="1" width="4" style="13" bestFit="1" customWidth="1"/>
    <col min="2" max="2" width="11" style="29" bestFit="1" customWidth="1"/>
    <col min="3" max="3" width="12.109375" style="14" bestFit="1" customWidth="1"/>
    <col min="4" max="4" width="10.109375" style="14" customWidth="1"/>
    <col min="5" max="5" width="12.88671875" style="14" bestFit="1" customWidth="1"/>
    <col min="6" max="6" width="12.109375" style="14" bestFit="1" customWidth="1"/>
    <col min="7" max="7" width="10.33203125" style="14" customWidth="1"/>
    <col min="8" max="8" width="12.88671875" style="14" bestFit="1" customWidth="1"/>
    <col min="9" max="9" width="12.109375" style="14" customWidth="1"/>
    <col min="10" max="10" width="10.5546875" style="14" bestFit="1" customWidth="1"/>
    <col min="11" max="11" width="9" style="13" bestFit="1" customWidth="1"/>
    <col min="12" max="16384" width="8.88671875" style="13"/>
  </cols>
  <sheetData>
    <row r="1" spans="1:10" s="29" customFormat="1" ht="39" customHeight="1" thickBot="1">
      <c r="B1" s="164" t="s">
        <v>204</v>
      </c>
      <c r="C1" s="164"/>
      <c r="D1" s="164"/>
      <c r="E1" s="164"/>
      <c r="F1" s="164"/>
      <c r="G1" s="164"/>
      <c r="H1" s="164"/>
      <c r="I1" s="164"/>
      <c r="J1" s="164"/>
    </row>
    <row r="2" spans="1:10" ht="27.75" customHeight="1" thickTop="1">
      <c r="A2" s="162" t="s">
        <v>205</v>
      </c>
      <c r="B2" s="172" t="s">
        <v>206</v>
      </c>
      <c r="C2" s="174" t="s">
        <v>202</v>
      </c>
      <c r="D2" s="175"/>
      <c r="E2" s="176"/>
      <c r="F2" s="174" t="s">
        <v>80</v>
      </c>
      <c r="G2" s="175"/>
      <c r="H2" s="176"/>
      <c r="I2" s="174" t="s">
        <v>74</v>
      </c>
      <c r="J2" s="176"/>
    </row>
    <row r="3" spans="1:10" ht="33" customHeight="1">
      <c r="A3" s="163"/>
      <c r="B3" s="173"/>
      <c r="C3" s="156" t="s">
        <v>75</v>
      </c>
      <c r="D3" s="27" t="s">
        <v>76</v>
      </c>
      <c r="E3" s="157" t="s">
        <v>77</v>
      </c>
      <c r="F3" s="156" t="s">
        <v>75</v>
      </c>
      <c r="G3" s="27" t="s">
        <v>76</v>
      </c>
      <c r="H3" s="157" t="s">
        <v>77</v>
      </c>
      <c r="I3" s="156" t="s">
        <v>78</v>
      </c>
      <c r="J3" s="157" t="s">
        <v>79</v>
      </c>
    </row>
    <row r="4" spans="1:10" ht="26.25" customHeight="1">
      <c r="A4" s="58">
        <v>1</v>
      </c>
      <c r="B4" s="63" t="s">
        <v>26</v>
      </c>
      <c r="C4" s="131">
        <v>2368286</v>
      </c>
      <c r="D4" s="158">
        <f>C4/$C$22</f>
        <v>0.50840811482796711</v>
      </c>
      <c r="E4" s="132">
        <v>6234200</v>
      </c>
      <c r="F4" s="131">
        <v>2646804</v>
      </c>
      <c r="G4" s="158">
        <f>F4/$F$22</f>
        <v>0.41087472034543976</v>
      </c>
      <c r="H4" s="132">
        <v>7981221</v>
      </c>
      <c r="I4" s="147">
        <f>SUM(C4/F4-1)</f>
        <v>-0.10522804106386419</v>
      </c>
      <c r="J4" s="148">
        <f>SUM(E4/H4-1)</f>
        <v>-0.21889144530642612</v>
      </c>
    </row>
    <row r="5" spans="1:10" ht="26.25" customHeight="1">
      <c r="A5" s="58">
        <v>2</v>
      </c>
      <c r="B5" s="63" t="s">
        <v>82</v>
      </c>
      <c r="C5" s="131">
        <v>1956570</v>
      </c>
      <c r="D5" s="158">
        <f t="shared" ref="D5:D22" si="0">C5/$C$22</f>
        <v>0.42002362266590931</v>
      </c>
      <c r="E5" s="132">
        <v>6272958</v>
      </c>
      <c r="F5" s="131">
        <v>3084592</v>
      </c>
      <c r="G5" s="158">
        <f t="shared" ref="G5:G22" si="1">F5/$F$22</f>
        <v>0.478834426493152</v>
      </c>
      <c r="H5" s="132">
        <v>9377534</v>
      </c>
      <c r="I5" s="147">
        <f>SUM(C5/F5-1)</f>
        <v>-0.36569569006208924</v>
      </c>
      <c r="J5" s="148">
        <f>SUM(E5/H5-1)</f>
        <v>-0.33106528859292861</v>
      </c>
    </row>
    <row r="6" spans="1:10" ht="26.25" customHeight="1">
      <c r="A6" s="58">
        <v>3</v>
      </c>
      <c r="B6" s="63" t="s">
        <v>83</v>
      </c>
      <c r="C6" s="131">
        <v>140821</v>
      </c>
      <c r="D6" s="158">
        <f t="shared" si="0"/>
        <v>3.0230529225857502E-2</v>
      </c>
      <c r="E6" s="132">
        <v>438333</v>
      </c>
      <c r="F6" s="131">
        <v>257513</v>
      </c>
      <c r="G6" s="158">
        <f t="shared" si="1"/>
        <v>3.9974845836833868E-2</v>
      </c>
      <c r="H6" s="132">
        <v>812211</v>
      </c>
      <c r="I6" s="147">
        <f>SUM(C6/F6-1)</f>
        <v>-0.45314993806137938</v>
      </c>
      <c r="J6" s="148">
        <f>SUM(E6/H6-1)</f>
        <v>-0.46032127119677024</v>
      </c>
    </row>
    <row r="7" spans="1:10" ht="26.25" customHeight="1">
      <c r="A7" s="58">
        <v>4</v>
      </c>
      <c r="B7" s="63" t="s">
        <v>28</v>
      </c>
      <c r="C7" s="131">
        <v>100291</v>
      </c>
      <c r="D7" s="158">
        <f t="shared" si="0"/>
        <v>2.1529814492089069E-2</v>
      </c>
      <c r="E7" s="132">
        <v>262654</v>
      </c>
      <c r="F7" s="131">
        <v>324858</v>
      </c>
      <c r="G7" s="158">
        <f t="shared" si="1"/>
        <v>5.0429098604195421E-2</v>
      </c>
      <c r="H7" s="132">
        <v>940191</v>
      </c>
      <c r="I7" s="147">
        <f>SUM(C7/F7-1)</f>
        <v>-0.69127741967259548</v>
      </c>
      <c r="J7" s="148">
        <f>SUM(E7/H7-1)</f>
        <v>-0.7206376151228846</v>
      </c>
    </row>
    <row r="8" spans="1:10" ht="26.25" customHeight="1">
      <c r="A8" s="58">
        <v>5</v>
      </c>
      <c r="B8" s="63" t="s">
        <v>84</v>
      </c>
      <c r="C8" s="131">
        <v>50115</v>
      </c>
      <c r="D8" s="158">
        <f t="shared" si="0"/>
        <v>1.0758359705966076E-2</v>
      </c>
      <c r="E8" s="132">
        <v>201176</v>
      </c>
      <c r="F8" s="131">
        <v>107867</v>
      </c>
      <c r="G8" s="158">
        <f t="shared" si="1"/>
        <v>1.6744656370287166E-2</v>
      </c>
      <c r="H8" s="132">
        <v>449191</v>
      </c>
      <c r="I8" s="147">
        <f>SUM(C8/F8-1)</f>
        <v>-0.53540007601954254</v>
      </c>
      <c r="J8" s="148">
        <f>SUM(E8/H8-1)</f>
        <v>-0.55213706418873043</v>
      </c>
    </row>
    <row r="9" spans="1:10" ht="26.25" customHeight="1">
      <c r="A9" s="58">
        <v>6</v>
      </c>
      <c r="B9" s="63" t="s">
        <v>208</v>
      </c>
      <c r="C9" s="131">
        <v>22680</v>
      </c>
      <c r="D9" s="158">
        <f t="shared" si="0"/>
        <v>4.8687937370310401E-3</v>
      </c>
      <c r="E9" s="132">
        <v>40514</v>
      </c>
      <c r="F9" s="144">
        <v>0</v>
      </c>
      <c r="G9" s="158">
        <f t="shared" si="1"/>
        <v>0</v>
      </c>
      <c r="H9" s="145">
        <v>0</v>
      </c>
      <c r="I9" s="144">
        <v>0</v>
      </c>
      <c r="J9" s="145">
        <v>0</v>
      </c>
    </row>
    <row r="10" spans="1:10" ht="26.25" customHeight="1">
      <c r="A10" s="58">
        <v>7</v>
      </c>
      <c r="B10" s="63" t="s">
        <v>32</v>
      </c>
      <c r="C10" s="131">
        <v>8237</v>
      </c>
      <c r="D10" s="158">
        <f t="shared" si="0"/>
        <v>1.7682651680742804E-3</v>
      </c>
      <c r="E10" s="132">
        <v>32009</v>
      </c>
      <c r="F10" s="131">
        <v>204</v>
      </c>
      <c r="G10" s="158">
        <f t="shared" si="1"/>
        <v>3.1667793667558954E-5</v>
      </c>
      <c r="H10" s="132">
        <v>4984</v>
      </c>
      <c r="I10" s="147">
        <f t="shared" ref="I10:I16" si="2">SUM(C10/F10-1)</f>
        <v>39.377450980392155</v>
      </c>
      <c r="J10" s="148">
        <f t="shared" ref="J10:J16" si="3">SUM(E10/H10-1)</f>
        <v>5.4223515248796144</v>
      </c>
    </row>
    <row r="11" spans="1:10" ht="26.25" customHeight="1">
      <c r="A11" s="58">
        <v>8</v>
      </c>
      <c r="B11" s="63" t="s">
        <v>207</v>
      </c>
      <c r="C11" s="131">
        <v>4817</v>
      </c>
      <c r="D11" s="158">
        <f t="shared" si="0"/>
        <v>1.0340819855061078E-3</v>
      </c>
      <c r="E11" s="132">
        <v>44823</v>
      </c>
      <c r="F11" s="131">
        <v>1160</v>
      </c>
      <c r="G11" s="158">
        <f t="shared" si="1"/>
        <v>1.8007176791357053E-4</v>
      </c>
      <c r="H11" s="132">
        <v>14655</v>
      </c>
      <c r="I11" s="147">
        <f t="shared" si="2"/>
        <v>3.1525862068965518</v>
      </c>
      <c r="J11" s="148">
        <f t="shared" si="3"/>
        <v>2.058546571136131</v>
      </c>
    </row>
    <row r="12" spans="1:10" s="16" customFormat="1" ht="26.25" customHeight="1">
      <c r="A12" s="58">
        <v>9</v>
      </c>
      <c r="B12" s="63" t="s">
        <v>85</v>
      </c>
      <c r="C12" s="131">
        <v>4464</v>
      </c>
      <c r="D12" s="158">
        <f t="shared" si="0"/>
        <v>9.5830225935214129E-4</v>
      </c>
      <c r="E12" s="132">
        <v>125154</v>
      </c>
      <c r="F12" s="131">
        <v>2363</v>
      </c>
      <c r="G12" s="158">
        <f t="shared" si="1"/>
        <v>3.6681860998255788E-4</v>
      </c>
      <c r="H12" s="132">
        <v>92049</v>
      </c>
      <c r="I12" s="147">
        <f t="shared" si="2"/>
        <v>0.88912399492170979</v>
      </c>
      <c r="J12" s="148">
        <f t="shared" si="3"/>
        <v>0.35964540625101837</v>
      </c>
    </row>
    <row r="13" spans="1:10" ht="26.25" customHeight="1">
      <c r="A13" s="58">
        <v>10</v>
      </c>
      <c r="B13" s="63" t="s">
        <v>156</v>
      </c>
      <c r="C13" s="131">
        <v>960</v>
      </c>
      <c r="D13" s="158">
        <f t="shared" si="0"/>
        <v>2.0608650738755728E-4</v>
      </c>
      <c r="E13" s="132">
        <v>8106</v>
      </c>
      <c r="F13" s="131">
        <v>9</v>
      </c>
      <c r="G13" s="158">
        <f t="shared" si="1"/>
        <v>1.3971085441570126E-6</v>
      </c>
      <c r="H13" s="132">
        <v>360</v>
      </c>
      <c r="I13" s="147">
        <f t="shared" si="2"/>
        <v>105.66666666666667</v>
      </c>
      <c r="J13" s="148">
        <f t="shared" si="3"/>
        <v>21.516666666666666</v>
      </c>
    </row>
    <row r="14" spans="1:10" ht="26.25" customHeight="1">
      <c r="A14" s="58">
        <v>11</v>
      </c>
      <c r="B14" s="63" t="s">
        <v>30</v>
      </c>
      <c r="C14" s="131">
        <v>861</v>
      </c>
      <c r="D14" s="158">
        <f t="shared" si="0"/>
        <v>1.8483383631321543E-4</v>
      </c>
      <c r="E14" s="132">
        <v>5768</v>
      </c>
      <c r="F14" s="131">
        <v>544</v>
      </c>
      <c r="G14" s="158">
        <f t="shared" si="1"/>
        <v>8.444744978015721E-5</v>
      </c>
      <c r="H14" s="132">
        <v>5094</v>
      </c>
      <c r="I14" s="147">
        <f t="shared" si="2"/>
        <v>0.58272058823529416</v>
      </c>
      <c r="J14" s="148">
        <f t="shared" si="3"/>
        <v>0.13231252453867293</v>
      </c>
    </row>
    <row r="15" spans="1:10" s="15" customFormat="1" ht="26.25" customHeight="1">
      <c r="A15" s="58">
        <v>12</v>
      </c>
      <c r="B15" s="63" t="s">
        <v>33</v>
      </c>
      <c r="C15" s="131">
        <v>119</v>
      </c>
      <c r="D15" s="158">
        <f t="shared" si="0"/>
        <v>2.5546139978249287E-5</v>
      </c>
      <c r="E15" s="132">
        <v>11204</v>
      </c>
      <c r="F15" s="131">
        <v>74</v>
      </c>
      <c r="G15" s="158">
        <f t="shared" si="1"/>
        <v>1.1487336918624326E-5</v>
      </c>
      <c r="H15" s="132">
        <v>5712</v>
      </c>
      <c r="I15" s="147">
        <f t="shared" si="2"/>
        <v>0.60810810810810811</v>
      </c>
      <c r="J15" s="148">
        <f t="shared" si="3"/>
        <v>0.96148459383753493</v>
      </c>
    </row>
    <row r="16" spans="1:10" ht="26.25" customHeight="1">
      <c r="A16" s="58">
        <v>13</v>
      </c>
      <c r="B16" s="63" t="s">
        <v>34</v>
      </c>
      <c r="C16" s="131">
        <v>14</v>
      </c>
      <c r="D16" s="158">
        <f t="shared" si="0"/>
        <v>3.0054282327352102E-6</v>
      </c>
      <c r="E16" s="132">
        <v>1332</v>
      </c>
      <c r="F16" s="131">
        <v>638</v>
      </c>
      <c r="G16" s="158">
        <f t="shared" si="1"/>
        <v>9.9039472352463782E-5</v>
      </c>
      <c r="H16" s="132">
        <v>57066</v>
      </c>
      <c r="I16" s="147">
        <f t="shared" si="2"/>
        <v>-0.9780564263322884</v>
      </c>
      <c r="J16" s="148">
        <f t="shared" si="3"/>
        <v>-0.97665860582483444</v>
      </c>
    </row>
    <row r="17" spans="1:10" ht="26.25" customHeight="1">
      <c r="A17" s="58">
        <v>14</v>
      </c>
      <c r="B17" s="63" t="s">
        <v>107</v>
      </c>
      <c r="C17" s="131">
        <v>2</v>
      </c>
      <c r="D17" s="158">
        <f t="shared" si="0"/>
        <v>4.293468903907443E-7</v>
      </c>
      <c r="E17" s="132">
        <v>32</v>
      </c>
      <c r="F17" s="144">
        <v>0</v>
      </c>
      <c r="G17" s="158">
        <f t="shared" si="1"/>
        <v>0</v>
      </c>
      <c r="H17" s="145">
        <v>0</v>
      </c>
      <c r="I17" s="144">
        <v>0</v>
      </c>
      <c r="J17" s="145">
        <v>0</v>
      </c>
    </row>
    <row r="18" spans="1:10" ht="26.25" customHeight="1">
      <c r="A18" s="58">
        <v>15</v>
      </c>
      <c r="B18" s="63" t="s">
        <v>73</v>
      </c>
      <c r="C18" s="131">
        <v>1</v>
      </c>
      <c r="D18" s="158">
        <f t="shared" si="0"/>
        <v>2.1467344519537215E-7</v>
      </c>
      <c r="E18" s="132">
        <v>32</v>
      </c>
      <c r="F18" s="131">
        <v>2</v>
      </c>
      <c r="G18" s="158">
        <f t="shared" si="1"/>
        <v>3.1046856536822506E-7</v>
      </c>
      <c r="H18" s="132">
        <v>66</v>
      </c>
      <c r="I18" s="147">
        <f>SUM(C18/F18-1)</f>
        <v>-0.5</v>
      </c>
      <c r="J18" s="148">
        <f>SUM(E18/H18-1)</f>
        <v>-0.51515151515151514</v>
      </c>
    </row>
    <row r="19" spans="1:10" ht="26.25" customHeight="1">
      <c r="A19" s="58">
        <v>16</v>
      </c>
      <c r="B19" s="63" t="s">
        <v>143</v>
      </c>
      <c r="C19" s="144">
        <v>0</v>
      </c>
      <c r="D19" s="158">
        <f t="shared" si="0"/>
        <v>0</v>
      </c>
      <c r="E19" s="145">
        <v>0</v>
      </c>
      <c r="F19" s="131">
        <v>15175</v>
      </c>
      <c r="G19" s="158">
        <f t="shared" si="1"/>
        <v>2.3556802397314072E-3</v>
      </c>
      <c r="H19" s="132">
        <v>85475</v>
      </c>
      <c r="I19" s="147">
        <f>SUM(C19/F19-1)</f>
        <v>-1</v>
      </c>
      <c r="J19" s="148">
        <f>SUM(E19/H19-1)</f>
        <v>-1</v>
      </c>
    </row>
    <row r="20" spans="1:10" ht="26.25" customHeight="1">
      <c r="A20" s="58">
        <v>17</v>
      </c>
      <c r="B20" s="63" t="s">
        <v>65</v>
      </c>
      <c r="C20" s="144">
        <v>0</v>
      </c>
      <c r="D20" s="158">
        <f t="shared" si="0"/>
        <v>0</v>
      </c>
      <c r="E20" s="145">
        <v>0</v>
      </c>
      <c r="F20" s="131">
        <v>70</v>
      </c>
      <c r="G20" s="158">
        <f t="shared" si="1"/>
        <v>1.0866399787887876E-5</v>
      </c>
      <c r="H20" s="132">
        <v>3036</v>
      </c>
      <c r="I20" s="147">
        <f>SUM(C20/F20-1)</f>
        <v>-1</v>
      </c>
      <c r="J20" s="148">
        <f>SUM(E20/H20-1)</f>
        <v>-1</v>
      </c>
    </row>
    <row r="21" spans="1:10" ht="26.25" customHeight="1">
      <c r="A21" s="58">
        <v>18</v>
      </c>
      <c r="B21" s="63" t="s">
        <v>72</v>
      </c>
      <c r="C21" s="144">
        <v>0</v>
      </c>
      <c r="D21" s="158">
        <f t="shared" si="0"/>
        <v>0</v>
      </c>
      <c r="E21" s="145">
        <v>0</v>
      </c>
      <c r="F21" s="131">
        <v>3</v>
      </c>
      <c r="G21" s="158">
        <f t="shared" si="1"/>
        <v>4.6570284805233753E-7</v>
      </c>
      <c r="H21" s="132">
        <v>231</v>
      </c>
      <c r="I21" s="147">
        <f>SUM(C21/F21-1)</f>
        <v>-1</v>
      </c>
      <c r="J21" s="148">
        <f>SUM(E21/H21-1)</f>
        <v>-1</v>
      </c>
    </row>
    <row r="22" spans="1:10" ht="26.25" customHeight="1" thickBot="1">
      <c r="A22" s="170" t="s">
        <v>43</v>
      </c>
      <c r="B22" s="171"/>
      <c r="C22" s="133">
        <f>SUM(C4:C21)</f>
        <v>4658238</v>
      </c>
      <c r="D22" s="159">
        <f t="shared" si="0"/>
        <v>1</v>
      </c>
      <c r="E22" s="135">
        <f>SUM(E4:E21)</f>
        <v>13678295</v>
      </c>
      <c r="F22" s="133">
        <f>SUM(F4:F21)</f>
        <v>6441876</v>
      </c>
      <c r="G22" s="159">
        <f t="shared" si="1"/>
        <v>1</v>
      </c>
      <c r="H22" s="135">
        <f>SUM(H4:H21)</f>
        <v>19829076</v>
      </c>
      <c r="I22" s="149">
        <f>SUM(C22/F22-1)</f>
        <v>-0.27688176549812504</v>
      </c>
      <c r="J22" s="150">
        <f>SUM(E22/H22-1)</f>
        <v>-0.31018999574160688</v>
      </c>
    </row>
    <row r="23" spans="1:10" ht="26.25" customHeight="1"/>
    <row r="24" spans="1:10" ht="26.25" customHeight="1"/>
  </sheetData>
  <mergeCells count="7">
    <mergeCell ref="A2:A3"/>
    <mergeCell ref="A22:B22"/>
    <mergeCell ref="B1:J1"/>
    <mergeCell ref="B2:B3"/>
    <mergeCell ref="C2:E2"/>
    <mergeCell ref="F2:H2"/>
    <mergeCell ref="I2:J2"/>
  </mergeCells>
  <phoneticPr fontId="2" type="noConversion"/>
  <printOptions horizontalCentered="1"/>
  <pageMargins left="0.55118110236220474" right="0.55118110236220474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K24"/>
  <sheetViews>
    <sheetView workbookViewId="0">
      <selection activeCell="N10" sqref="N9:N10"/>
    </sheetView>
  </sheetViews>
  <sheetFormatPr defaultColWidth="9" defaultRowHeight="15.6"/>
  <cols>
    <col min="1" max="1" width="5.33203125" style="1" customWidth="1"/>
    <col min="2" max="2" width="13" style="1" customWidth="1"/>
    <col min="3" max="3" width="15" style="2" bestFit="1" customWidth="1"/>
    <col min="4" max="4" width="11.109375" style="2" customWidth="1"/>
    <col min="5" max="5" width="16.6640625" style="2" bestFit="1" customWidth="1"/>
    <col min="6" max="6" width="15.33203125" style="2" bestFit="1" customWidth="1"/>
    <col min="7" max="7" width="11.33203125" style="2" customWidth="1"/>
    <col min="8" max="8" width="16.44140625" style="2" bestFit="1" customWidth="1"/>
    <col min="9" max="9" width="11.44140625" style="2" customWidth="1"/>
    <col min="10" max="10" width="10" style="2" bestFit="1" customWidth="1"/>
    <col min="11" max="16384" width="9" style="1"/>
  </cols>
  <sheetData>
    <row r="1" spans="1:11" ht="36" customHeight="1" thickBot="1">
      <c r="B1" s="177" t="s">
        <v>214</v>
      </c>
      <c r="C1" s="177"/>
      <c r="D1" s="177"/>
      <c r="E1" s="177"/>
      <c r="F1" s="177"/>
      <c r="G1" s="177"/>
      <c r="H1" s="177"/>
      <c r="I1" s="177"/>
      <c r="J1" s="177"/>
    </row>
    <row r="2" spans="1:11" ht="25.5" customHeight="1">
      <c r="B2" s="178" t="s">
        <v>87</v>
      </c>
      <c r="C2" s="180" t="s">
        <v>215</v>
      </c>
      <c r="D2" s="214"/>
      <c r="E2" s="181"/>
      <c r="F2" s="180" t="s">
        <v>88</v>
      </c>
      <c r="G2" s="214"/>
      <c r="H2" s="181"/>
      <c r="I2" s="180" t="s">
        <v>89</v>
      </c>
      <c r="J2" s="181"/>
    </row>
    <row r="3" spans="1:11" ht="32.1" customHeight="1">
      <c r="B3" s="179"/>
      <c r="C3" s="21" t="s">
        <v>90</v>
      </c>
      <c r="D3" s="30" t="s">
        <v>51</v>
      </c>
      <c r="E3" s="23" t="s">
        <v>91</v>
      </c>
      <c r="F3" s="21" t="s">
        <v>90</v>
      </c>
      <c r="G3" s="30" t="s">
        <v>51</v>
      </c>
      <c r="H3" s="23" t="s">
        <v>91</v>
      </c>
      <c r="I3" s="21" t="s">
        <v>92</v>
      </c>
      <c r="J3" s="23" t="s">
        <v>93</v>
      </c>
    </row>
    <row r="4" spans="1:11" ht="25.05" customHeight="1">
      <c r="A4" s="61">
        <v>1</v>
      </c>
      <c r="B4" s="60" t="s">
        <v>95</v>
      </c>
      <c r="C4" s="64">
        <v>3122718</v>
      </c>
      <c r="D4" s="211">
        <f>C4/$C$22</f>
        <v>0.48731379397358593</v>
      </c>
      <c r="E4" s="65">
        <v>8274033</v>
      </c>
      <c r="F4" s="64">
        <v>3180771</v>
      </c>
      <c r="G4" s="211">
        <f>F4/$F$22</f>
        <v>0.39527644811644858</v>
      </c>
      <c r="H4" s="65">
        <v>9627910</v>
      </c>
      <c r="I4" s="17">
        <f>SUM(C4/F4-1)</f>
        <v>-1.8251235313702208E-2</v>
      </c>
      <c r="J4" s="18">
        <f>SUM(E4/H4-1)</f>
        <v>-0.14062003072317875</v>
      </c>
      <c r="K4" s="4"/>
    </row>
    <row r="5" spans="1:11" ht="25.05" customHeight="1">
      <c r="A5" s="61">
        <v>2</v>
      </c>
      <c r="B5" s="60" t="s">
        <v>94</v>
      </c>
      <c r="C5" s="64">
        <v>2890104</v>
      </c>
      <c r="D5" s="211">
        <f>C5/$C$22</f>
        <v>0.45101336246764406</v>
      </c>
      <c r="E5" s="65">
        <v>9316007</v>
      </c>
      <c r="F5" s="64">
        <v>4084562</v>
      </c>
      <c r="G5" s="211">
        <f>F5/$F$22</f>
        <v>0.50759113418457891</v>
      </c>
      <c r="H5" s="65">
        <v>12424933</v>
      </c>
      <c r="I5" s="17">
        <f>SUM(C5/F5-1)</f>
        <v>-0.29243233423804071</v>
      </c>
      <c r="J5" s="18">
        <f>SUM(E5/H5-1)</f>
        <v>-0.25021672149057061</v>
      </c>
      <c r="K5" s="4"/>
    </row>
    <row r="6" spans="1:11" ht="25.05" customHeight="1">
      <c r="A6" s="61">
        <v>3</v>
      </c>
      <c r="B6" s="60" t="s">
        <v>101</v>
      </c>
      <c r="C6" s="64">
        <v>186181</v>
      </c>
      <c r="D6" s="211">
        <f>C6/$C$22</f>
        <v>2.9054358887288637E-2</v>
      </c>
      <c r="E6" s="65">
        <v>579357</v>
      </c>
      <c r="F6" s="64">
        <v>257513</v>
      </c>
      <c r="G6" s="211">
        <f>F6/$F$22</f>
        <v>3.2001305338803396E-2</v>
      </c>
      <c r="H6" s="65">
        <v>812211</v>
      </c>
      <c r="I6" s="17">
        <f>SUM(C6/F6-1)</f>
        <v>-0.27700349108588695</v>
      </c>
      <c r="J6" s="18">
        <f>SUM(E6/H6-1)</f>
        <v>-0.28669151242718949</v>
      </c>
      <c r="K6" s="4"/>
    </row>
    <row r="7" spans="1:11" ht="25.05" customHeight="1">
      <c r="A7" s="61">
        <v>4</v>
      </c>
      <c r="B7" s="60" t="s">
        <v>96</v>
      </c>
      <c r="C7" s="64">
        <v>100737</v>
      </c>
      <c r="D7" s="211">
        <f>C7/$C$22</f>
        <v>1.5720449193144283E-2</v>
      </c>
      <c r="E7" s="65">
        <v>266148</v>
      </c>
      <c r="F7" s="64">
        <v>365455</v>
      </c>
      <c r="G7" s="211">
        <f>F7/$F$22</f>
        <v>4.5415326770269444E-2</v>
      </c>
      <c r="H7" s="65">
        <v>1059761</v>
      </c>
      <c r="I7" s="17">
        <f>SUM(C7/F7-1)</f>
        <v>-0.7243518353832894</v>
      </c>
      <c r="J7" s="18">
        <f>SUM(E7/H7-1)</f>
        <v>-0.74886035625013569</v>
      </c>
      <c r="K7" s="4"/>
    </row>
    <row r="8" spans="1:11" ht="25.05" customHeight="1">
      <c r="A8" s="61">
        <v>5</v>
      </c>
      <c r="B8" s="60" t="s">
        <v>102</v>
      </c>
      <c r="C8" s="64">
        <v>64313</v>
      </c>
      <c r="D8" s="211">
        <f>C8/$C$22</f>
        <v>1.0036324775987851E-2</v>
      </c>
      <c r="E8" s="65">
        <v>279822</v>
      </c>
      <c r="F8" s="64">
        <v>117474</v>
      </c>
      <c r="G8" s="211">
        <f>F8/$F$22</f>
        <v>1.4598569172704252E-2</v>
      </c>
      <c r="H8" s="65">
        <v>509107</v>
      </c>
      <c r="I8" s="17">
        <f>SUM(C8/F8-1)</f>
        <v>-0.45253417777550775</v>
      </c>
      <c r="J8" s="18">
        <f>SUM(E8/H8-1)</f>
        <v>-0.45036701518541289</v>
      </c>
      <c r="K8" s="4"/>
    </row>
    <row r="9" spans="1:11" ht="25.05" customHeight="1">
      <c r="A9" s="61">
        <v>6</v>
      </c>
      <c r="B9" s="60" t="s">
        <v>105</v>
      </c>
      <c r="C9" s="64">
        <v>8237</v>
      </c>
      <c r="D9" s="211">
        <f>C9/$C$22</f>
        <v>1.285419855702765E-3</v>
      </c>
      <c r="E9" s="65">
        <v>32009</v>
      </c>
      <c r="F9" s="64">
        <v>207</v>
      </c>
      <c r="G9" s="211">
        <f>F9/$F$22</f>
        <v>2.5724022496465431E-5</v>
      </c>
      <c r="H9" s="65">
        <v>5246</v>
      </c>
      <c r="I9" s="17">
        <f>SUM(C9/F9-1)</f>
        <v>38.792270531400966</v>
      </c>
      <c r="J9" s="18">
        <f>SUM(E9/H9-1)</f>
        <v>5.101601219977125</v>
      </c>
      <c r="K9" s="4"/>
    </row>
    <row r="10" spans="1:11" ht="25.05" customHeight="1">
      <c r="A10" s="61">
        <v>7</v>
      </c>
      <c r="B10" s="60" t="s">
        <v>86</v>
      </c>
      <c r="C10" s="64">
        <v>4817</v>
      </c>
      <c r="D10" s="211">
        <f>C10/$C$22</f>
        <v>7.51713906145468E-4</v>
      </c>
      <c r="E10" s="65">
        <v>44823</v>
      </c>
      <c r="F10" s="64">
        <v>5394</v>
      </c>
      <c r="G10" s="211">
        <f>F10/$F$22</f>
        <v>6.7031583258905575E-4</v>
      </c>
      <c r="H10" s="65">
        <v>46494</v>
      </c>
      <c r="I10" s="17">
        <f>SUM(C10/F10-1)</f>
        <v>-0.10697070819429</v>
      </c>
      <c r="J10" s="18">
        <f>SUM(E10/H10-1)</f>
        <v>-3.5940121305975015E-2</v>
      </c>
    </row>
    <row r="11" spans="1:11" ht="25.05" customHeight="1">
      <c r="A11" s="61">
        <v>8</v>
      </c>
      <c r="B11" s="60" t="s">
        <v>104</v>
      </c>
      <c r="C11" s="64">
        <v>4809</v>
      </c>
      <c r="D11" s="211">
        <f>C11/$C$22</f>
        <v>7.5046547117574324E-4</v>
      </c>
      <c r="E11" s="65">
        <v>136814</v>
      </c>
      <c r="F11" s="64">
        <v>2793</v>
      </c>
      <c r="G11" s="211">
        <f>F11/$F$22</f>
        <v>3.4708789774216402E-4</v>
      </c>
      <c r="H11" s="65">
        <v>107690</v>
      </c>
      <c r="I11" s="17">
        <f>SUM(C11/F11-1)</f>
        <v>0.72180451127819545</v>
      </c>
      <c r="J11" s="18">
        <f>SUM(E11/H11-1)</f>
        <v>0.27044293806295849</v>
      </c>
    </row>
    <row r="12" spans="1:11" ht="25.05" customHeight="1">
      <c r="A12" s="61">
        <v>9</v>
      </c>
      <c r="B12" s="60" t="s">
        <v>97</v>
      </c>
      <c r="C12" s="64">
        <v>1302</v>
      </c>
      <c r="D12" s="211">
        <f>C12/$C$22</f>
        <v>2.0318279132269031E-4</v>
      </c>
      <c r="E12" s="65">
        <v>8737</v>
      </c>
      <c r="F12" s="64">
        <v>544</v>
      </c>
      <c r="G12" s="211">
        <f>F12/$F$22</f>
        <v>6.7603228203271475E-5</v>
      </c>
      <c r="H12" s="65">
        <v>5094</v>
      </c>
      <c r="I12" s="17">
        <f>SUM(C12/F12-1)</f>
        <v>1.3933823529411766</v>
      </c>
      <c r="J12" s="18">
        <f>SUM(E12/H12-1)</f>
        <v>0.71515508441303499</v>
      </c>
      <c r="K12" s="4"/>
    </row>
    <row r="13" spans="1:11" ht="25.05" customHeight="1">
      <c r="A13" s="61">
        <v>10</v>
      </c>
      <c r="B13" s="60" t="s">
        <v>6</v>
      </c>
      <c r="C13" s="64">
        <v>969</v>
      </c>
      <c r="D13" s="211">
        <f>C13/$C$22</f>
        <v>1.5121668570790086E-4</v>
      </c>
      <c r="E13" s="65">
        <v>9096</v>
      </c>
      <c r="F13" s="64">
        <v>9</v>
      </c>
      <c r="G13" s="211">
        <f>F13/$F$22</f>
        <v>1.1184357607158884E-6</v>
      </c>
      <c r="H13" s="65">
        <v>360</v>
      </c>
      <c r="I13" s="17">
        <f>SUM(C13/F13-1)</f>
        <v>106.66666666666667</v>
      </c>
      <c r="J13" s="18">
        <f>SUM(E13/H13-1)</f>
        <v>24.266666666666666</v>
      </c>
      <c r="K13" s="4"/>
    </row>
    <row r="14" spans="1:11" ht="25.05" customHeight="1">
      <c r="A14" s="61">
        <v>11</v>
      </c>
      <c r="B14" s="60" t="s">
        <v>98</v>
      </c>
      <c r="C14" s="64">
        <v>698</v>
      </c>
      <c r="D14" s="211">
        <f>C14/$C$22</f>
        <v>1.0892595110847761E-4</v>
      </c>
      <c r="E14" s="65">
        <v>47783</v>
      </c>
      <c r="F14" s="64">
        <v>1389</v>
      </c>
      <c r="G14" s="211">
        <f>F14/$F$22</f>
        <v>1.7261191907048544E-4</v>
      </c>
      <c r="H14" s="65">
        <v>128042</v>
      </c>
      <c r="I14" s="17">
        <f>SUM(C14/F14-1)</f>
        <v>-0.49748020158387329</v>
      </c>
      <c r="J14" s="18">
        <f>SUM(E14/H14-1)</f>
        <v>-0.62681776292154134</v>
      </c>
      <c r="K14" s="4"/>
    </row>
    <row r="15" spans="1:11" ht="25.05" customHeight="1">
      <c r="A15" s="61">
        <v>12</v>
      </c>
      <c r="B15" s="60" t="s">
        <v>99</v>
      </c>
      <c r="C15" s="64">
        <v>394</v>
      </c>
      <c r="D15" s="211">
        <f>C15/$C$22</f>
        <v>6.1485422258940079E-5</v>
      </c>
      <c r="E15" s="65">
        <v>28120</v>
      </c>
      <c r="F15" s="64">
        <v>143</v>
      </c>
      <c r="G15" s="211">
        <f>F15/$F$22</f>
        <v>1.7770701531374669E-5</v>
      </c>
      <c r="H15" s="65">
        <v>9835</v>
      </c>
      <c r="I15" s="17">
        <f>SUM(C15/F15-1)</f>
        <v>1.7552447552447554</v>
      </c>
      <c r="J15" s="18">
        <f>SUM(E15/H15-1)</f>
        <v>1.8591764107778341</v>
      </c>
      <c r="K15" s="4"/>
    </row>
    <row r="16" spans="1:11" ht="25.05" customHeight="1">
      <c r="A16" s="61">
        <v>13</v>
      </c>
      <c r="B16" s="60" t="s">
        <v>71</v>
      </c>
      <c r="C16" s="64">
        <v>61</v>
      </c>
      <c r="D16" s="211">
        <f>C16/$C$22</f>
        <v>9.5193166441506222E-6</v>
      </c>
      <c r="E16" s="65">
        <v>2474</v>
      </c>
      <c r="F16" s="64">
        <v>100</v>
      </c>
      <c r="G16" s="211">
        <f>F16/$F$22</f>
        <v>1.2427064007954315E-5</v>
      </c>
      <c r="H16" s="65">
        <v>4312</v>
      </c>
      <c r="I16" s="17">
        <f>SUM(C16/F16-1)</f>
        <v>-0.39</v>
      </c>
      <c r="J16" s="18">
        <f>SUM(E16/H16-1)</f>
        <v>-0.42625231910946193</v>
      </c>
    </row>
    <row r="17" spans="1:11" ht="25.05" customHeight="1">
      <c r="A17" s="61">
        <v>14</v>
      </c>
      <c r="B17" s="60" t="s">
        <v>107</v>
      </c>
      <c r="C17" s="64">
        <v>2</v>
      </c>
      <c r="D17" s="211">
        <f>C17/$C$22</f>
        <v>3.1210874243116793E-7</v>
      </c>
      <c r="E17" s="65">
        <v>32</v>
      </c>
      <c r="F17" s="208">
        <v>0</v>
      </c>
      <c r="G17" s="211">
        <f>F17/$F$22</f>
        <v>0</v>
      </c>
      <c r="H17" s="209">
        <v>0</v>
      </c>
      <c r="I17" s="208">
        <v>0</v>
      </c>
      <c r="J17" s="209">
        <v>0</v>
      </c>
      <c r="K17" s="4"/>
    </row>
    <row r="18" spans="1:11" ht="25.05" customHeight="1">
      <c r="A18" s="61">
        <v>15</v>
      </c>
      <c r="B18" s="60" t="s">
        <v>73</v>
      </c>
      <c r="C18" s="64">
        <v>1</v>
      </c>
      <c r="D18" s="211">
        <f>C18/$C$22</f>
        <v>1.5605437121558397E-7</v>
      </c>
      <c r="E18" s="65">
        <v>32</v>
      </c>
      <c r="F18" s="64">
        <v>2</v>
      </c>
      <c r="G18" s="211">
        <f>F18/$F$22</f>
        <v>2.485412801590863E-7</v>
      </c>
      <c r="H18" s="65">
        <v>66</v>
      </c>
      <c r="I18" s="17">
        <f>SUM(C18/F18-1)</f>
        <v>-0.5</v>
      </c>
      <c r="J18" s="18">
        <f>SUM(E18/H18-1)</f>
        <v>-0.51515151515151514</v>
      </c>
      <c r="K18" s="4"/>
    </row>
    <row r="19" spans="1:11" ht="25.05" customHeight="1">
      <c r="A19" s="61">
        <v>16</v>
      </c>
      <c r="B19" s="60" t="s">
        <v>103</v>
      </c>
      <c r="C19" s="208">
        <v>0</v>
      </c>
      <c r="D19" s="211">
        <f>C19/$C$22</f>
        <v>0</v>
      </c>
      <c r="E19" s="209">
        <v>0</v>
      </c>
      <c r="F19" s="64">
        <v>30507</v>
      </c>
      <c r="G19" s="211">
        <f>F19/$F$22</f>
        <v>3.7911244169066228E-3</v>
      </c>
      <c r="H19" s="65">
        <v>171668</v>
      </c>
      <c r="I19" s="17">
        <f>SUM(C19/F19-1)</f>
        <v>-1</v>
      </c>
      <c r="J19" s="18">
        <f>SUM(E19/H19-1)</f>
        <v>-1</v>
      </c>
      <c r="K19" s="4"/>
    </row>
    <row r="20" spans="1:11" ht="25.05" customHeight="1">
      <c r="A20" s="61">
        <v>17</v>
      </c>
      <c r="B20" s="60" t="s">
        <v>72</v>
      </c>
      <c r="C20" s="208">
        <v>0</v>
      </c>
      <c r="D20" s="211">
        <f>C20/$C$22</f>
        <v>0</v>
      </c>
      <c r="E20" s="209">
        <v>0</v>
      </c>
      <c r="F20" s="64">
        <v>90</v>
      </c>
      <c r="G20" s="211">
        <f>F20/$F$22</f>
        <v>1.1184357607158883E-5</v>
      </c>
      <c r="H20" s="65">
        <v>3797</v>
      </c>
      <c r="I20" s="17">
        <f>SUM(C20/F20-1)</f>
        <v>-1</v>
      </c>
      <c r="J20" s="18">
        <f>SUM(E20/H20-1)</f>
        <v>-1</v>
      </c>
      <c r="K20" s="4"/>
    </row>
    <row r="21" spans="1:11" ht="25.05" customHeight="1">
      <c r="A21" s="61">
        <v>18</v>
      </c>
      <c r="B21" s="213" t="s">
        <v>141</v>
      </c>
      <c r="C21" s="64">
        <v>22680</v>
      </c>
      <c r="D21" s="211">
        <f t="shared" ref="D5:D22" si="0">C21/$C$22</f>
        <v>3.5393131391694443E-3</v>
      </c>
      <c r="E21" s="65">
        <v>40514</v>
      </c>
      <c r="F21" s="208">
        <v>0</v>
      </c>
      <c r="G21" s="211">
        <f t="shared" ref="G5:G22" si="1">F21/$F$22</f>
        <v>0</v>
      </c>
      <c r="H21" s="209">
        <v>0</v>
      </c>
      <c r="I21" s="208">
        <v>0</v>
      </c>
      <c r="J21" s="209">
        <v>0</v>
      </c>
      <c r="K21" s="4"/>
    </row>
    <row r="22" spans="1:11" ht="25.05" customHeight="1" thickBot="1">
      <c r="B22" s="59" t="s">
        <v>100</v>
      </c>
      <c r="C22" s="25">
        <f>SUM(C4:C21)</f>
        <v>6408023</v>
      </c>
      <c r="D22" s="17">
        <f t="shared" si="0"/>
        <v>1</v>
      </c>
      <c r="E22" s="26">
        <f>SUM(E4:E21)</f>
        <v>19065801</v>
      </c>
      <c r="F22" s="25">
        <f>SUM(F4:F21)</f>
        <v>8046953</v>
      </c>
      <c r="G22" s="17">
        <f t="shared" si="1"/>
        <v>1</v>
      </c>
      <c r="H22" s="26">
        <f>SUM(H4:H21)</f>
        <v>24916526</v>
      </c>
      <c r="I22" s="19">
        <f>SUM(C22/F22-1)</f>
        <v>-0.20367088014556567</v>
      </c>
      <c r="J22" s="20">
        <f>SUM(E22/H22-1)</f>
        <v>-0.23481303131905307</v>
      </c>
      <c r="K22" s="4"/>
    </row>
    <row r="23" spans="1:11" ht="25.05" customHeight="1">
      <c r="C23" s="5"/>
      <c r="D23" s="5"/>
      <c r="E23" s="5"/>
    </row>
    <row r="24" spans="1:11" ht="25.05" customHeight="1"/>
  </sheetData>
  <sortState xmlns:xlrd2="http://schemas.microsoft.com/office/spreadsheetml/2017/richdata2" ref="B4:J20">
    <sortCondition descending="1" ref="C4:C20"/>
  </sortState>
  <mergeCells count="5"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78740157480314965" bottom="0.39370078740157483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J28"/>
  <sheetViews>
    <sheetView workbookViewId="0">
      <selection activeCell="C4" sqref="C4:H4"/>
    </sheetView>
  </sheetViews>
  <sheetFormatPr defaultColWidth="9" defaultRowHeight="15.6"/>
  <cols>
    <col min="1" max="1" width="6" style="13" bestFit="1" customWidth="1"/>
    <col min="2" max="2" width="12.88671875" style="13" customWidth="1"/>
    <col min="3" max="3" width="12.6640625" style="14" customWidth="1"/>
    <col min="4" max="4" width="10.21875" style="14" customWidth="1"/>
    <col min="5" max="5" width="13.6640625" style="14" customWidth="1"/>
    <col min="6" max="6" width="12.6640625" style="14" customWidth="1"/>
    <col min="7" max="7" width="9.44140625" style="14" customWidth="1"/>
    <col min="8" max="8" width="13.77734375" style="14" customWidth="1"/>
    <col min="9" max="9" width="11.21875" style="14" customWidth="1"/>
    <col min="10" max="10" width="10.5546875" style="14" customWidth="1"/>
    <col min="11" max="16384" width="9" style="13"/>
  </cols>
  <sheetData>
    <row r="1" spans="1:10" ht="34.5" customHeight="1" thickBot="1">
      <c r="B1" s="164" t="s">
        <v>212</v>
      </c>
      <c r="C1" s="164"/>
      <c r="D1" s="164"/>
      <c r="E1" s="164"/>
      <c r="F1" s="164"/>
      <c r="G1" s="164"/>
      <c r="H1" s="164"/>
      <c r="I1" s="164"/>
      <c r="J1" s="164"/>
    </row>
    <row r="2" spans="1:10" s="29" customFormat="1" ht="24.75" customHeight="1" thickTop="1">
      <c r="A2" s="182" t="s">
        <v>47</v>
      </c>
      <c r="B2" s="186" t="s">
        <v>48</v>
      </c>
      <c r="C2" s="182" t="s">
        <v>213</v>
      </c>
      <c r="D2" s="210"/>
      <c r="E2" s="188"/>
      <c r="F2" s="182" t="s">
        <v>106</v>
      </c>
      <c r="G2" s="210"/>
      <c r="H2" s="188"/>
      <c r="I2" s="182" t="s">
        <v>49</v>
      </c>
      <c r="J2" s="188"/>
    </row>
    <row r="3" spans="1:10" ht="30" customHeight="1">
      <c r="A3" s="183"/>
      <c r="B3" s="187"/>
      <c r="C3" s="32" t="s">
        <v>50</v>
      </c>
      <c r="D3" s="30" t="s">
        <v>51</v>
      </c>
      <c r="E3" s="33" t="s">
        <v>52</v>
      </c>
      <c r="F3" s="32" t="s">
        <v>50</v>
      </c>
      <c r="G3" s="30" t="s">
        <v>51</v>
      </c>
      <c r="H3" s="33" t="s">
        <v>52</v>
      </c>
      <c r="I3" s="32" t="s">
        <v>53</v>
      </c>
      <c r="J3" s="33" t="s">
        <v>54</v>
      </c>
    </row>
    <row r="4" spans="1:10" ht="25.05" customHeight="1">
      <c r="A4" s="34">
        <v>1</v>
      </c>
      <c r="B4" s="63" t="s">
        <v>94</v>
      </c>
      <c r="C4" s="64">
        <v>3721619</v>
      </c>
      <c r="D4" s="211">
        <f>C4/$C$25</f>
        <v>0.49250572255749653</v>
      </c>
      <c r="E4" s="65">
        <v>11807269</v>
      </c>
      <c r="F4" s="64">
        <v>5014686</v>
      </c>
      <c r="G4" s="211">
        <f>F4/$F$25</f>
        <v>0.5430520504936831</v>
      </c>
      <c r="H4" s="65">
        <v>15140860</v>
      </c>
      <c r="I4" s="121">
        <f>SUM(C4/F4-1)</f>
        <v>-0.25785602528254015</v>
      </c>
      <c r="J4" s="122">
        <f>SUM(E4/H4-1)</f>
        <v>-0.22017183964451159</v>
      </c>
    </row>
    <row r="5" spans="1:10" ht="25.05" customHeight="1">
      <c r="A5" s="34">
        <v>2</v>
      </c>
      <c r="B5" s="63" t="s">
        <v>95</v>
      </c>
      <c r="C5" s="64">
        <v>3342419</v>
      </c>
      <c r="D5" s="211">
        <f t="shared" ref="D5:D25" si="0">C5/$C$25</f>
        <v>0.44232375336779639</v>
      </c>
      <c r="E5" s="65">
        <v>8952782</v>
      </c>
      <c r="F5" s="64">
        <v>3405364</v>
      </c>
      <c r="G5" s="211">
        <f t="shared" ref="G5:G25" si="1">F5/$F$25</f>
        <v>0.36877481518830302</v>
      </c>
      <c r="H5" s="65">
        <v>10312440</v>
      </c>
      <c r="I5" s="121">
        <f>SUM(C5/F5-1)</f>
        <v>-1.8484073949216584E-2</v>
      </c>
      <c r="J5" s="122">
        <f>SUM(E5/H5-1)</f>
        <v>-0.13184639134870113</v>
      </c>
    </row>
    <row r="6" spans="1:10" ht="25.05" customHeight="1">
      <c r="A6" s="34">
        <v>3</v>
      </c>
      <c r="B6" s="63" t="s">
        <v>101</v>
      </c>
      <c r="C6" s="64">
        <v>240594</v>
      </c>
      <c r="D6" s="211">
        <f t="shared" si="0"/>
        <v>3.1839347824964975E-2</v>
      </c>
      <c r="E6" s="65">
        <v>750382</v>
      </c>
      <c r="F6" s="64">
        <v>257513</v>
      </c>
      <c r="G6" s="211">
        <f t="shared" si="1"/>
        <v>2.788668376819203E-2</v>
      </c>
      <c r="H6" s="65">
        <v>812211</v>
      </c>
      <c r="I6" s="121">
        <f>SUM(C6/F6-1)</f>
        <v>-6.5701537398111909E-2</v>
      </c>
      <c r="J6" s="122">
        <f>SUM(E6/H6-1)</f>
        <v>-7.6124307599872432E-2</v>
      </c>
    </row>
    <row r="7" spans="1:10" ht="25.05" customHeight="1">
      <c r="A7" s="34">
        <v>4</v>
      </c>
      <c r="B7" s="63" t="s">
        <v>96</v>
      </c>
      <c r="C7" s="64">
        <v>100737</v>
      </c>
      <c r="D7" s="211">
        <f t="shared" si="0"/>
        <v>1.3331173603013776E-2</v>
      </c>
      <c r="E7" s="65">
        <v>266148</v>
      </c>
      <c r="F7" s="64">
        <v>365455</v>
      </c>
      <c r="G7" s="211">
        <f t="shared" si="1"/>
        <v>3.9575974869247833E-2</v>
      </c>
      <c r="H7" s="65">
        <v>1059761</v>
      </c>
      <c r="I7" s="121">
        <f>SUM(C7/F7-1)</f>
        <v>-0.7243518353832894</v>
      </c>
      <c r="J7" s="122">
        <f>SUM(E7/H7-1)</f>
        <v>-0.74886035625013569</v>
      </c>
    </row>
    <row r="8" spans="1:10" ht="25.05" customHeight="1">
      <c r="A8" s="34">
        <v>5</v>
      </c>
      <c r="B8" s="63" t="s">
        <v>102</v>
      </c>
      <c r="C8" s="64">
        <v>98139</v>
      </c>
      <c r="D8" s="211">
        <f t="shared" si="0"/>
        <v>1.2987363592584344E-2</v>
      </c>
      <c r="E8" s="65">
        <v>399159</v>
      </c>
      <c r="F8" s="64">
        <v>141936</v>
      </c>
      <c r="G8" s="211">
        <f t="shared" si="1"/>
        <v>1.5370580698147682E-2</v>
      </c>
      <c r="H8" s="65">
        <v>636348</v>
      </c>
      <c r="I8" s="121">
        <f>SUM(C8/F8-1)</f>
        <v>-0.30856865065945216</v>
      </c>
      <c r="J8" s="122">
        <f>SUM(E8/H8-1)</f>
        <v>-0.37273473005336699</v>
      </c>
    </row>
    <row r="9" spans="1:10" ht="25.05" customHeight="1">
      <c r="A9" s="34">
        <v>6</v>
      </c>
      <c r="B9" s="63" t="s">
        <v>105</v>
      </c>
      <c r="C9" s="64">
        <v>8335</v>
      </c>
      <c r="D9" s="211">
        <f t="shared" si="0"/>
        <v>1.103024032690271E-3</v>
      </c>
      <c r="E9" s="65">
        <v>34298</v>
      </c>
      <c r="F9" s="64">
        <v>575</v>
      </c>
      <c r="G9" s="211">
        <f t="shared" si="1"/>
        <v>6.2268091967047944E-5</v>
      </c>
      <c r="H9" s="65">
        <v>8891</v>
      </c>
      <c r="I9" s="121">
        <f>SUM(C9/F9-1)</f>
        <v>13.495652173913044</v>
      </c>
      <c r="J9" s="122">
        <f>SUM(E9/H9-1)</f>
        <v>2.8576088179057475</v>
      </c>
    </row>
    <row r="10" spans="1:10" ht="25.05" customHeight="1">
      <c r="A10" s="34">
        <v>7</v>
      </c>
      <c r="B10" s="63" t="s">
        <v>97</v>
      </c>
      <c r="C10" s="64">
        <v>8249</v>
      </c>
      <c r="D10" s="211">
        <f t="shared" si="0"/>
        <v>1.0916431008592736E-3</v>
      </c>
      <c r="E10" s="65">
        <v>55228</v>
      </c>
      <c r="F10" s="64">
        <v>6532</v>
      </c>
      <c r="G10" s="211">
        <f t="shared" si="1"/>
        <v>7.0736552474566462E-4</v>
      </c>
      <c r="H10" s="65">
        <v>44341</v>
      </c>
      <c r="I10" s="121">
        <f>SUM(C10/F10-1)</f>
        <v>0.26285976729944882</v>
      </c>
      <c r="J10" s="122">
        <f>SUM(E10/H10-1)</f>
        <v>0.24552896867459006</v>
      </c>
    </row>
    <row r="11" spans="1:10" ht="25.05" customHeight="1">
      <c r="A11" s="34">
        <v>8</v>
      </c>
      <c r="B11" s="63" t="s">
        <v>104</v>
      </c>
      <c r="C11" s="64">
        <v>5280</v>
      </c>
      <c r="D11" s="211">
        <f t="shared" si="0"/>
        <v>6.9873627985658434E-4</v>
      </c>
      <c r="E11" s="65">
        <v>150269</v>
      </c>
      <c r="F11" s="64">
        <v>3010</v>
      </c>
      <c r="G11" s="211">
        <f t="shared" si="1"/>
        <v>3.2595992490576402E-4</v>
      </c>
      <c r="H11" s="65">
        <v>117420</v>
      </c>
      <c r="I11" s="121">
        <f>SUM(C11/F11-1)</f>
        <v>0.75415282392026572</v>
      </c>
      <c r="J11" s="122">
        <f>SUM(E11/H11-1)</f>
        <v>0.27975642990972571</v>
      </c>
    </row>
    <row r="12" spans="1:10" ht="25.05" customHeight="1">
      <c r="A12" s="34">
        <v>9</v>
      </c>
      <c r="B12" s="63" t="s">
        <v>86</v>
      </c>
      <c r="C12" s="64">
        <v>4817</v>
      </c>
      <c r="D12" s="211">
        <f t="shared" si="0"/>
        <v>6.3746451895249374E-4</v>
      </c>
      <c r="E12" s="65">
        <v>44823</v>
      </c>
      <c r="F12" s="64">
        <v>5394</v>
      </c>
      <c r="G12" s="211">
        <f t="shared" si="1"/>
        <v>5.8412884881783758E-4</v>
      </c>
      <c r="H12" s="65">
        <v>46494</v>
      </c>
      <c r="I12" s="121">
        <f>SUM(C12/F12-1)</f>
        <v>-0.10697070819429</v>
      </c>
      <c r="J12" s="122">
        <f>SUM(E12/H12-1)</f>
        <v>-3.5940121305975015E-2</v>
      </c>
    </row>
    <row r="13" spans="1:10" ht="25.05" customHeight="1">
      <c r="A13" s="34">
        <v>10</v>
      </c>
      <c r="B13" s="63" t="s">
        <v>6</v>
      </c>
      <c r="C13" s="64">
        <v>2030</v>
      </c>
      <c r="D13" s="211">
        <f t="shared" si="0"/>
        <v>2.6864292577819437E-4</v>
      </c>
      <c r="E13" s="65">
        <v>18685</v>
      </c>
      <c r="F13" s="64">
        <v>19</v>
      </c>
      <c r="G13" s="211">
        <f t="shared" si="1"/>
        <v>2.0575543432589753E-6</v>
      </c>
      <c r="H13" s="65">
        <v>979</v>
      </c>
      <c r="I13" s="121">
        <f>SUM(C13/F13-1)</f>
        <v>105.84210526315789</v>
      </c>
      <c r="J13" s="122">
        <f>SUM(E13/H13-1)</f>
        <v>18.085801838610827</v>
      </c>
    </row>
    <row r="14" spans="1:10" ht="25.05" customHeight="1">
      <c r="A14" s="34">
        <v>11</v>
      </c>
      <c r="B14" s="63" t="s">
        <v>98</v>
      </c>
      <c r="C14" s="64">
        <v>918</v>
      </c>
      <c r="D14" s="211">
        <f t="shared" si="0"/>
        <v>1.2148483047506524E-4</v>
      </c>
      <c r="E14" s="65">
        <v>74540</v>
      </c>
      <c r="F14" s="64">
        <v>2195</v>
      </c>
      <c r="G14" s="211">
        <f t="shared" si="1"/>
        <v>2.3770167281333954E-4</v>
      </c>
      <c r="H14" s="65">
        <v>212490</v>
      </c>
      <c r="I14" s="121">
        <f>SUM(C14/F14-1)</f>
        <v>-0.58177676537585421</v>
      </c>
      <c r="J14" s="122">
        <f>SUM(E14/H14-1)</f>
        <v>-0.64920702150689447</v>
      </c>
    </row>
    <row r="15" spans="1:10" ht="25.05" customHeight="1">
      <c r="A15" s="34">
        <v>12</v>
      </c>
      <c r="B15" s="63" t="s">
        <v>99</v>
      </c>
      <c r="C15" s="64">
        <v>466</v>
      </c>
      <c r="D15" s="211">
        <f t="shared" si="0"/>
        <v>6.1668770154009149E-5</v>
      </c>
      <c r="E15" s="65">
        <v>32420</v>
      </c>
      <c r="F15" s="64">
        <v>573</v>
      </c>
      <c r="G15" s="211">
        <f t="shared" si="1"/>
        <v>6.2051507299336469E-5</v>
      </c>
      <c r="H15" s="65">
        <v>26822</v>
      </c>
      <c r="I15" s="121">
        <f>SUM(C15/F15-1)</f>
        <v>-0.18673647469458987</v>
      </c>
      <c r="J15" s="122">
        <f>SUM(E15/H15-1)</f>
        <v>0.20870926851092397</v>
      </c>
    </row>
    <row r="16" spans="1:10" ht="25.05" customHeight="1">
      <c r="A16" s="34">
        <v>13</v>
      </c>
      <c r="B16" s="63" t="s">
        <v>71</v>
      </c>
      <c r="C16" s="64">
        <v>124</v>
      </c>
      <c r="D16" s="211">
        <f t="shared" si="0"/>
        <v>1.6409715663298573E-5</v>
      </c>
      <c r="E16" s="65">
        <v>5475</v>
      </c>
      <c r="F16" s="64">
        <v>100</v>
      </c>
      <c r="G16" s="211">
        <f t="shared" si="1"/>
        <v>1.0829233385573555E-5</v>
      </c>
      <c r="H16" s="65">
        <v>4312</v>
      </c>
      <c r="I16" s="121">
        <f>SUM(C16/F16-1)</f>
        <v>0.24</v>
      </c>
      <c r="J16" s="122">
        <f>SUM(E16/H16-1)</f>
        <v>0.26971243042671622</v>
      </c>
    </row>
    <row r="17" spans="1:10" ht="25.05" customHeight="1">
      <c r="A17" s="34">
        <v>14</v>
      </c>
      <c r="B17" s="63" t="s">
        <v>211</v>
      </c>
      <c r="C17" s="64">
        <v>89</v>
      </c>
      <c r="D17" s="211">
        <f t="shared" si="0"/>
        <v>1.1777941080915911E-5</v>
      </c>
      <c r="E17" s="65">
        <v>4547</v>
      </c>
      <c r="F17" s="208">
        <v>0</v>
      </c>
      <c r="G17" s="211">
        <f t="shared" si="1"/>
        <v>0</v>
      </c>
      <c r="H17" s="209">
        <v>0</v>
      </c>
      <c r="I17" s="129">
        <v>0</v>
      </c>
      <c r="J17" s="130">
        <v>0</v>
      </c>
    </row>
    <row r="18" spans="1:10" ht="25.05" customHeight="1">
      <c r="A18" s="34">
        <v>15</v>
      </c>
      <c r="B18" s="63" t="s">
        <v>107</v>
      </c>
      <c r="C18" s="64">
        <v>2</v>
      </c>
      <c r="D18" s="211">
        <f t="shared" si="0"/>
        <v>2.6467283327900922E-7</v>
      </c>
      <c r="E18" s="65">
        <v>32</v>
      </c>
      <c r="F18" s="64">
        <v>10</v>
      </c>
      <c r="G18" s="211">
        <f t="shared" si="1"/>
        <v>1.0829233385573555E-6</v>
      </c>
      <c r="H18" s="65">
        <v>391</v>
      </c>
      <c r="I18" s="121">
        <f>SUM(C18/F18-1)</f>
        <v>-0.8</v>
      </c>
      <c r="J18" s="122">
        <f>SUM(E18/H18-1)</f>
        <v>-0.9181585677749361</v>
      </c>
    </row>
    <row r="19" spans="1:10" ht="25.05" customHeight="1">
      <c r="A19" s="34">
        <v>16</v>
      </c>
      <c r="B19" s="63" t="s">
        <v>73</v>
      </c>
      <c r="C19" s="64">
        <v>1</v>
      </c>
      <c r="D19" s="211">
        <f t="shared" si="0"/>
        <v>1.3233641663950461E-7</v>
      </c>
      <c r="E19" s="65">
        <v>32</v>
      </c>
      <c r="F19" s="64">
        <v>2</v>
      </c>
      <c r="G19" s="211">
        <f t="shared" si="1"/>
        <v>2.1658466771147111E-7</v>
      </c>
      <c r="H19" s="65">
        <v>66</v>
      </c>
      <c r="I19" s="121">
        <f>SUM(C19/F19-1)</f>
        <v>-0.5</v>
      </c>
      <c r="J19" s="122">
        <f>SUM(E19/H19-1)</f>
        <v>-0.51515151515151514</v>
      </c>
    </row>
    <row r="20" spans="1:10" ht="25.05" customHeight="1">
      <c r="A20" s="34">
        <v>17</v>
      </c>
      <c r="B20" s="63" t="s">
        <v>103</v>
      </c>
      <c r="C20" s="208">
        <v>0</v>
      </c>
      <c r="D20" s="211">
        <f t="shared" si="0"/>
        <v>0</v>
      </c>
      <c r="E20" s="209">
        <v>0</v>
      </c>
      <c r="F20" s="64">
        <v>30507</v>
      </c>
      <c r="G20" s="211">
        <f t="shared" si="1"/>
        <v>3.3036742289369245E-3</v>
      </c>
      <c r="H20" s="65">
        <v>171668</v>
      </c>
      <c r="I20" s="121">
        <f>SUM(C20/F20-1)</f>
        <v>-1</v>
      </c>
      <c r="J20" s="122">
        <f>SUM(E20/H20-1)</f>
        <v>-1</v>
      </c>
    </row>
    <row r="21" spans="1:10" ht="25.05" customHeight="1">
      <c r="A21" s="34">
        <v>18</v>
      </c>
      <c r="B21" s="63" t="s">
        <v>72</v>
      </c>
      <c r="C21" s="208">
        <v>0</v>
      </c>
      <c r="D21" s="211">
        <f t="shared" si="0"/>
        <v>0</v>
      </c>
      <c r="E21" s="209">
        <v>0</v>
      </c>
      <c r="F21" s="64">
        <v>192</v>
      </c>
      <c r="G21" s="211">
        <f t="shared" si="1"/>
        <v>2.0792128100301227E-5</v>
      </c>
      <c r="H21" s="65">
        <v>7995</v>
      </c>
      <c r="I21" s="121">
        <f>SUM(C21/F21-1)</f>
        <v>-1</v>
      </c>
      <c r="J21" s="122">
        <f>SUM(E21/H21-1)</f>
        <v>-1</v>
      </c>
    </row>
    <row r="22" spans="1:10" ht="25.05" customHeight="1">
      <c r="A22" s="34">
        <v>19</v>
      </c>
      <c r="B22" s="63" t="s">
        <v>109</v>
      </c>
      <c r="C22" s="208">
        <v>0</v>
      </c>
      <c r="D22" s="211">
        <f t="shared" si="0"/>
        <v>0</v>
      </c>
      <c r="E22" s="209">
        <v>0</v>
      </c>
      <c r="F22" s="64">
        <v>126</v>
      </c>
      <c r="G22" s="211">
        <f t="shared" si="1"/>
        <v>1.3644834065822679E-5</v>
      </c>
      <c r="H22" s="65">
        <v>6443</v>
      </c>
      <c r="I22" s="121">
        <f>SUM(C22/F22-1)</f>
        <v>-1</v>
      </c>
      <c r="J22" s="122">
        <f>SUM(E22/H22-1)</f>
        <v>-1</v>
      </c>
    </row>
    <row r="23" spans="1:10" ht="25.05" customHeight="1">
      <c r="A23" s="34">
        <v>20</v>
      </c>
      <c r="B23" s="63" t="s">
        <v>108</v>
      </c>
      <c r="C23" s="208">
        <v>0</v>
      </c>
      <c r="D23" s="211">
        <f t="shared" si="0"/>
        <v>0</v>
      </c>
      <c r="E23" s="209">
        <v>0</v>
      </c>
      <c r="F23" s="64">
        <v>75</v>
      </c>
      <c r="G23" s="211">
        <f t="shared" si="1"/>
        <v>8.1219250391801656E-6</v>
      </c>
      <c r="H23" s="65">
        <v>3287</v>
      </c>
      <c r="I23" s="121">
        <f>SUM(C23/F23-1)</f>
        <v>-1</v>
      </c>
      <c r="J23" s="122">
        <f>SUM(E23/H23-1)</f>
        <v>-1</v>
      </c>
    </row>
    <row r="24" spans="1:10" ht="25.05" customHeight="1">
      <c r="A24" s="34">
        <v>21</v>
      </c>
      <c r="B24" s="207" t="s">
        <v>141</v>
      </c>
      <c r="C24" s="64">
        <v>22680</v>
      </c>
      <c r="D24" s="211">
        <f t="shared" si="0"/>
        <v>3.0013899293839649E-3</v>
      </c>
      <c r="E24" s="65">
        <v>40514</v>
      </c>
      <c r="F24" s="208">
        <v>0</v>
      </c>
      <c r="G24" s="211">
        <f t="shared" si="1"/>
        <v>0</v>
      </c>
      <c r="H24" s="209">
        <v>0</v>
      </c>
      <c r="I24" s="129">
        <v>0</v>
      </c>
      <c r="J24" s="130">
        <v>0</v>
      </c>
    </row>
    <row r="25" spans="1:10" ht="25.05" customHeight="1" thickBot="1">
      <c r="A25" s="184" t="s">
        <v>23</v>
      </c>
      <c r="B25" s="185"/>
      <c r="C25" s="62">
        <f>SUM(C4:C24)</f>
        <v>7556499</v>
      </c>
      <c r="D25" s="212">
        <f t="shared" si="0"/>
        <v>1</v>
      </c>
      <c r="E25" s="68">
        <f>SUM(E4:E24)</f>
        <v>22636603</v>
      </c>
      <c r="F25" s="62">
        <f>SUM(F4:F24)</f>
        <v>9234264</v>
      </c>
      <c r="G25" s="212">
        <f t="shared" si="1"/>
        <v>1</v>
      </c>
      <c r="H25" s="68">
        <f>SUM(H4:H24)</f>
        <v>28613219</v>
      </c>
      <c r="I25" s="123">
        <f>SUM(C25/F25-1)</f>
        <v>-0.18168908751146817</v>
      </c>
      <c r="J25" s="124">
        <f>SUM(E25/H25-1)</f>
        <v>-0.20887604432063378</v>
      </c>
    </row>
    <row r="26" spans="1:10" s="31" customFormat="1" ht="25.05" customHeight="1" thickTop="1">
      <c r="A26" s="13"/>
      <c r="B26" s="13"/>
      <c r="C26" s="14"/>
      <c r="D26" s="14"/>
      <c r="E26" s="14"/>
      <c r="F26" s="14"/>
      <c r="G26" s="14"/>
      <c r="H26" s="14"/>
      <c r="I26" s="14"/>
      <c r="J26" s="14"/>
    </row>
    <row r="27" spans="1:10" ht="25.05" customHeight="1"/>
    <row r="28" spans="1:10">
      <c r="A28" s="31"/>
    </row>
  </sheetData>
  <sortState xmlns:xlrd2="http://schemas.microsoft.com/office/spreadsheetml/2017/richdata2" ref="B4:J23">
    <sortCondition descending="1" ref="C4:C23"/>
    <sortCondition descending="1" ref="F4:F23"/>
  </sortState>
  <mergeCells count="7">
    <mergeCell ref="A2:A3"/>
    <mergeCell ref="A25:B25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/>
  </sheetPr>
  <dimension ref="A1:J29"/>
  <sheetViews>
    <sheetView tabSelected="1" workbookViewId="0">
      <selection activeCell="N5" sqref="N5"/>
    </sheetView>
  </sheetViews>
  <sheetFormatPr defaultColWidth="9" defaultRowHeight="15.6"/>
  <cols>
    <col min="1" max="1" width="6.21875" style="14" bestFit="1" customWidth="1"/>
    <col min="2" max="2" width="15.21875" style="13" customWidth="1"/>
    <col min="3" max="3" width="12.5546875" style="14" customWidth="1"/>
    <col min="4" max="4" width="10.6640625" style="14" customWidth="1"/>
    <col min="5" max="5" width="12.33203125" style="14" bestFit="1" customWidth="1"/>
    <col min="6" max="6" width="11.77734375" style="14" bestFit="1" customWidth="1"/>
    <col min="7" max="7" width="10.109375" style="14" customWidth="1"/>
    <col min="8" max="8" width="12.33203125" style="14" bestFit="1" customWidth="1"/>
    <col min="9" max="9" width="11.6640625" style="14" customWidth="1"/>
    <col min="10" max="10" width="9.6640625" style="14" bestFit="1" customWidth="1"/>
    <col min="11" max="11" width="8.88671875" style="13" customWidth="1"/>
    <col min="12" max="16384" width="9" style="13"/>
  </cols>
  <sheetData>
    <row r="1" spans="1:10" s="29" customFormat="1" ht="37.5" customHeight="1" thickBot="1">
      <c r="A1" s="35"/>
      <c r="B1" s="164" t="s">
        <v>209</v>
      </c>
      <c r="C1" s="164"/>
      <c r="D1" s="164"/>
      <c r="E1" s="164"/>
      <c r="F1" s="164"/>
      <c r="G1" s="164"/>
      <c r="H1" s="164"/>
      <c r="I1" s="164"/>
      <c r="J1" s="164"/>
    </row>
    <row r="2" spans="1:10" ht="27" customHeight="1" thickTop="1">
      <c r="A2" s="189" t="s">
        <v>61</v>
      </c>
      <c r="B2" s="191" t="s">
        <v>55</v>
      </c>
      <c r="C2" s="189" t="s">
        <v>210</v>
      </c>
      <c r="D2" s="193"/>
      <c r="E2" s="191"/>
      <c r="F2" s="189" t="s">
        <v>110</v>
      </c>
      <c r="G2" s="193"/>
      <c r="H2" s="191"/>
      <c r="I2" s="189" t="s">
        <v>56</v>
      </c>
      <c r="J2" s="191"/>
    </row>
    <row r="3" spans="1:10" ht="34.65" customHeight="1">
      <c r="A3" s="190"/>
      <c r="B3" s="192"/>
      <c r="C3" s="36" t="s">
        <v>57</v>
      </c>
      <c r="D3" s="38" t="s">
        <v>62</v>
      </c>
      <c r="E3" s="37" t="s">
        <v>58</v>
      </c>
      <c r="F3" s="36" t="s">
        <v>57</v>
      </c>
      <c r="G3" s="38" t="s">
        <v>62</v>
      </c>
      <c r="H3" s="37" t="s">
        <v>58</v>
      </c>
      <c r="I3" s="36" t="s">
        <v>59</v>
      </c>
      <c r="J3" s="37" t="s">
        <v>60</v>
      </c>
    </row>
    <row r="4" spans="1:10" ht="24.9" customHeight="1">
      <c r="A4" s="34">
        <v>1</v>
      </c>
      <c r="B4" s="69" t="s">
        <v>46</v>
      </c>
      <c r="C4" s="70">
        <v>4642800</v>
      </c>
      <c r="D4" s="160">
        <f t="shared" ref="D4:D26" si="0">C4/$C$28</f>
        <v>0.51840425549732605</v>
      </c>
      <c r="E4" s="71">
        <v>14762965</v>
      </c>
      <c r="F4" s="70">
        <v>5667840</v>
      </c>
      <c r="G4" s="160">
        <f t="shared" ref="G4:G26" si="1">F4/$F$28</f>
        <v>0.54005484932063408</v>
      </c>
      <c r="H4" s="71">
        <v>17272538</v>
      </c>
      <c r="I4" s="39">
        <f t="shared" ref="I4:I17" si="2">SUM(C4/F4-1)</f>
        <v>-0.18085196476964771</v>
      </c>
      <c r="J4" s="40">
        <f t="shared" ref="J4:J17" si="3">SUM(E4/H4-1)</f>
        <v>-0.14529266052273271</v>
      </c>
    </row>
    <row r="5" spans="1:10" ht="24.9" customHeight="1">
      <c r="A5" s="34">
        <v>2</v>
      </c>
      <c r="B5" s="69" t="s">
        <v>1</v>
      </c>
      <c r="C5" s="70">
        <v>3725775</v>
      </c>
      <c r="D5" s="160">
        <f t="shared" si="0"/>
        <v>0.41601137568397306</v>
      </c>
      <c r="E5" s="71">
        <v>10044613</v>
      </c>
      <c r="F5" s="70">
        <v>3972147</v>
      </c>
      <c r="G5" s="160">
        <f t="shared" si="1"/>
        <v>0.3784823229950755</v>
      </c>
      <c r="H5" s="71">
        <v>11926357</v>
      </c>
      <c r="I5" s="39">
        <f t="shared" si="2"/>
        <v>-6.202489484905771E-2</v>
      </c>
      <c r="J5" s="40">
        <f t="shared" si="3"/>
        <v>-0.15778028445735781</v>
      </c>
    </row>
    <row r="6" spans="1:10" ht="24.9" customHeight="1">
      <c r="A6" s="34">
        <v>3</v>
      </c>
      <c r="B6" s="69" t="s">
        <v>11</v>
      </c>
      <c r="C6" s="70">
        <v>279671</v>
      </c>
      <c r="D6" s="160">
        <f t="shared" si="0"/>
        <v>3.122741374584145E-2</v>
      </c>
      <c r="E6" s="71">
        <v>876923</v>
      </c>
      <c r="F6" s="70">
        <v>257513</v>
      </c>
      <c r="G6" s="160">
        <f t="shared" si="1"/>
        <v>2.4536886082370788E-2</v>
      </c>
      <c r="H6" s="71">
        <v>812211</v>
      </c>
      <c r="I6" s="39">
        <f t="shared" si="2"/>
        <v>8.6046141359853667E-2</v>
      </c>
      <c r="J6" s="40">
        <f t="shared" si="3"/>
        <v>7.9673877847012742E-2</v>
      </c>
    </row>
    <row r="7" spans="1:10" ht="24.9" customHeight="1">
      <c r="A7" s="34">
        <v>4</v>
      </c>
      <c r="B7" s="69" t="s">
        <v>10</v>
      </c>
      <c r="C7" s="70">
        <v>133779</v>
      </c>
      <c r="D7" s="160">
        <f t="shared" si="0"/>
        <v>1.4937452161664682E-2</v>
      </c>
      <c r="E7" s="71">
        <v>665522</v>
      </c>
      <c r="F7" s="70">
        <v>162051</v>
      </c>
      <c r="G7" s="160">
        <f t="shared" si="1"/>
        <v>1.544087842762994E-2</v>
      </c>
      <c r="H7" s="71">
        <v>724317</v>
      </c>
      <c r="I7" s="39">
        <f t="shared" si="2"/>
        <v>-0.17446359479423146</v>
      </c>
      <c r="J7" s="40">
        <f t="shared" si="3"/>
        <v>-8.1173022309292797E-2</v>
      </c>
    </row>
    <row r="8" spans="1:10" ht="24.9" customHeight="1">
      <c r="A8" s="34">
        <v>5</v>
      </c>
      <c r="B8" s="69" t="s">
        <v>2</v>
      </c>
      <c r="C8" s="70">
        <v>120151</v>
      </c>
      <c r="D8" s="160">
        <f t="shared" si="0"/>
        <v>1.3415781360872582E-2</v>
      </c>
      <c r="E8" s="71">
        <v>322022</v>
      </c>
      <c r="F8" s="70">
        <v>385640</v>
      </c>
      <c r="G8" s="160">
        <f t="shared" si="1"/>
        <v>3.6745347803044781E-2</v>
      </c>
      <c r="H8" s="71">
        <v>1115240</v>
      </c>
      <c r="I8" s="39">
        <f t="shared" si="2"/>
        <v>-0.68843740275904985</v>
      </c>
      <c r="J8" s="40">
        <f t="shared" si="3"/>
        <v>-0.71125318317133535</v>
      </c>
    </row>
    <row r="9" spans="1:10" ht="24.9" customHeight="1">
      <c r="A9" s="34">
        <v>6</v>
      </c>
      <c r="B9" s="69" t="s">
        <v>5</v>
      </c>
      <c r="C9" s="70">
        <v>8389</v>
      </c>
      <c r="D9" s="160">
        <f t="shared" si="0"/>
        <v>9.3669623920200487E-4</v>
      </c>
      <c r="E9" s="71">
        <v>35533</v>
      </c>
      <c r="F9" s="70">
        <v>725</v>
      </c>
      <c r="G9" s="160">
        <f t="shared" si="1"/>
        <v>6.9080948960708092E-5</v>
      </c>
      <c r="H9" s="71">
        <v>11258</v>
      </c>
      <c r="I9" s="39">
        <f t="shared" si="2"/>
        <v>10.571034482758622</v>
      </c>
      <c r="J9" s="40">
        <f t="shared" si="3"/>
        <v>2.1562444483922545</v>
      </c>
    </row>
    <row r="10" spans="1:10" ht="24.9" customHeight="1">
      <c r="A10" s="34">
        <v>7</v>
      </c>
      <c r="B10" s="69" t="s">
        <v>8</v>
      </c>
      <c r="C10" s="70">
        <v>8249</v>
      </c>
      <c r="D10" s="160">
        <f t="shared" si="0"/>
        <v>9.2106416464147556E-4</v>
      </c>
      <c r="E10" s="71">
        <v>55228</v>
      </c>
      <c r="F10" s="70">
        <v>6540</v>
      </c>
      <c r="G10" s="160">
        <f t="shared" si="1"/>
        <v>6.2315780165935299E-4</v>
      </c>
      <c r="H10" s="71">
        <v>44632</v>
      </c>
      <c r="I10" s="39">
        <f t="shared" si="2"/>
        <v>0.26131498470948022</v>
      </c>
      <c r="J10" s="40">
        <f t="shared" si="3"/>
        <v>0.23740813765907864</v>
      </c>
    </row>
    <row r="11" spans="1:10" ht="24.9" customHeight="1">
      <c r="A11" s="34">
        <v>8</v>
      </c>
      <c r="B11" s="69" t="s">
        <v>12</v>
      </c>
      <c r="C11" s="70">
        <v>5428</v>
      </c>
      <c r="D11" s="160">
        <f t="shared" si="0"/>
        <v>6.0607786224680922E-4</v>
      </c>
      <c r="E11" s="71">
        <v>156694</v>
      </c>
      <c r="F11" s="70">
        <v>3080</v>
      </c>
      <c r="G11" s="160">
        <f t="shared" si="1"/>
        <v>2.9347492799859437E-4</v>
      </c>
      <c r="H11" s="71">
        <v>121117</v>
      </c>
      <c r="I11" s="39">
        <f t="shared" si="2"/>
        <v>0.76233766233766231</v>
      </c>
      <c r="J11" s="40">
        <f t="shared" si="3"/>
        <v>0.29374076306381425</v>
      </c>
    </row>
    <row r="12" spans="1:10" ht="24.9" customHeight="1">
      <c r="A12" s="34">
        <v>9</v>
      </c>
      <c r="B12" s="69" t="s">
        <v>86</v>
      </c>
      <c r="C12" s="70">
        <v>4817</v>
      </c>
      <c r="D12" s="160">
        <f t="shared" si="0"/>
        <v>5.378550225576419E-4</v>
      </c>
      <c r="E12" s="71">
        <v>44823</v>
      </c>
      <c r="F12" s="70">
        <v>5394</v>
      </c>
      <c r="G12" s="160">
        <f t="shared" si="1"/>
        <v>5.1396226026766817E-4</v>
      </c>
      <c r="H12" s="71">
        <v>46494</v>
      </c>
      <c r="I12" s="39">
        <f t="shared" si="2"/>
        <v>-0.10697070819429</v>
      </c>
      <c r="J12" s="40">
        <f t="shared" si="3"/>
        <v>-3.5940121305975015E-2</v>
      </c>
    </row>
    <row r="13" spans="1:10" ht="24.9" customHeight="1">
      <c r="A13" s="34">
        <v>10</v>
      </c>
      <c r="B13" s="69" t="s">
        <v>6</v>
      </c>
      <c r="C13" s="70">
        <v>2030</v>
      </c>
      <c r="D13" s="160">
        <f t="shared" si="0"/>
        <v>2.2666508112767554E-4</v>
      </c>
      <c r="E13" s="71">
        <v>18685</v>
      </c>
      <c r="F13" s="70">
        <v>19</v>
      </c>
      <c r="G13" s="160">
        <f t="shared" si="1"/>
        <v>1.8103972831082121E-6</v>
      </c>
      <c r="H13" s="71">
        <v>979</v>
      </c>
      <c r="I13" s="39">
        <f t="shared" si="2"/>
        <v>105.84210526315789</v>
      </c>
      <c r="J13" s="40">
        <f t="shared" si="3"/>
        <v>18.085801838610827</v>
      </c>
    </row>
    <row r="14" spans="1:10" ht="24.9" customHeight="1">
      <c r="A14" s="34">
        <v>11</v>
      </c>
      <c r="B14" s="69" t="s">
        <v>3</v>
      </c>
      <c r="C14" s="70">
        <v>920</v>
      </c>
      <c r="D14" s="160">
        <f t="shared" si="0"/>
        <v>1.0272506139776428E-4</v>
      </c>
      <c r="E14" s="71">
        <v>74818</v>
      </c>
      <c r="F14" s="70">
        <v>2221</v>
      </c>
      <c r="G14" s="160">
        <f t="shared" si="1"/>
        <v>2.1162591398859678E-4</v>
      </c>
      <c r="H14" s="71">
        <v>215570</v>
      </c>
      <c r="I14" s="39">
        <f t="shared" si="2"/>
        <v>-0.58577217469608289</v>
      </c>
      <c r="J14" s="40">
        <f t="shared" si="3"/>
        <v>-0.65292944287238486</v>
      </c>
    </row>
    <row r="15" spans="1:10" ht="24.9" customHeight="1">
      <c r="A15" s="34">
        <v>12</v>
      </c>
      <c r="B15" s="69" t="s">
        <v>4</v>
      </c>
      <c r="C15" s="70">
        <v>837</v>
      </c>
      <c r="D15" s="160">
        <f t="shared" si="0"/>
        <v>9.3457474336879016E-5</v>
      </c>
      <c r="E15" s="71">
        <v>47647</v>
      </c>
      <c r="F15" s="70">
        <v>723</v>
      </c>
      <c r="G15" s="160">
        <f t="shared" si="1"/>
        <v>6.8890380825644063E-5</v>
      </c>
      <c r="H15" s="71">
        <v>33274</v>
      </c>
      <c r="I15" s="39">
        <f t="shared" si="2"/>
        <v>0.15767634854771795</v>
      </c>
      <c r="J15" s="40">
        <f t="shared" si="3"/>
        <v>0.43195888681853689</v>
      </c>
    </row>
    <row r="16" spans="1:10" ht="24.9" customHeight="1">
      <c r="A16" s="34">
        <v>13</v>
      </c>
      <c r="B16" s="69" t="s">
        <v>71</v>
      </c>
      <c r="C16" s="70">
        <v>132</v>
      </c>
      <c r="D16" s="160">
        <f t="shared" si="0"/>
        <v>1.4738813157070526E-5</v>
      </c>
      <c r="E16" s="71">
        <v>5845</v>
      </c>
      <c r="F16" s="70">
        <v>117</v>
      </c>
      <c r="G16" s="160">
        <f t="shared" si="1"/>
        <v>1.1148235901245306E-5</v>
      </c>
      <c r="H16" s="71">
        <v>5123</v>
      </c>
      <c r="I16" s="39">
        <f t="shared" si="2"/>
        <v>0.12820512820512819</v>
      </c>
      <c r="J16" s="40">
        <f t="shared" si="3"/>
        <v>0.14093304704274834</v>
      </c>
    </row>
    <row r="17" spans="1:10" ht="24.9" customHeight="1">
      <c r="A17" s="34">
        <v>14</v>
      </c>
      <c r="B17" s="69" t="s">
        <v>72</v>
      </c>
      <c r="C17" s="70">
        <v>112</v>
      </c>
      <c r="D17" s="160">
        <f t="shared" si="0"/>
        <v>1.2505659648423478E-5</v>
      </c>
      <c r="E17" s="71">
        <v>7629</v>
      </c>
      <c r="F17" s="70">
        <v>192</v>
      </c>
      <c r="G17" s="160">
        <f t="shared" si="1"/>
        <v>1.8294540966146144E-5</v>
      </c>
      <c r="H17" s="71">
        <v>7995</v>
      </c>
      <c r="I17" s="39">
        <f t="shared" si="2"/>
        <v>-0.41666666666666663</v>
      </c>
      <c r="J17" s="40">
        <f t="shared" si="3"/>
        <v>-4.577861163227015E-2</v>
      </c>
    </row>
    <row r="18" spans="1:10" ht="24.9" customHeight="1">
      <c r="A18" s="34">
        <v>15</v>
      </c>
      <c r="B18" s="69" t="s">
        <v>211</v>
      </c>
      <c r="C18" s="70">
        <v>89</v>
      </c>
      <c r="D18" s="160">
        <f t="shared" si="0"/>
        <v>9.9375331134793701E-6</v>
      </c>
      <c r="E18" s="71">
        <v>4547</v>
      </c>
      <c r="F18" s="74">
        <v>0</v>
      </c>
      <c r="G18" s="160">
        <f t="shared" si="1"/>
        <v>0</v>
      </c>
      <c r="H18" s="75">
        <v>0</v>
      </c>
      <c r="I18" s="74">
        <v>0</v>
      </c>
      <c r="J18" s="75">
        <v>0</v>
      </c>
    </row>
    <row r="19" spans="1:10" ht="24.9" customHeight="1">
      <c r="A19" s="34">
        <v>16</v>
      </c>
      <c r="B19" s="69" t="s">
        <v>142</v>
      </c>
      <c r="C19" s="70">
        <v>55</v>
      </c>
      <c r="D19" s="160">
        <f t="shared" si="0"/>
        <v>6.1411721487793863E-6</v>
      </c>
      <c r="E19" s="71">
        <v>1822</v>
      </c>
      <c r="F19" s="74">
        <v>0</v>
      </c>
      <c r="G19" s="160">
        <f t="shared" si="1"/>
        <v>0</v>
      </c>
      <c r="H19" s="75">
        <v>0</v>
      </c>
      <c r="I19" s="74">
        <v>0</v>
      </c>
      <c r="J19" s="75">
        <v>0</v>
      </c>
    </row>
    <row r="20" spans="1:10" ht="24.9" customHeight="1">
      <c r="A20" s="34">
        <v>17</v>
      </c>
      <c r="B20" s="69" t="s">
        <v>139</v>
      </c>
      <c r="C20" s="70">
        <v>18</v>
      </c>
      <c r="D20" s="160">
        <f t="shared" si="0"/>
        <v>2.0098381577823447E-6</v>
      </c>
      <c r="E20" s="71">
        <v>618</v>
      </c>
      <c r="F20" s="70">
        <v>12</v>
      </c>
      <c r="G20" s="160">
        <f t="shared" si="1"/>
        <v>1.143408810384134E-6</v>
      </c>
      <c r="H20" s="71">
        <v>486</v>
      </c>
      <c r="I20" s="39">
        <f>SUM(C20/F20-1)</f>
        <v>0.5</v>
      </c>
      <c r="J20" s="40">
        <f>SUM(E20/H20-1)</f>
        <v>0.27160493827160503</v>
      </c>
    </row>
    <row r="21" spans="1:10" ht="24.9" customHeight="1">
      <c r="A21" s="34">
        <v>18</v>
      </c>
      <c r="B21" s="69" t="s">
        <v>140</v>
      </c>
      <c r="C21" s="70">
        <v>10</v>
      </c>
      <c r="D21" s="160">
        <f t="shared" si="0"/>
        <v>1.1165767543235249E-6</v>
      </c>
      <c r="E21" s="71">
        <v>679</v>
      </c>
      <c r="F21" s="74">
        <v>0</v>
      </c>
      <c r="G21" s="160">
        <f t="shared" si="1"/>
        <v>0</v>
      </c>
      <c r="H21" s="75">
        <v>0</v>
      </c>
      <c r="I21" s="74">
        <v>0</v>
      </c>
      <c r="J21" s="75">
        <v>0</v>
      </c>
    </row>
    <row r="22" spans="1:10" ht="24.9" customHeight="1">
      <c r="A22" s="34">
        <v>19</v>
      </c>
      <c r="B22" s="69" t="s">
        <v>107</v>
      </c>
      <c r="C22" s="70">
        <v>2</v>
      </c>
      <c r="D22" s="160">
        <f t="shared" si="0"/>
        <v>2.2331535086470495E-7</v>
      </c>
      <c r="E22" s="71">
        <v>32</v>
      </c>
      <c r="F22" s="70">
        <v>10</v>
      </c>
      <c r="G22" s="160">
        <f t="shared" si="1"/>
        <v>9.5284067532011161E-7</v>
      </c>
      <c r="H22" s="71">
        <v>391</v>
      </c>
      <c r="I22" s="39">
        <f>SUM(C22/F22-1)</f>
        <v>-0.8</v>
      </c>
      <c r="J22" s="40">
        <f>SUM(E22/H22-1)</f>
        <v>-0.9181585677749361</v>
      </c>
    </row>
    <row r="23" spans="1:10" ht="24.9" customHeight="1">
      <c r="A23" s="34">
        <v>20</v>
      </c>
      <c r="B23" s="69" t="s">
        <v>73</v>
      </c>
      <c r="C23" s="70">
        <v>1</v>
      </c>
      <c r="D23" s="160">
        <f t="shared" si="0"/>
        <v>1.1165767543235248E-7</v>
      </c>
      <c r="E23" s="71">
        <v>32</v>
      </c>
      <c r="F23" s="70">
        <v>2</v>
      </c>
      <c r="G23" s="160">
        <f t="shared" si="1"/>
        <v>1.9056813506402233E-7</v>
      </c>
      <c r="H23" s="71">
        <v>66</v>
      </c>
      <c r="I23" s="39">
        <f>SUM(C23/F23-1)</f>
        <v>-0.5</v>
      </c>
      <c r="J23" s="40">
        <f>SUM(E23/H23-1)</f>
        <v>-0.51515151515151514</v>
      </c>
    </row>
    <row r="24" spans="1:10" ht="24.9" customHeight="1">
      <c r="A24" s="34">
        <v>21</v>
      </c>
      <c r="B24" s="69" t="s">
        <v>143</v>
      </c>
      <c r="C24" s="74">
        <v>0</v>
      </c>
      <c r="D24" s="160">
        <f t="shared" si="0"/>
        <v>0</v>
      </c>
      <c r="E24" s="75">
        <v>0</v>
      </c>
      <c r="F24" s="70">
        <v>30507</v>
      </c>
      <c r="G24" s="160">
        <f t="shared" si="1"/>
        <v>2.9068310481990644E-3</v>
      </c>
      <c r="H24" s="71">
        <v>171668</v>
      </c>
      <c r="I24" s="39">
        <f>SUM(C24/F24-1)</f>
        <v>-1</v>
      </c>
      <c r="J24" s="40">
        <f>SUM(E24/H24-1)</f>
        <v>-1</v>
      </c>
    </row>
    <row r="25" spans="1:10" ht="24.9" customHeight="1">
      <c r="A25" s="34">
        <v>22</v>
      </c>
      <c r="B25" s="69" t="s">
        <v>109</v>
      </c>
      <c r="C25" s="74">
        <v>0</v>
      </c>
      <c r="D25" s="160">
        <f t="shared" si="0"/>
        <v>0</v>
      </c>
      <c r="E25" s="75">
        <v>0</v>
      </c>
      <c r="F25" s="70">
        <v>126</v>
      </c>
      <c r="G25" s="160">
        <f t="shared" si="1"/>
        <v>1.2005792509033405E-5</v>
      </c>
      <c r="H25" s="71">
        <v>6443</v>
      </c>
      <c r="I25" s="39">
        <f>SUM(C25/F25-1)</f>
        <v>-1</v>
      </c>
      <c r="J25" s="40">
        <f>SUM(E25/H25-1)</f>
        <v>-1</v>
      </c>
    </row>
    <row r="26" spans="1:10" s="31" customFormat="1" ht="31.5" customHeight="1">
      <c r="A26" s="34">
        <v>23</v>
      </c>
      <c r="B26" s="69" t="s">
        <v>108</v>
      </c>
      <c r="C26" s="74">
        <v>0</v>
      </c>
      <c r="D26" s="160">
        <f t="shared" si="0"/>
        <v>0</v>
      </c>
      <c r="E26" s="75">
        <v>0</v>
      </c>
      <c r="F26" s="70">
        <v>75</v>
      </c>
      <c r="G26" s="160">
        <f t="shared" si="1"/>
        <v>7.1463050649008367E-6</v>
      </c>
      <c r="H26" s="71">
        <v>3287</v>
      </c>
      <c r="I26" s="39">
        <f>SUM(C26/F26-1)</f>
        <v>-1</v>
      </c>
      <c r="J26" s="40">
        <f>SUM(E26/H26-1)</f>
        <v>-1</v>
      </c>
    </row>
    <row r="27" spans="1:10" ht="22.8" customHeight="1">
      <c r="A27" s="34">
        <v>24</v>
      </c>
      <c r="B27" s="69" t="s">
        <v>141</v>
      </c>
      <c r="C27" s="70">
        <v>22680</v>
      </c>
      <c r="D27" s="160">
        <f t="shared" ref="D27:D28" si="4">C27/$C$28</f>
        <v>2.5323960788057541E-3</v>
      </c>
      <c r="E27" s="71">
        <v>40514</v>
      </c>
      <c r="F27" s="74">
        <v>0</v>
      </c>
      <c r="G27" s="160">
        <f t="shared" ref="G27:G28" si="5">F27/$F$28</f>
        <v>0</v>
      </c>
      <c r="H27" s="75">
        <v>0</v>
      </c>
      <c r="I27" s="74">
        <v>0</v>
      </c>
      <c r="J27" s="75">
        <v>0</v>
      </c>
    </row>
    <row r="28" spans="1:10" ht="26.4" customHeight="1" thickBot="1">
      <c r="A28" s="34" t="s">
        <v>63</v>
      </c>
      <c r="B28" s="69"/>
      <c r="C28" s="72">
        <f>SUM(C4:C27)</f>
        <v>8955945</v>
      </c>
      <c r="D28" s="161">
        <f t="shared" si="4"/>
        <v>1</v>
      </c>
      <c r="E28" s="73">
        <f t="shared" ref="E28:H28" si="6">SUM(E4:E27)</f>
        <v>27167191</v>
      </c>
      <c r="F28" s="72">
        <f t="shared" si="6"/>
        <v>10494934</v>
      </c>
      <c r="G28" s="161">
        <f t="shared" si="5"/>
        <v>1</v>
      </c>
      <c r="H28" s="73">
        <f t="shared" si="6"/>
        <v>32519446</v>
      </c>
      <c r="I28" s="41">
        <f>SUM(C28/F28-1)</f>
        <v>-0.14664113180702232</v>
      </c>
      <c r="J28" s="42">
        <f>SUM(E28/H28-1)</f>
        <v>-0.16458629092266819</v>
      </c>
    </row>
    <row r="29" spans="1:10" ht="16.2" thickTop="1"/>
  </sheetData>
  <sortState xmlns:xlrd2="http://schemas.microsoft.com/office/spreadsheetml/2017/richdata2" ref="B4:J26">
    <sortCondition descending="1" ref="C4:C26"/>
  </sortState>
  <mergeCells count="6">
    <mergeCell ref="A2:A3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I28"/>
  <sheetViews>
    <sheetView workbookViewId="0">
      <selection activeCell="L27" sqref="L27"/>
    </sheetView>
  </sheetViews>
  <sheetFormatPr defaultColWidth="8.88671875" defaultRowHeight="19.2"/>
  <cols>
    <col min="1" max="1" width="12.44140625" style="8" customWidth="1"/>
    <col min="2" max="2" width="14.5546875" style="9" customWidth="1"/>
    <col min="3" max="3" width="11" style="9" customWidth="1"/>
    <col min="4" max="4" width="14.109375" style="9" customWidth="1"/>
    <col min="5" max="5" width="14.77734375" style="9" customWidth="1"/>
    <col min="6" max="6" width="10.44140625" style="9" customWidth="1"/>
    <col min="7" max="7" width="14.109375" style="9" customWidth="1"/>
    <col min="8" max="9" width="10.44140625" style="7" bestFit="1" customWidth="1"/>
    <col min="10" max="16384" width="8.88671875" style="8"/>
  </cols>
  <sheetData>
    <row r="1" spans="1:9" ht="21.6" thickBot="1">
      <c r="A1" s="164" t="s">
        <v>145</v>
      </c>
      <c r="B1" s="164"/>
      <c r="C1" s="164"/>
      <c r="D1" s="164"/>
      <c r="E1" s="164"/>
      <c r="F1" s="164"/>
      <c r="G1" s="164"/>
      <c r="H1" s="164"/>
      <c r="I1" s="164"/>
    </row>
    <row r="2" spans="1:9" ht="21.6" customHeight="1" thickTop="1">
      <c r="A2" s="194" t="s">
        <v>55</v>
      </c>
      <c r="B2" s="189" t="s">
        <v>146</v>
      </c>
      <c r="C2" s="193"/>
      <c r="D2" s="191"/>
      <c r="E2" s="189" t="s">
        <v>147</v>
      </c>
      <c r="F2" s="193"/>
      <c r="G2" s="191"/>
      <c r="H2" s="189" t="s">
        <v>56</v>
      </c>
      <c r="I2" s="191"/>
    </row>
    <row r="3" spans="1:9" ht="35.4" customHeight="1">
      <c r="A3" s="195"/>
      <c r="B3" s="36" t="s">
        <v>57</v>
      </c>
      <c r="C3" s="43" t="s">
        <v>64</v>
      </c>
      <c r="D3" s="37" t="s">
        <v>58</v>
      </c>
      <c r="E3" s="36" t="s">
        <v>57</v>
      </c>
      <c r="F3" s="43" t="s">
        <v>64</v>
      </c>
      <c r="G3" s="37" t="s">
        <v>58</v>
      </c>
      <c r="H3" s="36" t="s">
        <v>59</v>
      </c>
      <c r="I3" s="37" t="s">
        <v>60</v>
      </c>
    </row>
    <row r="4" spans="1:9" ht="22.05" customHeight="1">
      <c r="A4" s="96" t="s">
        <v>14</v>
      </c>
      <c r="B4" s="102">
        <v>6458746</v>
      </c>
      <c r="C4" s="28">
        <f>B4/$B$28</f>
        <v>0.53073354879053891</v>
      </c>
      <c r="D4" s="103">
        <v>19665897</v>
      </c>
      <c r="E4" s="102">
        <v>7025523</v>
      </c>
      <c r="F4" s="28">
        <f>E4/$E$28</f>
        <v>0.63717016654887071</v>
      </c>
      <c r="G4" s="103">
        <v>27572325</v>
      </c>
      <c r="H4" s="108">
        <f t="shared" ref="H4:H16" si="0">SUM(B4/E4-1)</f>
        <v>-8.0673993950343581E-2</v>
      </c>
      <c r="I4" s="109">
        <f t="shared" ref="I4:I16" si="1">SUM(D4/G4-1)</f>
        <v>-0.28675231414108171</v>
      </c>
    </row>
    <row r="5" spans="1:9" ht="22.05" customHeight="1">
      <c r="A5" s="96" t="s">
        <v>15</v>
      </c>
      <c r="B5" s="102">
        <v>4665219</v>
      </c>
      <c r="C5" s="28">
        <f t="shared" ref="C5:C28" si="2">B5/$B$28</f>
        <v>0.3833543284958178</v>
      </c>
      <c r="D5" s="103">
        <v>13880492</v>
      </c>
      <c r="E5" s="102">
        <v>2391869</v>
      </c>
      <c r="F5" s="28">
        <f t="shared" ref="F5:F28" si="3">E5/$E$28</f>
        <v>0.21692727631709141</v>
      </c>
      <c r="G5" s="103">
        <v>9619734</v>
      </c>
      <c r="H5" s="108">
        <f t="shared" si="0"/>
        <v>0.95044920938395872</v>
      </c>
      <c r="I5" s="109">
        <f t="shared" si="1"/>
        <v>0.44291848402461031</v>
      </c>
    </row>
    <row r="6" spans="1:9" ht="22.05" customHeight="1">
      <c r="A6" s="96" t="s">
        <v>16</v>
      </c>
      <c r="B6" s="102">
        <v>432542</v>
      </c>
      <c r="C6" s="28">
        <f t="shared" si="2"/>
        <v>3.5543207715701672E-2</v>
      </c>
      <c r="D6" s="103">
        <v>1254629</v>
      </c>
      <c r="E6" s="102">
        <v>864542</v>
      </c>
      <c r="F6" s="28">
        <f t="shared" si="3"/>
        <v>7.8408450179224209E-2</v>
      </c>
      <c r="G6" s="103">
        <v>3431783</v>
      </c>
      <c r="H6" s="108">
        <f t="shared" si="0"/>
        <v>-0.49968653923117679</v>
      </c>
      <c r="I6" s="109">
        <f t="shared" si="1"/>
        <v>-0.6344089938087577</v>
      </c>
    </row>
    <row r="7" spans="1:9" ht="22.05" customHeight="1">
      <c r="A7" s="96" t="s">
        <v>158</v>
      </c>
      <c r="B7" s="102">
        <v>374990</v>
      </c>
      <c r="C7" s="28">
        <f t="shared" si="2"/>
        <v>3.081399600804308E-2</v>
      </c>
      <c r="D7" s="103">
        <v>1201980</v>
      </c>
      <c r="E7" s="102">
        <v>94147</v>
      </c>
      <c r="F7" s="28">
        <f t="shared" si="3"/>
        <v>8.5385329562050454E-3</v>
      </c>
      <c r="G7" s="103">
        <v>457930</v>
      </c>
      <c r="H7" s="108">
        <f t="shared" si="0"/>
        <v>2.9830265435967158</v>
      </c>
      <c r="I7" s="109">
        <f t="shared" si="1"/>
        <v>1.6248116524359619</v>
      </c>
    </row>
    <row r="8" spans="1:9" ht="22.05" customHeight="1">
      <c r="A8" s="96" t="s">
        <v>159</v>
      </c>
      <c r="B8" s="102">
        <v>186361</v>
      </c>
      <c r="C8" s="28">
        <f t="shared" si="2"/>
        <v>1.5313813995186314E-2</v>
      </c>
      <c r="D8" s="103">
        <v>815181</v>
      </c>
      <c r="E8" s="102">
        <v>414393</v>
      </c>
      <c r="F8" s="28">
        <f t="shared" si="3"/>
        <v>3.7582804415655063E-2</v>
      </c>
      <c r="G8" s="103">
        <v>2722692</v>
      </c>
      <c r="H8" s="108">
        <f t="shared" si="0"/>
        <v>-0.55027956553320156</v>
      </c>
      <c r="I8" s="109">
        <f t="shared" si="1"/>
        <v>-0.70059742343239706</v>
      </c>
    </row>
    <row r="9" spans="1:9" ht="22.05" customHeight="1">
      <c r="A9" s="96" t="s">
        <v>160</v>
      </c>
      <c r="B9" s="102">
        <v>30507</v>
      </c>
      <c r="C9" s="28">
        <f t="shared" si="2"/>
        <v>2.5068470525010538E-3</v>
      </c>
      <c r="D9" s="103">
        <v>171668</v>
      </c>
      <c r="E9" s="102">
        <v>151134</v>
      </c>
      <c r="F9" s="28">
        <f t="shared" si="3"/>
        <v>1.3706890711367258E-2</v>
      </c>
      <c r="G9" s="103">
        <v>744566</v>
      </c>
      <c r="H9" s="108">
        <f t="shared" si="0"/>
        <v>-0.79814601611814684</v>
      </c>
      <c r="I9" s="109">
        <f t="shared" si="1"/>
        <v>-0.76943884088180226</v>
      </c>
    </row>
    <row r="10" spans="1:9" ht="22.05" customHeight="1">
      <c r="A10" s="96" t="s">
        <v>162</v>
      </c>
      <c r="B10" s="102">
        <v>6540</v>
      </c>
      <c r="C10" s="28">
        <f t="shared" si="2"/>
        <v>5.3741042132483992E-4</v>
      </c>
      <c r="D10" s="103">
        <v>44632</v>
      </c>
      <c r="E10" s="102">
        <v>11638</v>
      </c>
      <c r="F10" s="28">
        <f t="shared" si="3"/>
        <v>1.0554924378292916E-3</v>
      </c>
      <c r="G10" s="103">
        <v>79310</v>
      </c>
      <c r="H10" s="108">
        <f t="shared" si="0"/>
        <v>-0.43804777453170651</v>
      </c>
      <c r="I10" s="109">
        <f t="shared" si="1"/>
        <v>-0.43724624889673436</v>
      </c>
    </row>
    <row r="11" spans="1:9" ht="22.05" customHeight="1">
      <c r="A11" s="96" t="s">
        <v>19</v>
      </c>
      <c r="B11" s="102">
        <v>5394</v>
      </c>
      <c r="C11" s="28">
        <f t="shared" si="2"/>
        <v>4.4324033832204688E-4</v>
      </c>
      <c r="D11" s="103">
        <v>46494</v>
      </c>
      <c r="E11" s="102">
        <v>4901</v>
      </c>
      <c r="F11" s="28">
        <f t="shared" si="3"/>
        <v>4.4448946879200533E-4</v>
      </c>
      <c r="G11" s="103">
        <v>75127</v>
      </c>
      <c r="H11" s="108">
        <f t="shared" si="0"/>
        <v>0.10059171597633143</v>
      </c>
      <c r="I11" s="109">
        <f t="shared" si="1"/>
        <v>-0.38112795666005561</v>
      </c>
    </row>
    <row r="12" spans="1:9" ht="22.05" customHeight="1">
      <c r="A12" s="96" t="s">
        <v>161</v>
      </c>
      <c r="B12" s="102">
        <v>3257</v>
      </c>
      <c r="C12" s="28">
        <f t="shared" si="2"/>
        <v>2.6763696364755408E-4</v>
      </c>
      <c r="D12" s="103">
        <v>134065</v>
      </c>
      <c r="E12" s="102">
        <v>1573</v>
      </c>
      <c r="F12" s="28">
        <f t="shared" si="3"/>
        <v>1.4266107619053753E-4</v>
      </c>
      <c r="G12" s="103">
        <v>90016</v>
      </c>
      <c r="H12" s="108">
        <f t="shared" si="0"/>
        <v>1.0705657978385252</v>
      </c>
      <c r="I12" s="109">
        <f t="shared" si="1"/>
        <v>0.48934633842872377</v>
      </c>
    </row>
    <row r="13" spans="1:9" ht="22.05" customHeight="1">
      <c r="A13" s="96" t="s">
        <v>18</v>
      </c>
      <c r="B13" s="102">
        <v>2228</v>
      </c>
      <c r="C13" s="28">
        <f t="shared" si="2"/>
        <v>1.8308110377855403E-4</v>
      </c>
      <c r="D13" s="103">
        <v>215955</v>
      </c>
      <c r="E13" s="102">
        <v>895</v>
      </c>
      <c r="F13" s="28">
        <f t="shared" si="3"/>
        <v>8.1170796688195216E-5</v>
      </c>
      <c r="G13" s="103">
        <v>92918</v>
      </c>
      <c r="H13" s="108">
        <f t="shared" si="0"/>
        <v>1.489385474860335</v>
      </c>
      <c r="I13" s="109">
        <f t="shared" si="1"/>
        <v>1.3241460212230138</v>
      </c>
    </row>
    <row r="14" spans="1:9" ht="22.05" customHeight="1">
      <c r="A14" s="96" t="s">
        <v>21</v>
      </c>
      <c r="B14" s="102">
        <v>1250</v>
      </c>
      <c r="C14" s="28">
        <f t="shared" si="2"/>
        <v>1.0271605912172017E-4</v>
      </c>
      <c r="D14" s="103">
        <v>12549</v>
      </c>
      <c r="E14" s="102">
        <v>2582</v>
      </c>
      <c r="F14" s="28">
        <f t="shared" si="3"/>
        <v>2.3417094642337437E-4</v>
      </c>
      <c r="G14" s="103">
        <v>22013</v>
      </c>
      <c r="H14" s="108">
        <f t="shared" si="0"/>
        <v>-0.51587916343919438</v>
      </c>
      <c r="I14" s="109">
        <f t="shared" si="1"/>
        <v>-0.42992776995411797</v>
      </c>
    </row>
    <row r="15" spans="1:9" ht="22.05" customHeight="1">
      <c r="A15" s="96" t="s">
        <v>163</v>
      </c>
      <c r="B15" s="102">
        <v>1160</v>
      </c>
      <c r="C15" s="28">
        <f t="shared" si="2"/>
        <v>9.5320502864956316E-5</v>
      </c>
      <c r="D15" s="103">
        <v>18726</v>
      </c>
      <c r="E15" s="102">
        <v>3361</v>
      </c>
      <c r="F15" s="28">
        <f t="shared" si="3"/>
        <v>3.0482128231175881E-4</v>
      </c>
      <c r="G15" s="103">
        <v>40464</v>
      </c>
      <c r="H15" s="108">
        <f t="shared" si="0"/>
        <v>-0.6548646236239215</v>
      </c>
      <c r="I15" s="109">
        <f t="shared" si="1"/>
        <v>-0.53721826809015427</v>
      </c>
    </row>
    <row r="16" spans="1:9" ht="22.05" customHeight="1">
      <c r="A16" s="96" t="s">
        <v>20</v>
      </c>
      <c r="B16" s="102">
        <v>742</v>
      </c>
      <c r="C16" s="28">
        <f t="shared" si="2"/>
        <v>6.0972252694653097E-5</v>
      </c>
      <c r="D16" s="103">
        <v>34364</v>
      </c>
      <c r="E16" s="102">
        <v>194</v>
      </c>
      <c r="F16" s="28">
        <f t="shared" si="3"/>
        <v>1.7594563751407679E-5</v>
      </c>
      <c r="G16" s="103">
        <v>8505</v>
      </c>
      <c r="H16" s="108">
        <f t="shared" si="0"/>
        <v>2.8247422680412373</v>
      </c>
      <c r="I16" s="109">
        <f t="shared" si="1"/>
        <v>3.0404467960023513</v>
      </c>
    </row>
    <row r="17" spans="1:9" ht="22.05" customHeight="1">
      <c r="A17" s="101" t="s">
        <v>164</v>
      </c>
      <c r="B17" s="102">
        <v>192</v>
      </c>
      <c r="C17" s="28">
        <f t="shared" si="2"/>
        <v>1.5777186681096218E-5</v>
      </c>
      <c r="D17" s="103">
        <v>7995</v>
      </c>
      <c r="E17" s="104">
        <v>0</v>
      </c>
      <c r="F17" s="28">
        <f t="shared" si="3"/>
        <v>0</v>
      </c>
      <c r="G17" s="105">
        <v>0</v>
      </c>
      <c r="H17" s="104">
        <v>0</v>
      </c>
      <c r="I17" s="105">
        <v>0</v>
      </c>
    </row>
    <row r="18" spans="1:9" ht="22.05" customHeight="1">
      <c r="A18" s="101" t="s">
        <v>165</v>
      </c>
      <c r="B18" s="102">
        <v>126</v>
      </c>
      <c r="C18" s="28">
        <f t="shared" si="2"/>
        <v>1.0353778759469394E-5</v>
      </c>
      <c r="D18" s="103">
        <v>6443</v>
      </c>
      <c r="E18" s="104">
        <v>0</v>
      </c>
      <c r="F18" s="28">
        <f t="shared" si="3"/>
        <v>0</v>
      </c>
      <c r="G18" s="105">
        <v>0</v>
      </c>
      <c r="H18" s="104">
        <v>0</v>
      </c>
      <c r="I18" s="105">
        <v>0</v>
      </c>
    </row>
    <row r="19" spans="1:9" ht="22.05" customHeight="1">
      <c r="A19" s="97" t="s">
        <v>166</v>
      </c>
      <c r="B19" s="102">
        <v>117</v>
      </c>
      <c r="C19" s="28">
        <f t="shared" si="2"/>
        <v>9.6142231337930077E-6</v>
      </c>
      <c r="D19" s="103">
        <v>5123</v>
      </c>
      <c r="E19" s="102">
        <v>55</v>
      </c>
      <c r="F19" s="28">
        <f t="shared" si="3"/>
        <v>4.9881495171516618E-6</v>
      </c>
      <c r="G19" s="103">
        <v>2624</v>
      </c>
      <c r="H19" s="108">
        <f>SUM(B19/E19-1)</f>
        <v>1.1272727272727274</v>
      </c>
      <c r="I19" s="109">
        <f>SUM(D19/G19-1)</f>
        <v>0.95236280487804881</v>
      </c>
    </row>
    <row r="20" spans="1:9" ht="22.05" customHeight="1">
      <c r="A20" s="101" t="s">
        <v>167</v>
      </c>
      <c r="B20" s="102">
        <v>75</v>
      </c>
      <c r="C20" s="28">
        <f t="shared" si="2"/>
        <v>6.1629635473032108E-6</v>
      </c>
      <c r="D20" s="103">
        <v>3287</v>
      </c>
      <c r="E20" s="104">
        <v>0</v>
      </c>
      <c r="F20" s="28">
        <f t="shared" si="3"/>
        <v>0</v>
      </c>
      <c r="G20" s="105">
        <v>0</v>
      </c>
      <c r="H20" s="104">
        <v>0</v>
      </c>
      <c r="I20" s="105">
        <v>0</v>
      </c>
    </row>
    <row r="21" spans="1:9" ht="22.05" customHeight="1">
      <c r="A21" s="98" t="s">
        <v>168</v>
      </c>
      <c r="B21" s="102">
        <v>12</v>
      </c>
      <c r="C21" s="28">
        <f t="shared" si="2"/>
        <v>9.8607416756851365E-7</v>
      </c>
      <c r="D21" s="103">
        <v>486</v>
      </c>
      <c r="E21" s="102">
        <v>2</v>
      </c>
      <c r="F21" s="28">
        <f t="shared" si="3"/>
        <v>1.8138725516915132E-7</v>
      </c>
      <c r="G21" s="103">
        <v>100</v>
      </c>
      <c r="H21" s="108">
        <f>SUM(B21/E21-1)</f>
        <v>5</v>
      </c>
      <c r="I21" s="109">
        <f>SUM(D21/G21-1)</f>
        <v>3.8600000000000003</v>
      </c>
    </row>
    <row r="22" spans="1:9" ht="22.05" customHeight="1">
      <c r="A22" s="101" t="s">
        <v>169</v>
      </c>
      <c r="B22" s="102">
        <v>10</v>
      </c>
      <c r="C22" s="28">
        <f t="shared" si="2"/>
        <v>8.2172847297376141E-7</v>
      </c>
      <c r="D22" s="103">
        <v>391</v>
      </c>
      <c r="E22" s="104">
        <v>0</v>
      </c>
      <c r="F22" s="28">
        <f t="shared" si="3"/>
        <v>0</v>
      </c>
      <c r="G22" s="105">
        <v>0</v>
      </c>
      <c r="H22" s="104">
        <v>0</v>
      </c>
      <c r="I22" s="105">
        <v>0</v>
      </c>
    </row>
    <row r="23" spans="1:9" ht="22.05" customHeight="1">
      <c r="A23" s="101" t="s">
        <v>170</v>
      </c>
      <c r="B23" s="102">
        <v>2</v>
      </c>
      <c r="C23" s="28">
        <f t="shared" si="2"/>
        <v>1.6434569459475227E-7</v>
      </c>
      <c r="D23" s="103">
        <v>66</v>
      </c>
      <c r="E23" s="104">
        <v>0</v>
      </c>
      <c r="F23" s="28">
        <f t="shared" si="3"/>
        <v>0</v>
      </c>
      <c r="G23" s="105">
        <v>0</v>
      </c>
      <c r="H23" s="104">
        <v>0</v>
      </c>
      <c r="I23" s="105">
        <v>0</v>
      </c>
    </row>
    <row r="24" spans="1:9" ht="22.05" customHeight="1">
      <c r="A24" s="96" t="s">
        <v>17</v>
      </c>
      <c r="B24" s="104">
        <v>0</v>
      </c>
      <c r="C24" s="28">
        <f t="shared" si="2"/>
        <v>0</v>
      </c>
      <c r="D24" s="105">
        <v>0</v>
      </c>
      <c r="E24" s="102">
        <v>44032</v>
      </c>
      <c r="F24" s="28">
        <f t="shared" si="3"/>
        <v>3.9934218098040359E-3</v>
      </c>
      <c r="G24" s="103">
        <v>235304</v>
      </c>
      <c r="H24" s="108">
        <f>SUM(B24/E24-1)</f>
        <v>-1</v>
      </c>
      <c r="I24" s="109">
        <f>SUM(D24/G24-1)</f>
        <v>-1</v>
      </c>
    </row>
    <row r="25" spans="1:9" ht="22.05" customHeight="1">
      <c r="A25" s="101" t="s">
        <v>172</v>
      </c>
      <c r="B25" s="104">
        <v>0</v>
      </c>
      <c r="C25" s="28">
        <f t="shared" si="2"/>
        <v>0</v>
      </c>
      <c r="D25" s="105">
        <v>0</v>
      </c>
      <c r="E25" s="102">
        <v>15140</v>
      </c>
      <c r="F25" s="28">
        <f t="shared" si="3"/>
        <v>1.3731015216304756E-3</v>
      </c>
      <c r="G25" s="103">
        <v>12557</v>
      </c>
      <c r="H25" s="108">
        <f>SUM(B25/E25-1)</f>
        <v>-1</v>
      </c>
      <c r="I25" s="109">
        <f>SUM(D25/G25-1)</f>
        <v>-1</v>
      </c>
    </row>
    <row r="26" spans="1:9" ht="22.05" customHeight="1">
      <c r="A26" s="99" t="s">
        <v>171</v>
      </c>
      <c r="B26" s="104">
        <v>0</v>
      </c>
      <c r="C26" s="28">
        <f t="shared" si="2"/>
        <v>0</v>
      </c>
      <c r="D26" s="105">
        <v>0</v>
      </c>
      <c r="E26" s="102">
        <v>151</v>
      </c>
      <c r="F26" s="28">
        <f t="shared" si="3"/>
        <v>1.3694737765270924E-5</v>
      </c>
      <c r="G26" s="103">
        <v>3036</v>
      </c>
      <c r="H26" s="108">
        <f>SUM(B26/E26-1)</f>
        <v>-1</v>
      </c>
      <c r="I26" s="109">
        <f>SUM(D26/G26-1)</f>
        <v>-1</v>
      </c>
    </row>
    <row r="27" spans="1:9" ht="22.05" customHeight="1">
      <c r="A27" s="96" t="s">
        <v>173</v>
      </c>
      <c r="B27" s="104">
        <v>0</v>
      </c>
      <c r="C27" s="28">
        <f t="shared" si="2"/>
        <v>0</v>
      </c>
      <c r="D27" s="105">
        <v>0</v>
      </c>
      <c r="E27" s="102">
        <v>1</v>
      </c>
      <c r="F27" s="28">
        <f t="shared" si="3"/>
        <v>9.0693627584575661E-8</v>
      </c>
      <c r="G27" s="103">
        <v>2566</v>
      </c>
      <c r="H27" s="108">
        <f>SUM(B27/E27-1)</f>
        <v>-1</v>
      </c>
      <c r="I27" s="109">
        <f>SUM(D27/G27-1)</f>
        <v>-1</v>
      </c>
    </row>
    <row r="28" spans="1:9" ht="22.05" customHeight="1" thickBot="1">
      <c r="A28" s="100" t="s">
        <v>22</v>
      </c>
      <c r="B28" s="106">
        <f>SUM(B4:B27)</f>
        <v>12169470</v>
      </c>
      <c r="C28" s="112">
        <f t="shared" si="2"/>
        <v>1</v>
      </c>
      <c r="D28" s="107">
        <f>SUM(D4:D27)</f>
        <v>37520423</v>
      </c>
      <c r="E28" s="106">
        <f>SUM(E4:E27)</f>
        <v>11026133</v>
      </c>
      <c r="F28" s="112">
        <f t="shared" si="3"/>
        <v>1</v>
      </c>
      <c r="G28" s="107">
        <f>SUM(G4:G27)</f>
        <v>45213570</v>
      </c>
      <c r="H28" s="110">
        <f>SUM(B28/E28-1)</f>
        <v>0.10369338008166595</v>
      </c>
      <c r="I28" s="111">
        <f>SUM(D28/G28-1)</f>
        <v>-0.17015128422727954</v>
      </c>
    </row>
  </sheetData>
  <sortState xmlns:xlrd2="http://schemas.microsoft.com/office/spreadsheetml/2017/richdata2" ref="A24:I27">
    <sortCondition descending="1" ref="E24:E27"/>
  </sortState>
  <mergeCells count="5">
    <mergeCell ref="A1:I1"/>
    <mergeCell ref="A2:A3"/>
    <mergeCell ref="B2:D2"/>
    <mergeCell ref="E2:G2"/>
    <mergeCell ref="H2:I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I28"/>
  <sheetViews>
    <sheetView zoomScaleNormal="100" workbookViewId="0">
      <selection activeCell="A4" sqref="A4:A27"/>
    </sheetView>
  </sheetViews>
  <sheetFormatPr defaultColWidth="9" defaultRowHeight="19.2"/>
  <cols>
    <col min="1" max="1" width="12.5546875" style="8" customWidth="1"/>
    <col min="2" max="2" width="14.33203125" style="9" customWidth="1"/>
    <col min="3" max="3" width="11.21875" style="9" customWidth="1"/>
    <col min="4" max="4" width="14.6640625" style="9" customWidth="1"/>
    <col min="5" max="5" width="13.77734375" style="9" customWidth="1"/>
    <col min="6" max="6" width="11.77734375" style="9" customWidth="1"/>
    <col min="7" max="7" width="14.33203125" style="9" customWidth="1"/>
    <col min="8" max="8" width="11.77734375" style="9" customWidth="1"/>
    <col min="9" max="9" width="11.5546875" style="9" customWidth="1"/>
    <col min="10" max="16384" width="9" style="8"/>
  </cols>
  <sheetData>
    <row r="1" spans="1:9" ht="36" customHeight="1" thickBot="1">
      <c r="A1" s="164" t="s">
        <v>148</v>
      </c>
      <c r="B1" s="164"/>
      <c r="C1" s="164"/>
      <c r="D1" s="164"/>
      <c r="E1" s="164"/>
      <c r="F1" s="164"/>
      <c r="G1" s="164"/>
      <c r="H1" s="164"/>
      <c r="I1" s="164"/>
    </row>
    <row r="2" spans="1:9" ht="27.75" customHeight="1" thickTop="1">
      <c r="A2" s="194" t="s">
        <v>55</v>
      </c>
      <c r="B2" s="189" t="s">
        <v>149</v>
      </c>
      <c r="C2" s="193"/>
      <c r="D2" s="191"/>
      <c r="E2" s="189" t="s">
        <v>66</v>
      </c>
      <c r="F2" s="193"/>
      <c r="G2" s="191"/>
      <c r="H2" s="189" t="s">
        <v>56</v>
      </c>
      <c r="I2" s="191"/>
    </row>
    <row r="3" spans="1:9" ht="36" customHeight="1">
      <c r="A3" s="195"/>
      <c r="B3" s="36" t="s">
        <v>57</v>
      </c>
      <c r="C3" s="43" t="s">
        <v>64</v>
      </c>
      <c r="D3" s="37" t="s">
        <v>58</v>
      </c>
      <c r="E3" s="36" t="s">
        <v>57</v>
      </c>
      <c r="F3" s="43" t="s">
        <v>64</v>
      </c>
      <c r="G3" s="37" t="s">
        <v>58</v>
      </c>
      <c r="H3" s="36" t="s">
        <v>59</v>
      </c>
      <c r="I3" s="37" t="s">
        <v>60</v>
      </c>
    </row>
    <row r="4" spans="1:9" ht="22.05" customHeight="1">
      <c r="A4" s="44" t="s">
        <v>25</v>
      </c>
      <c r="B4" s="113">
        <v>7281942</v>
      </c>
      <c r="C4" s="114">
        <f>B4/$B$28</f>
        <v>0.53282508936891337</v>
      </c>
      <c r="D4" s="115">
        <v>22394726</v>
      </c>
      <c r="E4" s="113">
        <v>7978517</v>
      </c>
      <c r="F4" s="114">
        <f>E4/$E$28</f>
        <v>0.64768954285400704</v>
      </c>
      <c r="G4" s="115">
        <v>31241484</v>
      </c>
      <c r="H4" s="121">
        <f t="shared" ref="H4:H16" si="0">SUM(B4/E4-1)</f>
        <v>-8.7306325223096004E-2</v>
      </c>
      <c r="I4" s="122">
        <f t="shared" ref="I4:I16" si="1">SUM(D4/G4-1)</f>
        <v>-0.28317342415616364</v>
      </c>
    </row>
    <row r="5" spans="1:9" ht="22.05" customHeight="1">
      <c r="A5" s="44" t="s">
        <v>26</v>
      </c>
      <c r="B5" s="113">
        <v>5270224</v>
      </c>
      <c r="C5" s="114">
        <f t="shared" ref="C5:C28" si="2">B5/$B$28</f>
        <v>0.38562619336904796</v>
      </c>
      <c r="D5" s="115">
        <v>15546724</v>
      </c>
      <c r="E5" s="113">
        <v>2484624</v>
      </c>
      <c r="F5" s="114">
        <f t="shared" ref="F5:F28" si="3">E5/$E$28</f>
        <v>0.20169976233980505</v>
      </c>
      <c r="G5" s="115">
        <v>10025251</v>
      </c>
      <c r="H5" s="121">
        <f t="shared" si="0"/>
        <v>1.1211354313570183</v>
      </c>
      <c r="I5" s="122">
        <f t="shared" si="1"/>
        <v>0.55075658454835685</v>
      </c>
    </row>
    <row r="6" spans="1:9" ht="22.05" customHeight="1">
      <c r="A6" s="44" t="s">
        <v>28</v>
      </c>
      <c r="B6" s="113">
        <v>460616</v>
      </c>
      <c r="C6" s="114">
        <f t="shared" si="2"/>
        <v>3.3703613866294377E-2</v>
      </c>
      <c r="D6" s="115">
        <v>1366935</v>
      </c>
      <c r="E6" s="113">
        <v>1105023</v>
      </c>
      <c r="F6" s="114">
        <f t="shared" si="3"/>
        <v>8.970487143327055E-2</v>
      </c>
      <c r="G6" s="115">
        <v>4406393</v>
      </c>
      <c r="H6" s="121">
        <f t="shared" si="0"/>
        <v>-0.58316161745049655</v>
      </c>
      <c r="I6" s="122">
        <f t="shared" si="1"/>
        <v>-0.68978368475077012</v>
      </c>
    </row>
    <row r="7" spans="1:9" ht="22.05" customHeight="1">
      <c r="A7" s="44" t="s">
        <v>29</v>
      </c>
      <c r="B7" s="113">
        <v>406288</v>
      </c>
      <c r="C7" s="114">
        <f t="shared" si="2"/>
        <v>2.9728393869316326E-2</v>
      </c>
      <c r="D7" s="115">
        <v>1305833</v>
      </c>
      <c r="E7" s="113">
        <v>94147</v>
      </c>
      <c r="F7" s="114">
        <f t="shared" si="3"/>
        <v>7.6427771465644801E-3</v>
      </c>
      <c r="G7" s="115">
        <v>457930</v>
      </c>
      <c r="H7" s="121">
        <f t="shared" si="0"/>
        <v>3.3154641146292496</v>
      </c>
      <c r="I7" s="122">
        <f t="shared" si="1"/>
        <v>1.8515995894569039</v>
      </c>
    </row>
    <row r="8" spans="1:9" ht="22.05" customHeight="1">
      <c r="A8" s="44" t="s">
        <v>27</v>
      </c>
      <c r="B8" s="113">
        <v>188046</v>
      </c>
      <c r="C8" s="114">
        <f t="shared" si="2"/>
        <v>1.3759465092617695E-2</v>
      </c>
      <c r="D8" s="115">
        <v>823194</v>
      </c>
      <c r="E8" s="113">
        <v>420378</v>
      </c>
      <c r="F8" s="114">
        <f t="shared" si="3"/>
        <v>3.4125945291071227E-2</v>
      </c>
      <c r="G8" s="115">
        <v>2748182</v>
      </c>
      <c r="H8" s="121">
        <f t="shared" si="0"/>
        <v>-0.55267402195167215</v>
      </c>
      <c r="I8" s="122">
        <f t="shared" si="1"/>
        <v>-0.70045870324454496</v>
      </c>
    </row>
    <row r="9" spans="1:9" ht="22.05" customHeight="1">
      <c r="A9" s="44" t="s">
        <v>152</v>
      </c>
      <c r="B9" s="113">
        <v>36699</v>
      </c>
      <c r="C9" s="114">
        <f t="shared" si="2"/>
        <v>2.6852930104015868E-3</v>
      </c>
      <c r="D9" s="115">
        <v>206547</v>
      </c>
      <c r="E9" s="113">
        <v>151134</v>
      </c>
      <c r="F9" s="114">
        <f t="shared" si="3"/>
        <v>1.2268935614187135E-2</v>
      </c>
      <c r="G9" s="115">
        <v>744566</v>
      </c>
      <c r="H9" s="121">
        <f t="shared" si="0"/>
        <v>-0.75717575132002068</v>
      </c>
      <c r="I9" s="122">
        <f t="shared" si="1"/>
        <v>-0.72259410179890038</v>
      </c>
    </row>
    <row r="10" spans="1:9" ht="22.05" customHeight="1">
      <c r="A10" s="44" t="s">
        <v>154</v>
      </c>
      <c r="B10" s="113">
        <v>6540</v>
      </c>
      <c r="C10" s="114">
        <f t="shared" si="2"/>
        <v>4.7853664372398097E-4</v>
      </c>
      <c r="D10" s="115">
        <v>44632</v>
      </c>
      <c r="E10" s="113">
        <v>11638</v>
      </c>
      <c r="F10" s="114">
        <f t="shared" si="3"/>
        <v>9.4476340649959553E-4</v>
      </c>
      <c r="G10" s="115">
        <v>79310</v>
      </c>
      <c r="H10" s="121">
        <f t="shared" si="0"/>
        <v>-0.43804777453170651</v>
      </c>
      <c r="I10" s="122">
        <f t="shared" si="1"/>
        <v>-0.43724624889673436</v>
      </c>
    </row>
    <row r="11" spans="1:9" ht="22.05" customHeight="1">
      <c r="A11" s="44" t="s">
        <v>153</v>
      </c>
      <c r="B11" s="113">
        <v>5394</v>
      </c>
      <c r="C11" s="114">
        <f t="shared" si="2"/>
        <v>3.9468297496133843E-4</v>
      </c>
      <c r="D11" s="115">
        <v>46494</v>
      </c>
      <c r="E11" s="113">
        <v>4901</v>
      </c>
      <c r="F11" s="114">
        <f t="shared" si="3"/>
        <v>3.9785920735990017E-4</v>
      </c>
      <c r="G11" s="115">
        <v>75127</v>
      </c>
      <c r="H11" s="121">
        <f t="shared" si="0"/>
        <v>0.10059171597633143</v>
      </c>
      <c r="I11" s="122">
        <f t="shared" si="1"/>
        <v>-0.38112795666005561</v>
      </c>
    </row>
    <row r="12" spans="1:9" ht="22.05" customHeight="1">
      <c r="A12" s="44" t="s">
        <v>31</v>
      </c>
      <c r="B12" s="113">
        <v>3652</v>
      </c>
      <c r="C12" s="114">
        <f t="shared" si="2"/>
        <v>2.6721954478287134E-4</v>
      </c>
      <c r="D12" s="115">
        <v>152731</v>
      </c>
      <c r="E12" s="113">
        <v>1629</v>
      </c>
      <c r="F12" s="114">
        <f t="shared" si="3"/>
        <v>1.3224089956932817E-4</v>
      </c>
      <c r="G12" s="115">
        <v>91478</v>
      </c>
      <c r="H12" s="121">
        <f t="shared" si="0"/>
        <v>1.2418661755678331</v>
      </c>
      <c r="I12" s="122">
        <f t="shared" si="1"/>
        <v>0.66959268895253499</v>
      </c>
    </row>
    <row r="13" spans="1:9" ht="22.05" customHeight="1">
      <c r="A13" s="44" t="s">
        <v>34</v>
      </c>
      <c r="B13" s="113">
        <v>2348</v>
      </c>
      <c r="C13" s="114">
        <f t="shared" si="2"/>
        <v>1.7180489900059745E-4</v>
      </c>
      <c r="D13" s="115">
        <v>229184</v>
      </c>
      <c r="E13" s="113">
        <v>895</v>
      </c>
      <c r="F13" s="114">
        <f t="shared" si="3"/>
        <v>7.2655374533179076E-5</v>
      </c>
      <c r="G13" s="115">
        <v>92918</v>
      </c>
      <c r="H13" s="121">
        <f t="shared" si="0"/>
        <v>1.6234636871508381</v>
      </c>
      <c r="I13" s="122">
        <f t="shared" si="1"/>
        <v>1.4665188660969886</v>
      </c>
    </row>
    <row r="14" spans="1:9" ht="22.05" customHeight="1">
      <c r="A14" s="44" t="s">
        <v>155</v>
      </c>
      <c r="B14" s="113">
        <v>2305</v>
      </c>
      <c r="C14" s="114">
        <f t="shared" si="2"/>
        <v>1.6865855715348258E-4</v>
      </c>
      <c r="D14" s="115">
        <v>33149</v>
      </c>
      <c r="E14" s="113">
        <v>3361</v>
      </c>
      <c r="F14" s="114">
        <f t="shared" si="3"/>
        <v>2.7284325564917863E-4</v>
      </c>
      <c r="G14" s="115">
        <v>40464</v>
      </c>
      <c r="H14" s="121">
        <f t="shared" si="0"/>
        <v>-0.31419220470098186</v>
      </c>
      <c r="I14" s="122">
        <f t="shared" si="1"/>
        <v>-0.18077797548438113</v>
      </c>
    </row>
    <row r="15" spans="1:9" ht="22.05" customHeight="1">
      <c r="A15" s="44" t="s">
        <v>156</v>
      </c>
      <c r="B15" s="113">
        <v>1250</v>
      </c>
      <c r="C15" s="114">
        <f t="shared" si="2"/>
        <v>9.1463425788222661E-5</v>
      </c>
      <c r="D15" s="115">
        <v>12549</v>
      </c>
      <c r="E15" s="113">
        <v>2582</v>
      </c>
      <c r="F15" s="114">
        <f t="shared" si="3"/>
        <v>2.0960466708901492E-4</v>
      </c>
      <c r="G15" s="115">
        <v>22013</v>
      </c>
      <c r="H15" s="121">
        <f t="shared" si="0"/>
        <v>-0.51587916343919438</v>
      </c>
      <c r="I15" s="122">
        <f t="shared" si="1"/>
        <v>-0.42992776995411797</v>
      </c>
    </row>
    <row r="16" spans="1:9" ht="22.05" customHeight="1">
      <c r="A16" s="44" t="s">
        <v>33</v>
      </c>
      <c r="B16" s="113">
        <v>806</v>
      </c>
      <c r="C16" s="114">
        <f t="shared" si="2"/>
        <v>5.8975616948245967E-5</v>
      </c>
      <c r="D16" s="115">
        <v>42283</v>
      </c>
      <c r="E16" s="113">
        <v>218</v>
      </c>
      <c r="F16" s="114">
        <f t="shared" si="3"/>
        <v>1.7697063294115124E-5</v>
      </c>
      <c r="G16" s="115">
        <v>9569</v>
      </c>
      <c r="H16" s="121">
        <f t="shared" si="0"/>
        <v>2.6972477064220182</v>
      </c>
      <c r="I16" s="122">
        <f t="shared" si="1"/>
        <v>3.4187480405476016</v>
      </c>
    </row>
    <row r="17" spans="1:9" ht="22.05" customHeight="1">
      <c r="A17" s="44" t="s">
        <v>72</v>
      </c>
      <c r="B17" s="113">
        <v>192</v>
      </c>
      <c r="C17" s="114">
        <f t="shared" si="2"/>
        <v>1.4048782201070999E-5</v>
      </c>
      <c r="D17" s="115">
        <v>7995</v>
      </c>
      <c r="E17" s="116">
        <v>0</v>
      </c>
      <c r="F17" s="114">
        <f t="shared" si="3"/>
        <v>0</v>
      </c>
      <c r="G17" s="117">
        <v>0</v>
      </c>
      <c r="H17" s="116">
        <v>0</v>
      </c>
      <c r="I17" s="117">
        <v>0</v>
      </c>
    </row>
    <row r="18" spans="1:9" ht="22.05" customHeight="1">
      <c r="A18" s="44" t="s">
        <v>65</v>
      </c>
      <c r="B18" s="113">
        <v>138</v>
      </c>
      <c r="C18" s="114">
        <f t="shared" si="2"/>
        <v>1.0097562207019781E-5</v>
      </c>
      <c r="D18" s="115">
        <v>5940</v>
      </c>
      <c r="E18" s="113">
        <v>55</v>
      </c>
      <c r="F18" s="114">
        <f t="shared" si="3"/>
        <v>4.4648554182400543E-6</v>
      </c>
      <c r="G18" s="115">
        <v>2624</v>
      </c>
      <c r="H18" s="121">
        <f>SUM(B18/E18-1)</f>
        <v>1.5090909090909093</v>
      </c>
      <c r="I18" s="122">
        <f>SUM(D18/G18-1)</f>
        <v>1.2637195121951219</v>
      </c>
    </row>
    <row r="19" spans="1:9" ht="22.05" customHeight="1">
      <c r="A19" s="44" t="s">
        <v>109</v>
      </c>
      <c r="B19" s="113">
        <v>126</v>
      </c>
      <c r="C19" s="114">
        <f t="shared" si="2"/>
        <v>9.2195133194528443E-6</v>
      </c>
      <c r="D19" s="115">
        <v>6443</v>
      </c>
      <c r="E19" s="116">
        <v>0</v>
      </c>
      <c r="F19" s="114">
        <f t="shared" si="3"/>
        <v>0</v>
      </c>
      <c r="G19" s="117">
        <v>0</v>
      </c>
      <c r="H19" s="116">
        <v>0</v>
      </c>
      <c r="I19" s="117">
        <v>0</v>
      </c>
    </row>
    <row r="20" spans="1:9" ht="22.05" customHeight="1">
      <c r="A20" s="44" t="s">
        <v>108</v>
      </c>
      <c r="B20" s="113">
        <v>75</v>
      </c>
      <c r="C20" s="114">
        <f t="shared" si="2"/>
        <v>5.4878055472933598E-6</v>
      </c>
      <c r="D20" s="115">
        <v>3287</v>
      </c>
      <c r="E20" s="116">
        <v>0</v>
      </c>
      <c r="F20" s="114">
        <f t="shared" si="3"/>
        <v>0</v>
      </c>
      <c r="G20" s="117">
        <v>0</v>
      </c>
      <c r="H20" s="116">
        <v>0</v>
      </c>
      <c r="I20" s="117">
        <v>0</v>
      </c>
    </row>
    <row r="21" spans="1:9" ht="22.05" customHeight="1">
      <c r="A21" s="44" t="s">
        <v>176</v>
      </c>
      <c r="B21" s="113">
        <v>12</v>
      </c>
      <c r="C21" s="114">
        <f t="shared" si="2"/>
        <v>8.7804888756693746E-7</v>
      </c>
      <c r="D21" s="115">
        <v>486</v>
      </c>
      <c r="E21" s="113">
        <v>2</v>
      </c>
      <c r="F21" s="114">
        <f t="shared" si="3"/>
        <v>1.623583788450929E-7</v>
      </c>
      <c r="G21" s="115">
        <v>100</v>
      </c>
      <c r="H21" s="121">
        <f>SUM(B21/E21-1)</f>
        <v>5</v>
      </c>
      <c r="I21" s="122">
        <f>SUM(D21/G21-1)</f>
        <v>3.8600000000000003</v>
      </c>
    </row>
    <row r="22" spans="1:9" ht="22.05" customHeight="1">
      <c r="A22" s="44" t="s">
        <v>107</v>
      </c>
      <c r="B22" s="113">
        <v>10</v>
      </c>
      <c r="C22" s="114">
        <f t="shared" si="2"/>
        <v>7.3170740630578122E-7</v>
      </c>
      <c r="D22" s="115">
        <v>391</v>
      </c>
      <c r="E22" s="116">
        <v>0</v>
      </c>
      <c r="F22" s="114">
        <f t="shared" si="3"/>
        <v>0</v>
      </c>
      <c r="G22" s="117">
        <v>0</v>
      </c>
      <c r="H22" s="116">
        <v>0</v>
      </c>
      <c r="I22" s="117">
        <v>0</v>
      </c>
    </row>
    <row r="23" spans="1:9" ht="22.05" customHeight="1">
      <c r="A23" s="44" t="s">
        <v>175</v>
      </c>
      <c r="B23" s="113">
        <v>2</v>
      </c>
      <c r="C23" s="114">
        <f t="shared" si="2"/>
        <v>1.4634148126115624E-7</v>
      </c>
      <c r="D23" s="115">
        <v>66</v>
      </c>
      <c r="E23" s="116">
        <v>0</v>
      </c>
      <c r="F23" s="114">
        <f t="shared" si="3"/>
        <v>0</v>
      </c>
      <c r="G23" s="117">
        <v>0</v>
      </c>
      <c r="H23" s="116">
        <v>0</v>
      </c>
      <c r="I23" s="117">
        <v>0</v>
      </c>
    </row>
    <row r="24" spans="1:9" ht="22.05" customHeight="1">
      <c r="A24" s="44" t="s">
        <v>157</v>
      </c>
      <c r="B24" s="116">
        <v>0</v>
      </c>
      <c r="C24" s="114">
        <f t="shared" si="2"/>
        <v>0</v>
      </c>
      <c r="D24" s="117">
        <v>0</v>
      </c>
      <c r="E24" s="113">
        <v>44032</v>
      </c>
      <c r="F24" s="114">
        <f t="shared" si="3"/>
        <v>3.5744820686535654E-3</v>
      </c>
      <c r="G24" s="115">
        <v>235304</v>
      </c>
      <c r="H24" s="121">
        <f>SUM(B24/E24-1)</f>
        <v>-1</v>
      </c>
      <c r="I24" s="122">
        <f>SUM(D24/G24-1)</f>
        <v>-1</v>
      </c>
    </row>
    <row r="25" spans="1:9" ht="22.05" customHeight="1">
      <c r="A25" s="44" t="s">
        <v>174</v>
      </c>
      <c r="B25" s="116">
        <v>0</v>
      </c>
      <c r="C25" s="114">
        <f t="shared" si="2"/>
        <v>0</v>
      </c>
      <c r="D25" s="117">
        <v>0</v>
      </c>
      <c r="E25" s="113">
        <v>15140</v>
      </c>
      <c r="F25" s="114">
        <f t="shared" si="3"/>
        <v>1.2290529278573532E-3</v>
      </c>
      <c r="G25" s="115">
        <v>12557</v>
      </c>
      <c r="H25" s="121">
        <f>SUM(B25/E25-1)</f>
        <v>-1</v>
      </c>
      <c r="I25" s="122">
        <f>SUM(D25/G25-1)</f>
        <v>-1</v>
      </c>
    </row>
    <row r="26" spans="1:9" ht="22.05" customHeight="1">
      <c r="A26" s="44" t="s">
        <v>42</v>
      </c>
      <c r="B26" s="116">
        <v>0</v>
      </c>
      <c r="C26" s="114">
        <f t="shared" si="2"/>
        <v>0</v>
      </c>
      <c r="D26" s="117">
        <v>0</v>
      </c>
      <c r="E26" s="113">
        <v>151</v>
      </c>
      <c r="F26" s="114">
        <f t="shared" si="3"/>
        <v>1.2258057602804513E-5</v>
      </c>
      <c r="G26" s="115">
        <v>3036</v>
      </c>
      <c r="H26" s="121">
        <f>SUM(B26/E26-1)</f>
        <v>-1</v>
      </c>
      <c r="I26" s="122">
        <f>SUM(D26/G26-1)</f>
        <v>-1</v>
      </c>
    </row>
    <row r="27" spans="1:9" ht="22.05" customHeight="1">
      <c r="A27" s="44" t="s">
        <v>44</v>
      </c>
      <c r="B27" s="116">
        <v>0</v>
      </c>
      <c r="C27" s="114">
        <f t="shared" si="2"/>
        <v>0</v>
      </c>
      <c r="D27" s="117">
        <v>0</v>
      </c>
      <c r="E27" s="113">
        <v>1</v>
      </c>
      <c r="F27" s="114">
        <f t="shared" si="3"/>
        <v>8.1179189422546448E-8</v>
      </c>
      <c r="G27" s="115">
        <v>2566</v>
      </c>
      <c r="H27" s="121">
        <f>SUM(B27/E27-1)</f>
        <v>-1</v>
      </c>
      <c r="I27" s="122">
        <f>SUM(D27/G27-1)</f>
        <v>-1</v>
      </c>
    </row>
    <row r="28" spans="1:9" ht="22.05" customHeight="1" thickBot="1">
      <c r="A28" s="46" t="s">
        <v>43</v>
      </c>
      <c r="B28" s="118">
        <f>SUM(B4:B27)</f>
        <v>13666665</v>
      </c>
      <c r="C28" s="119">
        <f t="shared" si="2"/>
        <v>1</v>
      </c>
      <c r="D28" s="120">
        <f>SUM(D4:D27)</f>
        <v>42229589</v>
      </c>
      <c r="E28" s="118">
        <f>SUM(E4:E27)</f>
        <v>12318428</v>
      </c>
      <c r="F28" s="119">
        <f t="shared" si="3"/>
        <v>1</v>
      </c>
      <c r="G28" s="120">
        <f>SUM(G4:G27)</f>
        <v>50290872</v>
      </c>
      <c r="H28" s="123">
        <f>SUM(B28/E28-1)</f>
        <v>0.10944878680948578</v>
      </c>
      <c r="I28" s="124">
        <f>SUM(D28/G28-1)</f>
        <v>-0.16029316413523309</v>
      </c>
    </row>
  </sheetData>
  <sortState xmlns:xlrd2="http://schemas.microsoft.com/office/spreadsheetml/2017/richdata2" ref="A4:I27">
    <sortCondition descending="1" ref="B4:B27"/>
    <sortCondition descending="1" ref="E4:E27"/>
  </sortState>
  <mergeCells count="5">
    <mergeCell ref="A1:I1"/>
    <mergeCell ref="A2:A3"/>
    <mergeCell ref="B2:D2"/>
    <mergeCell ref="E2:G2"/>
    <mergeCell ref="H2:I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I29"/>
  <sheetViews>
    <sheetView workbookViewId="0">
      <pane ySplit="11892" topLeftCell="A15"/>
      <selection activeCell="M12" sqref="M12"/>
      <selection pane="bottomLeft" sqref="A1:I1"/>
    </sheetView>
  </sheetViews>
  <sheetFormatPr defaultColWidth="8.88671875" defaultRowHeight="19.2"/>
  <cols>
    <col min="1" max="1" width="11" style="6" bestFit="1" customWidth="1"/>
    <col min="2" max="2" width="14.44140625" style="7" bestFit="1" customWidth="1"/>
    <col min="3" max="3" width="10.5546875" style="7" customWidth="1"/>
    <col min="4" max="5" width="14.44140625" style="7" bestFit="1" customWidth="1"/>
    <col min="6" max="6" width="9.5546875" style="7" customWidth="1"/>
    <col min="7" max="7" width="14.44140625" style="7" bestFit="1" customWidth="1"/>
    <col min="8" max="8" width="10.21875" style="7" bestFit="1" customWidth="1"/>
    <col min="9" max="9" width="9.88671875" style="7" bestFit="1" customWidth="1"/>
    <col min="10" max="16384" width="8.88671875" style="6"/>
  </cols>
  <sheetData>
    <row r="1" spans="1:9" ht="37.5" customHeight="1" thickBot="1">
      <c r="A1" s="164" t="s">
        <v>150</v>
      </c>
      <c r="B1" s="164"/>
      <c r="C1" s="164"/>
      <c r="D1" s="164"/>
      <c r="E1" s="164"/>
      <c r="F1" s="164"/>
      <c r="G1" s="164"/>
      <c r="H1" s="164"/>
      <c r="I1" s="164"/>
    </row>
    <row r="2" spans="1:9" ht="22.2" customHeight="1" thickTop="1">
      <c r="A2" s="172" t="s">
        <v>55</v>
      </c>
      <c r="B2" s="189" t="s">
        <v>151</v>
      </c>
      <c r="C2" s="193"/>
      <c r="D2" s="191"/>
      <c r="E2" s="189" t="s">
        <v>67</v>
      </c>
      <c r="F2" s="193"/>
      <c r="G2" s="191"/>
      <c r="H2" s="189" t="s">
        <v>56</v>
      </c>
      <c r="I2" s="191"/>
    </row>
    <row r="3" spans="1:9" ht="33.75" customHeight="1" thickBot="1">
      <c r="A3" s="196"/>
      <c r="B3" s="36" t="s">
        <v>57</v>
      </c>
      <c r="C3" s="43" t="s">
        <v>64</v>
      </c>
      <c r="D3" s="37" t="s">
        <v>58</v>
      </c>
      <c r="E3" s="36" t="s">
        <v>57</v>
      </c>
      <c r="F3" s="43" t="s">
        <v>64</v>
      </c>
      <c r="G3" s="37" t="s">
        <v>58</v>
      </c>
      <c r="H3" s="36" t="s">
        <v>59</v>
      </c>
      <c r="I3" s="37" t="s">
        <v>60</v>
      </c>
    </row>
    <row r="4" spans="1:9" ht="22.95" customHeight="1">
      <c r="A4" s="44" t="s">
        <v>25</v>
      </c>
      <c r="B4" s="64">
        <v>8107598</v>
      </c>
      <c r="C4" s="114">
        <f t="shared" ref="C4:C28" si="0">B4/$B$28</f>
        <v>0.5278986592675583</v>
      </c>
      <c r="D4" s="65">
        <v>24961331</v>
      </c>
      <c r="E4" s="66">
        <v>8986156</v>
      </c>
      <c r="F4" s="114">
        <f t="shared" ref="F4:F28" si="1">E4/$E$28</f>
        <v>0.47657951465997522</v>
      </c>
      <c r="G4" s="67">
        <v>35024230</v>
      </c>
      <c r="H4" s="121">
        <f t="shared" ref="H4:H16" si="2">SUM(B4/E4-1)</f>
        <v>-9.7767944380222183E-2</v>
      </c>
      <c r="I4" s="122">
        <f t="shared" ref="I4:I16" si="3">SUM(D4/G4-1)</f>
        <v>-0.28731249766233258</v>
      </c>
    </row>
    <row r="5" spans="1:9" ht="22.95" customHeight="1">
      <c r="A5" s="44" t="s">
        <v>26</v>
      </c>
      <c r="B5" s="64">
        <v>5949888</v>
      </c>
      <c r="C5" s="114">
        <f t="shared" si="0"/>
        <v>0.38740671380008407</v>
      </c>
      <c r="D5" s="65">
        <v>17503876</v>
      </c>
      <c r="E5" s="66">
        <v>2502768</v>
      </c>
      <c r="F5" s="114">
        <f t="shared" si="1"/>
        <v>0.13273394750174788</v>
      </c>
      <c r="G5" s="67">
        <v>10084397</v>
      </c>
      <c r="H5" s="121">
        <f t="shared" si="2"/>
        <v>1.377323027943461</v>
      </c>
      <c r="I5" s="122">
        <f t="shared" si="3"/>
        <v>0.73573848788380714</v>
      </c>
    </row>
    <row r="6" spans="1:9" ht="22.95" customHeight="1">
      <c r="A6" s="44" t="s">
        <v>29</v>
      </c>
      <c r="B6" s="64">
        <v>565048</v>
      </c>
      <c r="C6" s="114">
        <f t="shared" si="0"/>
        <v>3.6791178055672627E-2</v>
      </c>
      <c r="D6" s="65">
        <v>1817107</v>
      </c>
      <c r="E6" s="66">
        <v>94147</v>
      </c>
      <c r="F6" s="114">
        <f t="shared" si="1"/>
        <v>4.9930728519171812E-3</v>
      </c>
      <c r="G6" s="67">
        <v>457930</v>
      </c>
      <c r="H6" s="121">
        <f t="shared" si="2"/>
        <v>5.0017632001019683</v>
      </c>
      <c r="I6" s="122">
        <f t="shared" si="3"/>
        <v>2.9680890092372199</v>
      </c>
    </row>
    <row r="7" spans="1:9" ht="22.95" customHeight="1">
      <c r="A7" s="44" t="s">
        <v>28</v>
      </c>
      <c r="B7" s="64">
        <v>479894</v>
      </c>
      <c r="C7" s="114">
        <f t="shared" si="0"/>
        <v>3.124666506535544E-2</v>
      </c>
      <c r="D7" s="65">
        <v>1421080</v>
      </c>
      <c r="E7" s="66">
        <v>1479675</v>
      </c>
      <c r="F7" s="114">
        <f t="shared" si="1"/>
        <v>7.8474354702333105E-2</v>
      </c>
      <c r="G7" s="67">
        <v>5635955</v>
      </c>
      <c r="H7" s="121">
        <f t="shared" si="2"/>
        <v>-0.6756760775170223</v>
      </c>
      <c r="I7" s="122">
        <f t="shared" si="3"/>
        <v>-0.74785462268595126</v>
      </c>
    </row>
    <row r="8" spans="1:9" ht="22.95" customHeight="1">
      <c r="A8" s="44" t="s">
        <v>27</v>
      </c>
      <c r="B8" s="64">
        <v>196082</v>
      </c>
      <c r="C8" s="114">
        <f t="shared" si="0"/>
        <v>1.2767212299684983E-2</v>
      </c>
      <c r="D8" s="65">
        <v>876840</v>
      </c>
      <c r="E8" s="66">
        <v>433340</v>
      </c>
      <c r="F8" s="114">
        <f t="shared" si="1"/>
        <v>2.29821257145718E-2</v>
      </c>
      <c r="G8" s="67">
        <v>2833384</v>
      </c>
      <c r="H8" s="121">
        <f t="shared" si="2"/>
        <v>-0.54751003830710299</v>
      </c>
      <c r="I8" s="122">
        <f t="shared" si="3"/>
        <v>-0.69053259282892832</v>
      </c>
    </row>
    <row r="9" spans="1:9" ht="22.95" customHeight="1">
      <c r="A9" s="44" t="s">
        <v>152</v>
      </c>
      <c r="B9" s="64">
        <v>36699</v>
      </c>
      <c r="C9" s="114">
        <f t="shared" si="0"/>
        <v>2.3895305238937751E-3</v>
      </c>
      <c r="D9" s="65">
        <v>206547</v>
      </c>
      <c r="E9" s="66">
        <v>151134</v>
      </c>
      <c r="F9" s="114">
        <f t="shared" si="1"/>
        <v>8.0153703506394385E-3</v>
      </c>
      <c r="G9" s="67">
        <v>744566</v>
      </c>
      <c r="H9" s="121">
        <f t="shared" si="2"/>
        <v>-0.75717575132002068</v>
      </c>
      <c r="I9" s="122">
        <f t="shared" si="3"/>
        <v>-0.72259410179890038</v>
      </c>
    </row>
    <row r="10" spans="1:9" ht="22.95" customHeight="1">
      <c r="A10" s="44" t="s">
        <v>154</v>
      </c>
      <c r="B10" s="64">
        <v>6540</v>
      </c>
      <c r="C10" s="114">
        <f t="shared" si="0"/>
        <v>4.2582984894044221E-4</v>
      </c>
      <c r="D10" s="65">
        <v>44632</v>
      </c>
      <c r="E10" s="66">
        <v>16822</v>
      </c>
      <c r="F10" s="114">
        <f t="shared" si="1"/>
        <v>8.9215239481821849E-4</v>
      </c>
      <c r="G10" s="67">
        <v>114254</v>
      </c>
      <c r="H10" s="121">
        <f t="shared" si="2"/>
        <v>-0.61122339793128044</v>
      </c>
      <c r="I10" s="122">
        <f t="shared" si="3"/>
        <v>-0.60936159784340149</v>
      </c>
    </row>
    <row r="11" spans="1:9" ht="22.95" customHeight="1">
      <c r="A11" s="44" t="s">
        <v>153</v>
      </c>
      <c r="B11" s="64">
        <v>5394</v>
      </c>
      <c r="C11" s="114">
        <f t="shared" si="0"/>
        <v>3.5121195797931885E-4</v>
      </c>
      <c r="D11" s="65">
        <v>46494</v>
      </c>
      <c r="E11" s="66">
        <v>4901</v>
      </c>
      <c r="F11" s="114">
        <f t="shared" si="1"/>
        <v>2.5992384300345313E-4</v>
      </c>
      <c r="G11" s="67">
        <v>75127</v>
      </c>
      <c r="H11" s="121">
        <f t="shared" si="2"/>
        <v>0.10059171597633143</v>
      </c>
      <c r="I11" s="122">
        <f t="shared" si="3"/>
        <v>-0.38112795666005561</v>
      </c>
    </row>
    <row r="12" spans="1:9" ht="22.95" customHeight="1">
      <c r="A12" s="44" t="s">
        <v>31</v>
      </c>
      <c r="B12" s="64">
        <v>3785</v>
      </c>
      <c r="C12" s="114">
        <f t="shared" si="0"/>
        <v>2.4644739728433852E-4</v>
      </c>
      <c r="D12" s="65">
        <v>158410</v>
      </c>
      <c r="E12" s="66">
        <v>1638</v>
      </c>
      <c r="F12" s="114">
        <f t="shared" si="1"/>
        <v>8.6871098722639522E-5</v>
      </c>
      <c r="G12" s="67">
        <v>91734</v>
      </c>
      <c r="H12" s="121">
        <f t="shared" si="2"/>
        <v>1.3107448107448105</v>
      </c>
      <c r="I12" s="122">
        <f t="shared" si="3"/>
        <v>0.72684064796040726</v>
      </c>
    </row>
    <row r="13" spans="1:9" ht="22.95" customHeight="1">
      <c r="A13" s="44" t="s">
        <v>34</v>
      </c>
      <c r="B13" s="64">
        <v>2361</v>
      </c>
      <c r="C13" s="114">
        <f t="shared" si="0"/>
        <v>1.5372848216336149E-4</v>
      </c>
      <c r="D13" s="65">
        <v>230744</v>
      </c>
      <c r="E13" s="66">
        <v>904</v>
      </c>
      <c r="F13" s="114">
        <f t="shared" si="1"/>
        <v>4.7943512359747326E-5</v>
      </c>
      <c r="G13" s="67">
        <v>94484</v>
      </c>
      <c r="H13" s="121">
        <f t="shared" si="2"/>
        <v>1.6117256637168142</v>
      </c>
      <c r="I13" s="122">
        <f t="shared" si="3"/>
        <v>1.4421489352694636</v>
      </c>
    </row>
    <row r="14" spans="1:9" ht="22.95" customHeight="1">
      <c r="A14" s="44" t="s">
        <v>155</v>
      </c>
      <c r="B14" s="64">
        <v>2306</v>
      </c>
      <c r="C14" s="114">
        <f t="shared" si="0"/>
        <v>1.5014734429000915E-4</v>
      </c>
      <c r="D14" s="65">
        <v>33180</v>
      </c>
      <c r="E14" s="66">
        <v>3363</v>
      </c>
      <c r="F14" s="114">
        <f t="shared" si="1"/>
        <v>1.7835623016131667E-4</v>
      </c>
      <c r="G14" s="67">
        <v>40528</v>
      </c>
      <c r="H14" s="121">
        <f t="shared" si="2"/>
        <v>-0.31430270591733567</v>
      </c>
      <c r="I14" s="122">
        <f t="shared" si="3"/>
        <v>-0.18130675088827475</v>
      </c>
    </row>
    <row r="15" spans="1:9" ht="22.95" customHeight="1">
      <c r="A15" s="44" t="s">
        <v>156</v>
      </c>
      <c r="B15" s="64">
        <v>1250</v>
      </c>
      <c r="C15" s="114">
        <f t="shared" si="0"/>
        <v>8.1389497121644159E-5</v>
      </c>
      <c r="D15" s="65">
        <v>12549</v>
      </c>
      <c r="E15" s="66">
        <v>2613</v>
      </c>
      <c r="F15" s="114">
        <f t="shared" si="1"/>
        <v>1.3858008605754398E-4</v>
      </c>
      <c r="G15" s="67">
        <v>22780</v>
      </c>
      <c r="H15" s="121">
        <f t="shared" si="2"/>
        <v>-0.5216226559510142</v>
      </c>
      <c r="I15" s="122">
        <f t="shared" si="3"/>
        <v>-0.44912203687445129</v>
      </c>
    </row>
    <row r="16" spans="1:9" ht="22.95" customHeight="1">
      <c r="A16" s="44" t="s">
        <v>33</v>
      </c>
      <c r="B16" s="64">
        <v>819</v>
      </c>
      <c r="C16" s="114">
        <f t="shared" si="0"/>
        <v>5.3326398514101253E-5</v>
      </c>
      <c r="D16" s="65">
        <v>43281</v>
      </c>
      <c r="E16" s="66">
        <v>218</v>
      </c>
      <c r="F16" s="114">
        <f t="shared" si="1"/>
        <v>1.1561599219496589E-5</v>
      </c>
      <c r="G16" s="67">
        <v>9601</v>
      </c>
      <c r="H16" s="121">
        <f t="shared" si="2"/>
        <v>2.7568807339449539</v>
      </c>
      <c r="I16" s="122">
        <f t="shared" si="3"/>
        <v>3.5079679200083325</v>
      </c>
    </row>
    <row r="17" spans="1:9" ht="22.95" customHeight="1">
      <c r="A17" s="44" t="s">
        <v>177</v>
      </c>
      <c r="B17" s="64">
        <v>192</v>
      </c>
      <c r="C17" s="114">
        <f t="shared" si="0"/>
        <v>1.2501426757884542E-5</v>
      </c>
      <c r="D17" s="65">
        <v>7995</v>
      </c>
      <c r="E17" s="129">
        <v>0</v>
      </c>
      <c r="F17" s="114">
        <f t="shared" si="1"/>
        <v>0</v>
      </c>
      <c r="G17" s="130">
        <v>0</v>
      </c>
      <c r="H17" s="129">
        <v>0</v>
      </c>
      <c r="I17" s="130">
        <v>0</v>
      </c>
    </row>
    <row r="18" spans="1:9" ht="22.95" customHeight="1">
      <c r="A18" s="44" t="s">
        <v>65</v>
      </c>
      <c r="B18" s="64">
        <v>138</v>
      </c>
      <c r="C18" s="114">
        <f t="shared" si="0"/>
        <v>8.9854004822295148E-6</v>
      </c>
      <c r="D18" s="65">
        <v>5940</v>
      </c>
      <c r="E18" s="66">
        <v>55</v>
      </c>
      <c r="F18" s="114">
        <f t="shared" si="1"/>
        <v>2.9169172342766626E-6</v>
      </c>
      <c r="G18" s="67">
        <v>2624</v>
      </c>
      <c r="H18" s="121">
        <f>SUM(B18/E18-1)</f>
        <v>1.5090909090909093</v>
      </c>
      <c r="I18" s="122">
        <f>SUM(D18/G18-1)</f>
        <v>1.2637195121951219</v>
      </c>
    </row>
    <row r="19" spans="1:9" ht="22.95" customHeight="1">
      <c r="A19" s="44" t="s">
        <v>178</v>
      </c>
      <c r="B19" s="64">
        <v>126</v>
      </c>
      <c r="C19" s="114">
        <f t="shared" si="0"/>
        <v>8.2040613098617316E-6</v>
      </c>
      <c r="D19" s="65">
        <v>6443</v>
      </c>
      <c r="E19" s="129">
        <v>0</v>
      </c>
      <c r="F19" s="114">
        <f t="shared" si="1"/>
        <v>0</v>
      </c>
      <c r="G19" s="130">
        <v>0</v>
      </c>
      <c r="H19" s="129">
        <v>0</v>
      </c>
      <c r="I19" s="130">
        <v>0</v>
      </c>
    </row>
    <row r="20" spans="1:9" ht="22.95" customHeight="1">
      <c r="A20" s="44" t="s">
        <v>179</v>
      </c>
      <c r="B20" s="64">
        <v>75</v>
      </c>
      <c r="C20" s="114">
        <f t="shared" si="0"/>
        <v>4.883369827298649E-6</v>
      </c>
      <c r="D20" s="65">
        <v>3287</v>
      </c>
      <c r="E20" s="129">
        <v>0</v>
      </c>
      <c r="F20" s="114">
        <f t="shared" si="1"/>
        <v>0</v>
      </c>
      <c r="G20" s="130">
        <v>0</v>
      </c>
      <c r="H20" s="129">
        <v>0</v>
      </c>
      <c r="I20" s="130">
        <v>0</v>
      </c>
    </row>
    <row r="21" spans="1:9" ht="22.95" customHeight="1">
      <c r="A21" s="44" t="s">
        <v>176</v>
      </c>
      <c r="B21" s="64">
        <v>40</v>
      </c>
      <c r="C21" s="114">
        <f t="shared" si="0"/>
        <v>2.6044639078926129E-6</v>
      </c>
      <c r="D21" s="65">
        <v>1235</v>
      </c>
      <c r="E21" s="66">
        <v>3</v>
      </c>
      <c r="F21" s="114">
        <f t="shared" si="1"/>
        <v>1.5910457641509068E-7</v>
      </c>
      <c r="G21" s="67">
        <v>196</v>
      </c>
      <c r="H21" s="121">
        <f>SUM(B21/E21-1)</f>
        <v>12.333333333333334</v>
      </c>
      <c r="I21" s="122">
        <f>SUM(D21/G21-1)</f>
        <v>5.3010204081632653</v>
      </c>
    </row>
    <row r="22" spans="1:9" ht="22.95" customHeight="1">
      <c r="A22" s="44" t="s">
        <v>180</v>
      </c>
      <c r="B22" s="64">
        <v>10</v>
      </c>
      <c r="C22" s="114">
        <f t="shared" si="0"/>
        <v>6.5111597697315323E-7</v>
      </c>
      <c r="D22" s="65">
        <v>391</v>
      </c>
      <c r="E22" s="129">
        <v>0</v>
      </c>
      <c r="F22" s="114">
        <f t="shared" si="1"/>
        <v>0</v>
      </c>
      <c r="G22" s="130">
        <v>0</v>
      </c>
      <c r="H22" s="129">
        <v>0</v>
      </c>
      <c r="I22" s="130">
        <v>0</v>
      </c>
    </row>
    <row r="23" spans="1:9" ht="22.95" customHeight="1">
      <c r="A23" s="44" t="s">
        <v>175</v>
      </c>
      <c r="B23" s="64">
        <v>2</v>
      </c>
      <c r="C23" s="114">
        <f t="shared" si="0"/>
        <v>1.3022319539463065E-7</v>
      </c>
      <c r="D23" s="65">
        <v>66</v>
      </c>
      <c r="E23" s="129">
        <v>0</v>
      </c>
      <c r="F23" s="114">
        <f t="shared" si="1"/>
        <v>0</v>
      </c>
      <c r="G23" s="130">
        <v>0</v>
      </c>
      <c r="H23" s="129">
        <v>0</v>
      </c>
      <c r="I23" s="130">
        <v>0</v>
      </c>
    </row>
    <row r="24" spans="1:9" ht="22.95" customHeight="1">
      <c r="A24" s="44" t="s">
        <v>157</v>
      </c>
      <c r="B24" s="129">
        <v>0</v>
      </c>
      <c r="C24" s="114">
        <f t="shared" si="0"/>
        <v>0</v>
      </c>
      <c r="D24" s="130">
        <v>0</v>
      </c>
      <c r="E24" s="66">
        <v>44032</v>
      </c>
      <c r="F24" s="114">
        <f t="shared" si="1"/>
        <v>2.335230902903091E-3</v>
      </c>
      <c r="G24" s="67">
        <v>235304</v>
      </c>
      <c r="H24" s="121">
        <f>SUM(B24/E24-1)</f>
        <v>-1</v>
      </c>
      <c r="I24" s="122">
        <f>SUM(D24/G24-1)</f>
        <v>-1</v>
      </c>
    </row>
    <row r="25" spans="1:9" ht="22.95" customHeight="1">
      <c r="A25" s="44" t="s">
        <v>181</v>
      </c>
      <c r="B25" s="129">
        <v>0</v>
      </c>
      <c r="C25" s="114">
        <f t="shared" si="0"/>
        <v>0</v>
      </c>
      <c r="D25" s="130">
        <v>0</v>
      </c>
      <c r="E25" s="66">
        <v>15140</v>
      </c>
      <c r="F25" s="114">
        <f t="shared" si="1"/>
        <v>8.0294776230815771E-4</v>
      </c>
      <c r="G25" s="67">
        <v>12557</v>
      </c>
      <c r="H25" s="121">
        <f>SUM(B25/E25-1)</f>
        <v>-1</v>
      </c>
      <c r="I25" s="122">
        <f>SUM(D25/G25-1)</f>
        <v>-1</v>
      </c>
    </row>
    <row r="26" spans="1:9" ht="22.95" customHeight="1">
      <c r="A26" s="44" t="s">
        <v>42</v>
      </c>
      <c r="B26" s="129">
        <v>0</v>
      </c>
      <c r="C26" s="114">
        <f t="shared" si="0"/>
        <v>0</v>
      </c>
      <c r="D26" s="130">
        <v>0</v>
      </c>
      <c r="E26" s="66">
        <v>151</v>
      </c>
      <c r="F26" s="114">
        <f t="shared" si="1"/>
        <v>8.0082636795595645E-6</v>
      </c>
      <c r="G26" s="67">
        <v>3036</v>
      </c>
      <c r="H26" s="121">
        <f>SUM(B26/E26-1)</f>
        <v>-1</v>
      </c>
      <c r="I26" s="122">
        <f>SUM(D26/G26-1)</f>
        <v>-1</v>
      </c>
    </row>
    <row r="27" spans="1:9" ht="22.95" customHeight="1">
      <c r="A27" s="44" t="s">
        <v>44</v>
      </c>
      <c r="B27" s="129">
        <v>0</v>
      </c>
      <c r="C27" s="114">
        <f t="shared" si="0"/>
        <v>0</v>
      </c>
      <c r="D27" s="130">
        <v>0</v>
      </c>
      <c r="E27" s="66">
        <v>1</v>
      </c>
      <c r="F27" s="114">
        <f t="shared" si="1"/>
        <v>5.303485880503023E-8</v>
      </c>
      <c r="G27" s="67">
        <v>2566</v>
      </c>
      <c r="H27" s="121">
        <f>SUM(B27/E27-1)</f>
        <v>-1</v>
      </c>
      <c r="I27" s="122">
        <f>SUM(D27/G27-1)</f>
        <v>-1</v>
      </c>
    </row>
    <row r="28" spans="1:9" ht="22.95" customHeight="1" thickBot="1">
      <c r="A28" s="51" t="s">
        <v>68</v>
      </c>
      <c r="B28" s="125">
        <f>SUM(B4:B27)</f>
        <v>15358247</v>
      </c>
      <c r="C28" s="119">
        <f t="shared" si="0"/>
        <v>1</v>
      </c>
      <c r="D28" s="126">
        <f>SUM(D4:D27)</f>
        <v>47381428</v>
      </c>
      <c r="E28" s="127">
        <v>18855523</v>
      </c>
      <c r="F28" s="119">
        <f t="shared" si="1"/>
        <v>1</v>
      </c>
      <c r="G28" s="128">
        <v>61851800</v>
      </c>
      <c r="H28" s="123">
        <f>SUM(B28/E28-1)</f>
        <v>-0.18547753886222085</v>
      </c>
      <c r="I28" s="124">
        <f>SUM(D28/G28-1)</f>
        <v>-0.23395231828338059</v>
      </c>
    </row>
    <row r="29" spans="1:9" ht="19.8" thickTop="1"/>
  </sheetData>
  <sortState xmlns:xlrd2="http://schemas.microsoft.com/office/spreadsheetml/2017/richdata2" ref="A4:I27">
    <sortCondition descending="1" ref="B4:B27"/>
    <sortCondition descending="1" ref="E4:E27"/>
  </sortState>
  <mergeCells count="5">
    <mergeCell ref="A1:I1"/>
    <mergeCell ref="A2:A3"/>
    <mergeCell ref="B2:D2"/>
    <mergeCell ref="E2:G2"/>
    <mergeCell ref="H2:I2"/>
  </mergeCells>
  <phoneticPr fontId="3" type="noConversion"/>
  <printOptions horizontalCentered="1"/>
  <pageMargins left="0.35433070866141736" right="0.35433070866141736" top="0.78740157480314965" bottom="0.59055118110236227" header="0.51181102362204722" footer="0.51181102362204722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113.01</vt:lpstr>
      <vt:lpstr>113.02</vt:lpstr>
      <vt:lpstr>113.03</vt:lpstr>
      <vt:lpstr>113.04</vt:lpstr>
      <vt:lpstr>113.05</vt:lpstr>
      <vt:lpstr>113.06</vt:lpstr>
      <vt:lpstr>112.07</vt:lpstr>
      <vt:lpstr>112.08</vt:lpstr>
      <vt:lpstr>112.09</vt:lpstr>
      <vt:lpstr>112.10</vt:lpstr>
      <vt:lpstr>112.11</vt:lpstr>
      <vt:lpstr>112.12</vt:lpstr>
    </vt:vector>
  </TitlesOfParts>
  <Company>tcsai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tcsai</dc:creator>
  <cp:lastModifiedBy>宏一 陳</cp:lastModifiedBy>
  <cp:lastPrinted>2017-12-11T03:22:13Z</cp:lastPrinted>
  <dcterms:created xsi:type="dcterms:W3CDTF">2007-06-25T02:24:51Z</dcterms:created>
  <dcterms:modified xsi:type="dcterms:W3CDTF">2024-10-01T05:51:49Z</dcterms:modified>
</cp:coreProperties>
</file>