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FAEA6823-E303-4DF9-A26F-982AC4D28579}" xr6:coauthVersionLast="47" xr6:coauthVersionMax="47" xr10:uidLastSave="{00000000-0000-0000-0000-000000000000}"/>
  <bookViews>
    <workbookView xWindow="-108" yWindow="-108" windowWidth="23256" windowHeight="12576" tabRatio="631" firstSheet="2" activeTab="5" xr2:uid="{00000000-000D-0000-FFFF-FFFF00000000}"/>
  </bookViews>
  <sheets>
    <sheet name="113.01" sheetId="7" r:id="rId1"/>
    <sheet name="113.02" sheetId="34" r:id="rId2"/>
    <sheet name="113.03" sheetId="35" r:id="rId3"/>
    <sheet name="113.04" sheetId="37" r:id="rId4"/>
    <sheet name="113.05" sheetId="36" r:id="rId5"/>
    <sheet name="113.06" sheetId="38" r:id="rId6"/>
    <sheet name="112.07" sheetId="39" r:id="rId7"/>
    <sheet name="112.08 " sheetId="49" r:id="rId8"/>
    <sheet name="112.09" sheetId="41" r:id="rId9"/>
    <sheet name="112.10" sheetId="42" r:id="rId10"/>
    <sheet name="112.11" sheetId="45" r:id="rId11"/>
    <sheet name="112.12" sheetId="46" r:id="rId12"/>
    <sheet name="公式" sheetId="4" r:id="rId13"/>
    <sheet name="各種人纖紗稅號" sheetId="48" r:id="rId14"/>
  </sheets>
  <calcPr calcId="191029"/>
  <fileRecoveryPr autoRecover="0"/>
</workbook>
</file>

<file path=xl/calcChain.xml><?xml version="1.0" encoding="utf-8"?>
<calcChain xmlns="http://schemas.openxmlformats.org/spreadsheetml/2006/main">
  <c r="L55" i="4" l="1"/>
  <c r="M55" i="4"/>
  <c r="X10" i="4" l="1"/>
  <c r="Y10" i="4"/>
  <c r="X12" i="4"/>
  <c r="Y12" i="4"/>
  <c r="X14" i="4"/>
  <c r="Y14" i="4"/>
  <c r="F55" i="4" l="1"/>
  <c r="B22" i="35" s="1"/>
  <c r="F22" i="35" s="1"/>
  <c r="G55" i="4"/>
  <c r="C22" i="35" s="1"/>
  <c r="F50" i="4"/>
  <c r="B21" i="35" s="1"/>
  <c r="G50" i="4"/>
  <c r="C21" i="35" s="1"/>
  <c r="F46" i="4"/>
  <c r="G46" i="4"/>
  <c r="F41" i="4"/>
  <c r="B18" i="35" s="1"/>
  <c r="G41" i="4"/>
  <c r="C18" i="35" s="1"/>
  <c r="F38" i="4"/>
  <c r="B17" i="35" s="1"/>
  <c r="F17" i="35" s="1"/>
  <c r="G38" i="4"/>
  <c r="C17" i="35" s="1"/>
  <c r="G17" i="35" s="1"/>
  <c r="F34" i="4"/>
  <c r="B16" i="35" s="1"/>
  <c r="G34" i="4"/>
  <c r="C16" i="35" s="1"/>
  <c r="F31" i="4"/>
  <c r="G31" i="4"/>
  <c r="F27" i="4"/>
  <c r="B13" i="35" s="1"/>
  <c r="G27" i="4"/>
  <c r="C13" i="35" s="1"/>
  <c r="F25" i="4"/>
  <c r="B12" i="35" s="1"/>
  <c r="G25" i="4"/>
  <c r="C12" i="35" s="1"/>
  <c r="F23" i="4"/>
  <c r="B11" i="35" s="1"/>
  <c r="F11" i="35" s="1"/>
  <c r="G23" i="4"/>
  <c r="C11" i="35" s="1"/>
  <c r="G11" i="35" s="1"/>
  <c r="F20" i="4"/>
  <c r="G20" i="4"/>
  <c r="F14" i="4"/>
  <c r="B8" i="35" s="1"/>
  <c r="G14" i="4"/>
  <c r="C8" i="35" s="1"/>
  <c r="F12" i="4"/>
  <c r="B7" i="35" s="1"/>
  <c r="G12" i="4"/>
  <c r="C7" i="35" s="1"/>
  <c r="F10" i="4"/>
  <c r="B6" i="35" s="1"/>
  <c r="G10" i="4"/>
  <c r="C6" i="35" s="1"/>
  <c r="F8" i="4"/>
  <c r="B5" i="35" s="1"/>
  <c r="G8" i="4"/>
  <c r="C5" i="35" s="1"/>
  <c r="F5" i="4"/>
  <c r="G5" i="4"/>
  <c r="T23" i="4"/>
  <c r="U23" i="4"/>
  <c r="V23" i="4"/>
  <c r="W23" i="4"/>
  <c r="X23" i="4"/>
  <c r="Y23" i="4"/>
  <c r="H23" i="4"/>
  <c r="I23" i="4"/>
  <c r="J23" i="4"/>
  <c r="K23" i="4"/>
  <c r="L23" i="4"/>
  <c r="M23" i="4"/>
  <c r="N23" i="4"/>
  <c r="O23" i="4"/>
  <c r="P23" i="4"/>
  <c r="B11" i="49" s="1"/>
  <c r="F11" i="49" s="1"/>
  <c r="Q23" i="4"/>
  <c r="C11" i="49" s="1"/>
  <c r="G11" i="49" s="1"/>
  <c r="R23" i="4"/>
  <c r="B11" i="41" s="1"/>
  <c r="S23" i="4"/>
  <c r="C11" i="41" s="1"/>
  <c r="E23" i="4"/>
  <c r="D23" i="4"/>
  <c r="G18" i="4" l="1"/>
  <c r="C4" i="35"/>
  <c r="C9" i="35" s="1"/>
  <c r="G9" i="35" s="1"/>
  <c r="G29" i="4"/>
  <c r="C10" i="35"/>
  <c r="C14" i="35" s="1"/>
  <c r="G14" i="35" s="1"/>
  <c r="G44" i="4"/>
  <c r="C15" i="35"/>
  <c r="C19" i="35" s="1"/>
  <c r="G19" i="35" s="1"/>
  <c r="G59" i="4"/>
  <c r="C20" i="35"/>
  <c r="C23" i="35" s="1"/>
  <c r="F18" i="4"/>
  <c r="B4" i="35"/>
  <c r="B9" i="35" s="1"/>
  <c r="F9" i="35" s="1"/>
  <c r="F29" i="4"/>
  <c r="B10" i="35"/>
  <c r="B14" i="35" s="1"/>
  <c r="F14" i="35" s="1"/>
  <c r="F44" i="4"/>
  <c r="B15" i="35"/>
  <c r="B19" i="35" s="1"/>
  <c r="F19" i="35" s="1"/>
  <c r="F59" i="4"/>
  <c r="B20" i="35"/>
  <c r="B23" i="35" s="1"/>
  <c r="Q25" i="4"/>
  <c r="P25" i="4"/>
  <c r="B23" i="4"/>
  <c r="I25" i="4"/>
  <c r="C12" i="37" s="1"/>
  <c r="H25" i="4"/>
  <c r="B12" i="37" s="1"/>
  <c r="C10" i="4"/>
  <c r="C6" i="7" s="1"/>
  <c r="G6" i="7" s="1"/>
  <c r="B10" i="4"/>
  <c r="B6" i="7" s="1"/>
  <c r="F6" i="7" s="1"/>
  <c r="M25" i="4"/>
  <c r="C12" i="38" s="1"/>
  <c r="L25" i="4"/>
  <c r="B12" i="38" s="1"/>
  <c r="C11" i="39"/>
  <c r="G11" i="39" s="1"/>
  <c r="B11" i="39"/>
  <c r="F11" i="39" s="1"/>
  <c r="N25" i="4"/>
  <c r="O25" i="4"/>
  <c r="C12" i="39" s="1"/>
  <c r="B11" i="36"/>
  <c r="F11" i="36" s="1"/>
  <c r="C11" i="36"/>
  <c r="G11" i="36" s="1"/>
  <c r="C55" i="4"/>
  <c r="C22" i="7" s="1"/>
  <c r="G22" i="7" s="1"/>
  <c r="B55" i="4"/>
  <c r="B22" i="7" s="1"/>
  <c r="F22" i="7" s="1"/>
  <c r="C38" i="4"/>
  <c r="C17" i="7" s="1"/>
  <c r="G17" i="7" s="1"/>
  <c r="B38" i="4"/>
  <c r="B17" i="7" s="1"/>
  <c r="F17" i="7" s="1"/>
  <c r="C23" i="4"/>
  <c r="C11" i="7" s="1"/>
  <c r="G11" i="7" s="1"/>
  <c r="E38" i="4"/>
  <c r="D38" i="4"/>
  <c r="C11" i="45"/>
  <c r="G11" i="45" s="1"/>
  <c r="V25" i="4"/>
  <c r="B12" i="45" s="1"/>
  <c r="W25" i="4"/>
  <c r="C12" i="45" s="1"/>
  <c r="S25" i="4"/>
  <c r="C12" i="41" s="1"/>
  <c r="R25" i="4"/>
  <c r="B12" i="41" s="1"/>
  <c r="Q55" i="4"/>
  <c r="P55" i="4"/>
  <c r="Q50" i="4"/>
  <c r="P50" i="4"/>
  <c r="Q46" i="4"/>
  <c r="P46" i="4"/>
  <c r="Q41" i="4"/>
  <c r="P41" i="4"/>
  <c r="Q38" i="4"/>
  <c r="P38" i="4"/>
  <c r="Q34" i="4"/>
  <c r="P34" i="4"/>
  <c r="Q31" i="4"/>
  <c r="P31" i="4"/>
  <c r="B15" i="49" s="1"/>
  <c r="Q27" i="4"/>
  <c r="P27" i="4"/>
  <c r="Q20" i="4"/>
  <c r="P20" i="4"/>
  <c r="Q14" i="4"/>
  <c r="P14" i="4"/>
  <c r="Q12" i="4"/>
  <c r="P12" i="4"/>
  <c r="Q10" i="4"/>
  <c r="P10" i="4"/>
  <c r="B6" i="49" s="1"/>
  <c r="F6" i="49" s="1"/>
  <c r="Q8" i="4"/>
  <c r="P8" i="4"/>
  <c r="Q5" i="4"/>
  <c r="P5" i="4"/>
  <c r="B4" i="49" s="1"/>
  <c r="O55" i="4"/>
  <c r="C22" i="39" s="1"/>
  <c r="G22" i="39" s="1"/>
  <c r="N55" i="4"/>
  <c r="B22" i="39" s="1"/>
  <c r="F22" i="39" s="1"/>
  <c r="O50" i="4"/>
  <c r="C21" i="39" s="1"/>
  <c r="G21" i="39" s="1"/>
  <c r="N50" i="4"/>
  <c r="B21" i="39" s="1"/>
  <c r="F21" i="39" s="1"/>
  <c r="O46" i="4"/>
  <c r="C20" i="39" s="1"/>
  <c r="G20" i="39" s="1"/>
  <c r="N46" i="4"/>
  <c r="B20" i="39" s="1"/>
  <c r="O41" i="4"/>
  <c r="C18" i="39" s="1"/>
  <c r="G18" i="39" s="1"/>
  <c r="N41" i="4"/>
  <c r="B18" i="39" s="1"/>
  <c r="F18" i="39" s="1"/>
  <c r="O38" i="4"/>
  <c r="C17" i="39" s="1"/>
  <c r="G17" i="39" s="1"/>
  <c r="N38" i="4"/>
  <c r="B17" i="39" s="1"/>
  <c r="F17" i="39" s="1"/>
  <c r="O34" i="4"/>
  <c r="C16" i="39" s="1"/>
  <c r="G16" i="39" s="1"/>
  <c r="N34" i="4"/>
  <c r="B16" i="39" s="1"/>
  <c r="F16" i="39" s="1"/>
  <c r="O31" i="4"/>
  <c r="N31" i="4"/>
  <c r="O27" i="4"/>
  <c r="C13" i="39" s="1"/>
  <c r="G13" i="39" s="1"/>
  <c r="N27" i="4"/>
  <c r="B13" i="39" s="1"/>
  <c r="F13" i="39" s="1"/>
  <c r="O20" i="4"/>
  <c r="C10" i="39" s="1"/>
  <c r="N20" i="4"/>
  <c r="B10" i="39" s="1"/>
  <c r="F10" i="39" s="1"/>
  <c r="O14" i="4"/>
  <c r="C8" i="39" s="1"/>
  <c r="G8" i="39" s="1"/>
  <c r="N14" i="4"/>
  <c r="B8" i="39" s="1"/>
  <c r="F8" i="39" s="1"/>
  <c r="O12" i="4"/>
  <c r="C7" i="39" s="1"/>
  <c r="G7" i="39" s="1"/>
  <c r="N12" i="4"/>
  <c r="B7" i="39" s="1"/>
  <c r="F7" i="39" s="1"/>
  <c r="O10" i="4"/>
  <c r="C6" i="39" s="1"/>
  <c r="G6" i="39" s="1"/>
  <c r="N10" i="4"/>
  <c r="B6" i="39" s="1"/>
  <c r="F6" i="39" s="1"/>
  <c r="O8" i="4"/>
  <c r="C5" i="39" s="1"/>
  <c r="G5" i="39" s="1"/>
  <c r="N8" i="4"/>
  <c r="B5" i="39" s="1"/>
  <c r="F5" i="39" s="1"/>
  <c r="O5" i="4"/>
  <c r="C4" i="39" s="1"/>
  <c r="N5" i="4"/>
  <c r="B4" i="39" s="1"/>
  <c r="F4" i="39" s="1"/>
  <c r="K55" i="4"/>
  <c r="C22" i="36" s="1"/>
  <c r="G22" i="36" s="1"/>
  <c r="J55" i="4"/>
  <c r="B22" i="36" s="1"/>
  <c r="F22" i="36" s="1"/>
  <c r="C22" i="38"/>
  <c r="G22" i="38" s="1"/>
  <c r="B22" i="38"/>
  <c r="F22" i="38" s="1"/>
  <c r="M46" i="4"/>
  <c r="C20" i="38" s="1"/>
  <c r="G20" i="38" s="1"/>
  <c r="M50" i="4"/>
  <c r="C21" i="38" s="1"/>
  <c r="G21" i="38" s="1"/>
  <c r="L50" i="4"/>
  <c r="B21" i="38" s="1"/>
  <c r="F21" i="38" s="1"/>
  <c r="L46" i="4"/>
  <c r="B20" i="38" s="1"/>
  <c r="M41" i="4"/>
  <c r="C18" i="38" s="1"/>
  <c r="G18" i="38" s="1"/>
  <c r="M38" i="4"/>
  <c r="C17" i="38" s="1"/>
  <c r="G17" i="38" s="1"/>
  <c r="M34" i="4"/>
  <c r="C16" i="38" s="1"/>
  <c r="G16" i="38" s="1"/>
  <c r="M31" i="4"/>
  <c r="L41" i="4"/>
  <c r="B18" i="38" s="1"/>
  <c r="F18" i="38" s="1"/>
  <c r="L38" i="4"/>
  <c r="B17" i="38" s="1"/>
  <c r="F17" i="38" s="1"/>
  <c r="L34" i="4"/>
  <c r="B16" i="38" s="1"/>
  <c r="F16" i="38" s="1"/>
  <c r="L31" i="4"/>
  <c r="B15" i="38" s="1"/>
  <c r="F15" i="38" s="1"/>
  <c r="M20" i="4"/>
  <c r="C10" i="38" s="1"/>
  <c r="G10" i="38" s="1"/>
  <c r="C11" i="38"/>
  <c r="G11" i="38" s="1"/>
  <c r="M27" i="4"/>
  <c r="C13" i="38" s="1"/>
  <c r="G13" i="38" s="1"/>
  <c r="L27" i="4"/>
  <c r="B13" i="38" s="1"/>
  <c r="F13" i="38" s="1"/>
  <c r="B11" i="38"/>
  <c r="F11" i="38" s="1"/>
  <c r="L20" i="4"/>
  <c r="B10" i="38" s="1"/>
  <c r="M14" i="4"/>
  <c r="C8" i="38" s="1"/>
  <c r="G8" i="38" s="1"/>
  <c r="M12" i="4"/>
  <c r="C7" i="38" s="1"/>
  <c r="G7" i="38" s="1"/>
  <c r="M10" i="4"/>
  <c r="C6" i="38" s="1"/>
  <c r="G6" i="38" s="1"/>
  <c r="M8" i="4"/>
  <c r="C5" i="38" s="1"/>
  <c r="G5" i="38" s="1"/>
  <c r="M5" i="4"/>
  <c r="C4" i="38" s="1"/>
  <c r="G4" i="38" s="1"/>
  <c r="L14" i="4"/>
  <c r="B8" i="38" s="1"/>
  <c r="F8" i="38" s="1"/>
  <c r="L12" i="4"/>
  <c r="B7" i="38" s="1"/>
  <c r="F7" i="38" s="1"/>
  <c r="L10" i="4"/>
  <c r="B6" i="38" s="1"/>
  <c r="F6" i="38" s="1"/>
  <c r="L8" i="4"/>
  <c r="B5" i="38" s="1"/>
  <c r="F5" i="38" s="1"/>
  <c r="L5" i="4"/>
  <c r="B4" i="38" s="1"/>
  <c r="F4" i="38" s="1"/>
  <c r="K50" i="4"/>
  <c r="C21" i="36" s="1"/>
  <c r="G21" i="36" s="1"/>
  <c r="J50" i="4"/>
  <c r="B21" i="36" s="1"/>
  <c r="F21" i="36" s="1"/>
  <c r="K46" i="4"/>
  <c r="C20" i="36" s="1"/>
  <c r="G20" i="36" s="1"/>
  <c r="J46" i="4"/>
  <c r="B20" i="36" s="1"/>
  <c r="F20" i="36" s="1"/>
  <c r="K34" i="4"/>
  <c r="C16" i="36" s="1"/>
  <c r="G16" i="36" s="1"/>
  <c r="K38" i="4"/>
  <c r="C17" i="36" s="1"/>
  <c r="G17" i="36" s="1"/>
  <c r="K41" i="4"/>
  <c r="C18" i="36" s="1"/>
  <c r="G18" i="36" s="1"/>
  <c r="J41" i="4"/>
  <c r="B18" i="36" s="1"/>
  <c r="F18" i="36" s="1"/>
  <c r="J38" i="4"/>
  <c r="J34" i="4"/>
  <c r="B16" i="36" s="1"/>
  <c r="F16" i="36" s="1"/>
  <c r="K31" i="4"/>
  <c r="C15" i="36" s="1"/>
  <c r="G15" i="36" s="1"/>
  <c r="J31" i="4"/>
  <c r="B15" i="36" s="1"/>
  <c r="F15" i="36" s="1"/>
  <c r="J27" i="4"/>
  <c r="B13" i="36" s="1"/>
  <c r="F13" i="36" s="1"/>
  <c r="J25" i="4"/>
  <c r="B12" i="36" s="1"/>
  <c r="K27" i="4"/>
  <c r="C13" i="36" s="1"/>
  <c r="G13" i="36" s="1"/>
  <c r="K25" i="4"/>
  <c r="C12" i="36" s="1"/>
  <c r="K20" i="4"/>
  <c r="C10" i="36" s="1"/>
  <c r="G10" i="36" s="1"/>
  <c r="J20" i="4"/>
  <c r="K14" i="4"/>
  <c r="C8" i="36" s="1"/>
  <c r="G8" i="36" s="1"/>
  <c r="K12" i="4"/>
  <c r="C7" i="36" s="1"/>
  <c r="G7" i="36" s="1"/>
  <c r="K10" i="4"/>
  <c r="C6" i="36" s="1"/>
  <c r="G6" i="36" s="1"/>
  <c r="K8" i="4"/>
  <c r="C5" i="36" s="1"/>
  <c r="G5" i="36" s="1"/>
  <c r="J14" i="4"/>
  <c r="B8" i="36" s="1"/>
  <c r="F8" i="36" s="1"/>
  <c r="J12" i="4"/>
  <c r="B7" i="36" s="1"/>
  <c r="F7" i="36" s="1"/>
  <c r="J10" i="4"/>
  <c r="B6" i="36" s="1"/>
  <c r="F6" i="36" s="1"/>
  <c r="J8" i="4"/>
  <c r="B5" i="36" s="1"/>
  <c r="F5" i="36" s="1"/>
  <c r="K5" i="4"/>
  <c r="C4" i="36" s="1"/>
  <c r="G4" i="36" s="1"/>
  <c r="J5" i="4"/>
  <c r="B4" i="36" s="1"/>
  <c r="F4" i="36" s="1"/>
  <c r="F13" i="35"/>
  <c r="C8" i="4"/>
  <c r="C5" i="7" s="1"/>
  <c r="G5" i="7" s="1"/>
  <c r="B8" i="4"/>
  <c r="B5" i="7" s="1"/>
  <c r="F5" i="7" s="1"/>
  <c r="C31" i="4"/>
  <c r="B31" i="4"/>
  <c r="B15" i="7" s="1"/>
  <c r="F15" i="7" s="1"/>
  <c r="E31" i="4"/>
  <c r="D31" i="4"/>
  <c r="E14" i="4"/>
  <c r="E12" i="4"/>
  <c r="E10" i="4"/>
  <c r="E8" i="4"/>
  <c r="E5" i="4"/>
  <c r="E27" i="4"/>
  <c r="E25" i="4"/>
  <c r="C11" i="34"/>
  <c r="G11" i="34" s="1"/>
  <c r="E20" i="4"/>
  <c r="E41" i="4"/>
  <c r="E34" i="4"/>
  <c r="E55" i="4"/>
  <c r="E50" i="4"/>
  <c r="E46" i="4"/>
  <c r="D55" i="4"/>
  <c r="D50" i="4"/>
  <c r="D46" i="4"/>
  <c r="D41" i="4"/>
  <c r="D34" i="4"/>
  <c r="D27" i="4"/>
  <c r="D25" i="4"/>
  <c r="B11" i="34"/>
  <c r="F11" i="34" s="1"/>
  <c r="D20" i="4"/>
  <c r="D14" i="4"/>
  <c r="D12" i="4"/>
  <c r="D10" i="4"/>
  <c r="D8" i="4"/>
  <c r="D5" i="4"/>
  <c r="C50" i="4"/>
  <c r="C21" i="7" s="1"/>
  <c r="G21" i="7" s="1"/>
  <c r="C46" i="4"/>
  <c r="C20" i="7" s="1"/>
  <c r="G20" i="7" s="1"/>
  <c r="C41" i="4"/>
  <c r="C18" i="7" s="1"/>
  <c r="G18" i="7" s="1"/>
  <c r="C34" i="4"/>
  <c r="C16" i="7" s="1"/>
  <c r="G16" i="7" s="1"/>
  <c r="C27" i="4"/>
  <c r="C13" i="7" s="1"/>
  <c r="G13" i="7" s="1"/>
  <c r="C25" i="4"/>
  <c r="C12" i="7" s="1"/>
  <c r="G12" i="7" s="1"/>
  <c r="C20" i="4"/>
  <c r="C10" i="7" s="1"/>
  <c r="G10" i="7" s="1"/>
  <c r="B50" i="4"/>
  <c r="B21" i="7" s="1"/>
  <c r="F21" i="7" s="1"/>
  <c r="B46" i="4"/>
  <c r="B20" i="7" s="1"/>
  <c r="F20" i="7" s="1"/>
  <c r="B41" i="4"/>
  <c r="B18" i="7" s="1"/>
  <c r="F18" i="7" s="1"/>
  <c r="B34" i="4"/>
  <c r="B16" i="7" s="1"/>
  <c r="F16" i="7" s="1"/>
  <c r="B27" i="4"/>
  <c r="B13" i="7" s="1"/>
  <c r="F13" i="7" s="1"/>
  <c r="B25" i="4"/>
  <c r="B12" i="7" s="1"/>
  <c r="F12" i="7" s="1"/>
  <c r="B20" i="4"/>
  <c r="B10" i="7" s="1"/>
  <c r="F10" i="7" s="1"/>
  <c r="C14" i="4"/>
  <c r="C8" i="7" s="1"/>
  <c r="G8" i="7" s="1"/>
  <c r="C12" i="4"/>
  <c r="C7" i="7" s="1"/>
  <c r="G7" i="7" s="1"/>
  <c r="C5" i="4"/>
  <c r="C4" i="7" s="1"/>
  <c r="B14" i="4"/>
  <c r="B8" i="7" s="1"/>
  <c r="F8" i="7" s="1"/>
  <c r="B12" i="4"/>
  <c r="B7" i="7" s="1"/>
  <c r="F7" i="7" s="1"/>
  <c r="B5" i="4"/>
  <c r="B4" i="7" s="1"/>
  <c r="F4" i="7" s="1"/>
  <c r="Y55" i="4"/>
  <c r="Y50" i="4"/>
  <c r="Y46" i="4"/>
  <c r="Y41" i="4"/>
  <c r="Y38" i="4"/>
  <c r="Y34" i="4"/>
  <c r="Y31" i="4"/>
  <c r="Y27" i="4"/>
  <c r="Y25" i="4"/>
  <c r="Y20" i="4"/>
  <c r="X55" i="4"/>
  <c r="X50" i="4"/>
  <c r="X46" i="4"/>
  <c r="X41" i="4"/>
  <c r="X38" i="4"/>
  <c r="X34" i="4"/>
  <c r="X31" i="4"/>
  <c r="X27" i="4"/>
  <c r="X25" i="4"/>
  <c r="X20" i="4"/>
  <c r="Y8" i="4"/>
  <c r="Y5" i="4"/>
  <c r="X8" i="4"/>
  <c r="X5" i="4"/>
  <c r="V5" i="4"/>
  <c r="B4" i="45" s="1"/>
  <c r="F4" i="45" s="1"/>
  <c r="W55" i="4"/>
  <c r="C22" i="45" s="1"/>
  <c r="G22" i="45" s="1"/>
  <c r="W50" i="4"/>
  <c r="W46" i="4"/>
  <c r="C20" i="45" s="1"/>
  <c r="G20" i="45" s="1"/>
  <c r="W41" i="4"/>
  <c r="C18" i="45" s="1"/>
  <c r="G18" i="45" s="1"/>
  <c r="W38" i="4"/>
  <c r="C17" i="45" s="1"/>
  <c r="G17" i="45" s="1"/>
  <c r="W34" i="4"/>
  <c r="C16" i="45" s="1"/>
  <c r="G16" i="45" s="1"/>
  <c r="W31" i="4"/>
  <c r="C15" i="45" s="1"/>
  <c r="G15" i="45" s="1"/>
  <c r="W27" i="4"/>
  <c r="C13" i="45" s="1"/>
  <c r="G13" i="45" s="1"/>
  <c r="W20" i="4"/>
  <c r="C10" i="45" s="1"/>
  <c r="G10" i="45" s="1"/>
  <c r="V55" i="4"/>
  <c r="B22" i="45" s="1"/>
  <c r="F22" i="45" s="1"/>
  <c r="V50" i="4"/>
  <c r="V46" i="4"/>
  <c r="B20" i="45" s="1"/>
  <c r="F20" i="45" s="1"/>
  <c r="V41" i="4"/>
  <c r="B18" i="45" s="1"/>
  <c r="F18" i="45" s="1"/>
  <c r="V38" i="4"/>
  <c r="B17" i="45" s="1"/>
  <c r="F17" i="45" s="1"/>
  <c r="V34" i="4"/>
  <c r="B16" i="45" s="1"/>
  <c r="F16" i="45" s="1"/>
  <c r="V31" i="4"/>
  <c r="B15" i="45" s="1"/>
  <c r="F15" i="45" s="1"/>
  <c r="V27" i="4"/>
  <c r="B13" i="45" s="1"/>
  <c r="F13" i="45" s="1"/>
  <c r="B11" i="45"/>
  <c r="F11" i="45" s="1"/>
  <c r="V20" i="4"/>
  <c r="W14" i="4"/>
  <c r="C8" i="45" s="1"/>
  <c r="G8" i="45" s="1"/>
  <c r="W12" i="4"/>
  <c r="C7" i="45" s="1"/>
  <c r="G7" i="45" s="1"/>
  <c r="W10" i="4"/>
  <c r="C6" i="45" s="1"/>
  <c r="G6" i="45" s="1"/>
  <c r="V14" i="4"/>
  <c r="B8" i="45" s="1"/>
  <c r="F8" i="45" s="1"/>
  <c r="V12" i="4"/>
  <c r="B7" i="45" s="1"/>
  <c r="F7" i="45" s="1"/>
  <c r="V10" i="4"/>
  <c r="B6" i="45" s="1"/>
  <c r="F6" i="45" s="1"/>
  <c r="W8" i="4"/>
  <c r="C5" i="45" s="1"/>
  <c r="G5" i="45" s="1"/>
  <c r="V8" i="4"/>
  <c r="B5" i="45" s="1"/>
  <c r="W5" i="4"/>
  <c r="C4" i="45" s="1"/>
  <c r="G4" i="45" s="1"/>
  <c r="U38" i="4"/>
  <c r="C17" i="42" s="1"/>
  <c r="G17" i="42" s="1"/>
  <c r="U34" i="4"/>
  <c r="C16" i="42" s="1"/>
  <c r="G16" i="42" s="1"/>
  <c r="U31" i="4"/>
  <c r="C15" i="42" s="1"/>
  <c r="G15" i="42" s="1"/>
  <c r="T38" i="4"/>
  <c r="B17" i="42" s="1"/>
  <c r="F17" i="42" s="1"/>
  <c r="T34" i="4"/>
  <c r="B16" i="42" s="1"/>
  <c r="F16" i="42" s="1"/>
  <c r="T31" i="4"/>
  <c r="B15" i="42" s="1"/>
  <c r="F15" i="42" s="1"/>
  <c r="T41" i="4"/>
  <c r="B18" i="42" s="1"/>
  <c r="F18" i="42" s="1"/>
  <c r="U55" i="4"/>
  <c r="C22" i="42" s="1"/>
  <c r="G22" i="42" s="1"/>
  <c r="U50" i="4"/>
  <c r="C21" i="42" s="1"/>
  <c r="G21" i="42" s="1"/>
  <c r="U46" i="4"/>
  <c r="C20" i="42" s="1"/>
  <c r="G20" i="42" s="1"/>
  <c r="T55" i="4"/>
  <c r="B22" i="42" s="1"/>
  <c r="F22" i="42" s="1"/>
  <c r="T50" i="4"/>
  <c r="B21" i="42" s="1"/>
  <c r="F21" i="42" s="1"/>
  <c r="T46" i="4"/>
  <c r="U41" i="4"/>
  <c r="C18" i="42" s="1"/>
  <c r="G18" i="42" s="1"/>
  <c r="U27" i="4"/>
  <c r="C13" i="42" s="1"/>
  <c r="G13" i="42" s="1"/>
  <c r="U25" i="4"/>
  <c r="C12" i="42" s="1"/>
  <c r="G12" i="42" s="1"/>
  <c r="C11" i="42"/>
  <c r="G11" i="42" s="1"/>
  <c r="U20" i="4"/>
  <c r="C10" i="42" s="1"/>
  <c r="G10" i="42" s="1"/>
  <c r="T27" i="4"/>
  <c r="B13" i="42" s="1"/>
  <c r="F13" i="42" s="1"/>
  <c r="T25" i="4"/>
  <c r="B12" i="42" s="1"/>
  <c r="F12" i="42" s="1"/>
  <c r="B11" i="42"/>
  <c r="F11" i="42" s="1"/>
  <c r="T20" i="4"/>
  <c r="B10" i="42" s="1"/>
  <c r="F10" i="42" s="1"/>
  <c r="U14" i="4"/>
  <c r="C8" i="42" s="1"/>
  <c r="G8" i="42" s="1"/>
  <c r="U12" i="4"/>
  <c r="C7" i="42" s="1"/>
  <c r="G7" i="42" s="1"/>
  <c r="U10" i="4"/>
  <c r="C6" i="42" s="1"/>
  <c r="G6" i="42" s="1"/>
  <c r="U8" i="4"/>
  <c r="C5" i="42" s="1"/>
  <c r="G5" i="42" s="1"/>
  <c r="U5" i="4"/>
  <c r="C4" i="42" s="1"/>
  <c r="T14" i="4"/>
  <c r="B8" i="42" s="1"/>
  <c r="F8" i="42" s="1"/>
  <c r="T12" i="4"/>
  <c r="B7" i="42" s="1"/>
  <c r="F7" i="42" s="1"/>
  <c r="T10" i="4"/>
  <c r="B6" i="42" s="1"/>
  <c r="F6" i="42" s="1"/>
  <c r="T8" i="4"/>
  <c r="B5" i="42" s="1"/>
  <c r="F5" i="42" s="1"/>
  <c r="T5" i="4"/>
  <c r="B4" i="42" s="1"/>
  <c r="F4" i="42" s="1"/>
  <c r="G11" i="41"/>
  <c r="F11" i="41"/>
  <c r="G22" i="35"/>
  <c r="G16" i="35"/>
  <c r="F16" i="35"/>
  <c r="S55" i="4"/>
  <c r="S50" i="4"/>
  <c r="S46" i="4"/>
  <c r="S41" i="4"/>
  <c r="S38" i="4"/>
  <c r="S34" i="4"/>
  <c r="S31" i="4"/>
  <c r="S27" i="4"/>
  <c r="S20" i="4"/>
  <c r="C10" i="41" s="1"/>
  <c r="S14" i="4"/>
  <c r="S12" i="4"/>
  <c r="S10" i="4"/>
  <c r="R55" i="4"/>
  <c r="R50" i="4"/>
  <c r="R46" i="4"/>
  <c r="B20" i="41" s="1"/>
  <c r="R41" i="4"/>
  <c r="R38" i="4"/>
  <c r="R34" i="4"/>
  <c r="B16" i="41" s="1"/>
  <c r="R31" i="4"/>
  <c r="R27" i="4"/>
  <c r="R20" i="4"/>
  <c r="B10" i="41" s="1"/>
  <c r="R14" i="4"/>
  <c r="B8" i="41" s="1"/>
  <c r="R12" i="4"/>
  <c r="R10" i="4"/>
  <c r="B6" i="41" s="1"/>
  <c r="R8" i="4"/>
  <c r="S8" i="4"/>
  <c r="S5" i="4"/>
  <c r="C4" i="41" s="1"/>
  <c r="R5" i="4"/>
  <c r="I31" i="4"/>
  <c r="C15" i="37" s="1"/>
  <c r="G15" i="37" s="1"/>
  <c r="H31" i="4"/>
  <c r="B15" i="37" s="1"/>
  <c r="H27" i="4"/>
  <c r="B13" i="37" s="1"/>
  <c r="F13" i="37" s="1"/>
  <c r="I27" i="4"/>
  <c r="C13" i="37" s="1"/>
  <c r="G13" i="37" s="1"/>
  <c r="C11" i="37"/>
  <c r="G11" i="37" s="1"/>
  <c r="I20" i="4"/>
  <c r="C10" i="37" s="1"/>
  <c r="I41" i="4"/>
  <c r="C18" i="37" s="1"/>
  <c r="G18" i="37" s="1"/>
  <c r="I38" i="4"/>
  <c r="C17" i="37" s="1"/>
  <c r="G17" i="37" s="1"/>
  <c r="I34" i="4"/>
  <c r="C16" i="37" s="1"/>
  <c r="I55" i="4"/>
  <c r="C22" i="37" s="1"/>
  <c r="G22" i="37" s="1"/>
  <c r="I50" i="4"/>
  <c r="C21" i="37" s="1"/>
  <c r="G21" i="37" s="1"/>
  <c r="I46" i="4"/>
  <c r="C20" i="37" s="1"/>
  <c r="H55" i="4"/>
  <c r="B22" i="37" s="1"/>
  <c r="H50" i="4"/>
  <c r="B21" i="37" s="1"/>
  <c r="F21" i="37" s="1"/>
  <c r="H46" i="4"/>
  <c r="H41" i="4"/>
  <c r="B18" i="37" s="1"/>
  <c r="F18" i="37" s="1"/>
  <c r="H38" i="4"/>
  <c r="B17" i="37" s="1"/>
  <c r="F17" i="37" s="1"/>
  <c r="H34" i="4"/>
  <c r="B16" i="37" s="1"/>
  <c r="F16" i="37" s="1"/>
  <c r="H20" i="4"/>
  <c r="B10" i="37" s="1"/>
  <c r="B11" i="37"/>
  <c r="F11" i="37" s="1"/>
  <c r="I14" i="4"/>
  <c r="C8" i="37" s="1"/>
  <c r="G8" i="37" s="1"/>
  <c r="I12" i="4"/>
  <c r="C7" i="37" s="1"/>
  <c r="G7" i="37" s="1"/>
  <c r="I10" i="4"/>
  <c r="C6" i="37" s="1"/>
  <c r="I8" i="4"/>
  <c r="C5" i="37" s="1"/>
  <c r="G5" i="37" s="1"/>
  <c r="I5" i="4"/>
  <c r="C4" i="37" s="1"/>
  <c r="G4" i="37" s="1"/>
  <c r="H5" i="4"/>
  <c r="B4" i="37" s="1"/>
  <c r="H14" i="4"/>
  <c r="B8" i="37" s="1"/>
  <c r="F8" i="37" s="1"/>
  <c r="H12" i="4"/>
  <c r="B7" i="37" s="1"/>
  <c r="F7" i="37" s="1"/>
  <c r="H10" i="4"/>
  <c r="B6" i="37" s="1"/>
  <c r="F6" i="37" s="1"/>
  <c r="H8" i="4"/>
  <c r="B5" i="37" s="1"/>
  <c r="F5" i="37" s="1"/>
  <c r="F21" i="35"/>
  <c r="G18" i="35"/>
  <c r="G8" i="35"/>
  <c r="G7" i="35"/>
  <c r="G21" i="35"/>
  <c r="F18" i="35"/>
  <c r="G13" i="35"/>
  <c r="F8" i="35"/>
  <c r="F7" i="35"/>
  <c r="G6" i="35"/>
  <c r="F6" i="35"/>
  <c r="F5" i="35"/>
  <c r="G5" i="35"/>
  <c r="B11" i="46"/>
  <c r="F11" i="46" s="1"/>
  <c r="C11" i="46"/>
  <c r="G11" i="46" s="1"/>
  <c r="B8" i="34" l="1"/>
  <c r="F8" i="34" s="1"/>
  <c r="C13" i="34"/>
  <c r="G13" i="34" s="1"/>
  <c r="B7" i="34"/>
  <c r="F7" i="34" s="1"/>
  <c r="B16" i="34"/>
  <c r="C21" i="34"/>
  <c r="G21" i="34" s="1"/>
  <c r="C12" i="34"/>
  <c r="C8" i="34"/>
  <c r="G8" i="34" s="1"/>
  <c r="B20" i="34"/>
  <c r="F20" i="34" s="1"/>
  <c r="C16" i="34"/>
  <c r="C4" i="34"/>
  <c r="G4" i="34" s="1"/>
  <c r="C15" i="34"/>
  <c r="G15" i="34" s="1"/>
  <c r="B21" i="34"/>
  <c r="F21" i="34" s="1"/>
  <c r="C18" i="34"/>
  <c r="G18" i="34" s="1"/>
  <c r="C5" i="34"/>
  <c r="G5" i="34" s="1"/>
  <c r="B17" i="34"/>
  <c r="C22" i="34"/>
  <c r="G22" i="34" s="1"/>
  <c r="G4" i="7"/>
  <c r="B5" i="34"/>
  <c r="F5" i="34" s="1"/>
  <c r="B12" i="34"/>
  <c r="B22" i="34"/>
  <c r="F22" i="34" s="1"/>
  <c r="C10" i="34"/>
  <c r="G10" i="34" s="1"/>
  <c r="C6" i="34"/>
  <c r="G6" i="34" s="1"/>
  <c r="C17" i="34"/>
  <c r="B18" i="34"/>
  <c r="F18" i="34" s="1"/>
  <c r="B6" i="34"/>
  <c r="F6" i="34" s="1"/>
  <c r="B13" i="34"/>
  <c r="F13" i="34" s="1"/>
  <c r="C7" i="34"/>
  <c r="G7" i="34" s="1"/>
  <c r="F4" i="35"/>
  <c r="C24" i="35"/>
  <c r="G24" i="35" s="1"/>
  <c r="F61" i="4"/>
  <c r="C20" i="41"/>
  <c r="B18" i="41"/>
  <c r="F18" i="41" s="1"/>
  <c r="C18" i="41"/>
  <c r="G18" i="41" s="1"/>
  <c r="C5" i="41"/>
  <c r="B21" i="41"/>
  <c r="F21" i="41" s="1"/>
  <c r="C21" i="41"/>
  <c r="G21" i="41" s="1"/>
  <c r="C6" i="41"/>
  <c r="G6" i="41" s="1"/>
  <c r="C16" i="41"/>
  <c r="G16" i="41" s="1"/>
  <c r="B4" i="41"/>
  <c r="F4" i="41" s="1"/>
  <c r="C8" i="41"/>
  <c r="G8" i="41" s="1"/>
  <c r="B13" i="41"/>
  <c r="B14" i="41" s="1"/>
  <c r="F14" i="41" s="1"/>
  <c r="C13" i="41"/>
  <c r="C14" i="41" s="1"/>
  <c r="G14" i="41" s="1"/>
  <c r="B5" i="41"/>
  <c r="F5" i="41" s="1"/>
  <c r="B15" i="41"/>
  <c r="F15" i="41" s="1"/>
  <c r="B22" i="41"/>
  <c r="F22" i="41" s="1"/>
  <c r="C15" i="41"/>
  <c r="G15" i="41" s="1"/>
  <c r="C22" i="41"/>
  <c r="G22" i="41" s="1"/>
  <c r="B7" i="41"/>
  <c r="F7" i="41" s="1"/>
  <c r="B17" i="41"/>
  <c r="F17" i="41" s="1"/>
  <c r="C7" i="41"/>
  <c r="G7" i="41" s="1"/>
  <c r="C17" i="41"/>
  <c r="G17" i="41" s="1"/>
  <c r="G61" i="4"/>
  <c r="C6" i="49"/>
  <c r="G6" i="49" s="1"/>
  <c r="C10" i="49"/>
  <c r="C16" i="49"/>
  <c r="G16" i="49" s="1"/>
  <c r="C20" i="49"/>
  <c r="B7" i="49"/>
  <c r="F7" i="49" s="1"/>
  <c r="B13" i="49"/>
  <c r="F13" i="49" s="1"/>
  <c r="B17" i="49"/>
  <c r="F17" i="49" s="1"/>
  <c r="B21" i="49"/>
  <c r="F21" i="49" s="1"/>
  <c r="C4" i="49"/>
  <c r="C7" i="49"/>
  <c r="G7" i="49" s="1"/>
  <c r="C13" i="49"/>
  <c r="G13" i="49" s="1"/>
  <c r="C17" i="49"/>
  <c r="G17" i="49" s="1"/>
  <c r="C21" i="49"/>
  <c r="G21" i="49" s="1"/>
  <c r="B5" i="49"/>
  <c r="F5" i="49" s="1"/>
  <c r="B8" i="49"/>
  <c r="F8" i="49" s="1"/>
  <c r="F15" i="49"/>
  <c r="B18" i="49"/>
  <c r="F18" i="49" s="1"/>
  <c r="B22" i="49"/>
  <c r="F22" i="49" s="1"/>
  <c r="C5" i="49"/>
  <c r="G5" i="49" s="1"/>
  <c r="C8" i="49"/>
  <c r="G8" i="49" s="1"/>
  <c r="C15" i="49"/>
  <c r="C18" i="49"/>
  <c r="G18" i="49" s="1"/>
  <c r="C22" i="49"/>
  <c r="G22" i="49" s="1"/>
  <c r="B12" i="49"/>
  <c r="B10" i="49"/>
  <c r="B16" i="49"/>
  <c r="F16" i="49" s="1"/>
  <c r="B20" i="49"/>
  <c r="C12" i="49"/>
  <c r="B24" i="35"/>
  <c r="F24" i="35" s="1"/>
  <c r="C9" i="39"/>
  <c r="G9" i="39" s="1"/>
  <c r="F10" i="35"/>
  <c r="F20" i="35"/>
  <c r="G23" i="35"/>
  <c r="G4" i="35"/>
  <c r="F15" i="35"/>
  <c r="F23" i="35"/>
  <c r="G10" i="35"/>
  <c r="G15" i="35"/>
  <c r="G20" i="35"/>
  <c r="C22" i="46"/>
  <c r="G22" i="46" s="1"/>
  <c r="B17" i="46"/>
  <c r="F17" i="46" s="1"/>
  <c r="O29" i="4"/>
  <c r="B9" i="39"/>
  <c r="F9" i="39" s="1"/>
  <c r="Q18" i="4"/>
  <c r="S29" i="4"/>
  <c r="C5" i="46"/>
  <c r="G5" i="46" s="1"/>
  <c r="C14" i="38"/>
  <c r="G14" i="38" s="1"/>
  <c r="B4" i="46"/>
  <c r="F4" i="46" s="1"/>
  <c r="C8" i="46"/>
  <c r="G8" i="46" s="1"/>
  <c r="B15" i="46"/>
  <c r="F15" i="46" s="1"/>
  <c r="B59" i="4"/>
  <c r="Q44" i="4"/>
  <c r="X18" i="4"/>
  <c r="C6" i="46"/>
  <c r="G6" i="46" s="1"/>
  <c r="B12" i="46"/>
  <c r="F12" i="46" s="1"/>
  <c r="B16" i="46"/>
  <c r="F16" i="46" s="1"/>
  <c r="P18" i="4"/>
  <c r="N29" i="4"/>
  <c r="B22" i="46"/>
  <c r="F22" i="46" s="1"/>
  <c r="C7" i="46"/>
  <c r="G7" i="46" s="1"/>
  <c r="B6" i="46"/>
  <c r="F6" i="46" s="1"/>
  <c r="U18" i="4"/>
  <c r="C23" i="36"/>
  <c r="G23" i="36" s="1"/>
  <c r="B20" i="46"/>
  <c r="F20" i="46" s="1"/>
  <c r="T29" i="4"/>
  <c r="K44" i="4"/>
  <c r="N18" i="4"/>
  <c r="V59" i="4"/>
  <c r="G4" i="41"/>
  <c r="S18" i="4"/>
  <c r="B20" i="42"/>
  <c r="F20" i="42" s="1"/>
  <c r="T59" i="4"/>
  <c r="B10" i="34"/>
  <c r="D29" i="4"/>
  <c r="C20" i="34"/>
  <c r="G20" i="34" s="1"/>
  <c r="E59" i="4"/>
  <c r="F20" i="38"/>
  <c r="B23" i="38"/>
  <c r="F23" i="38" s="1"/>
  <c r="G10" i="39"/>
  <c r="C14" i="39"/>
  <c r="G14" i="39" s="1"/>
  <c r="B15" i="39"/>
  <c r="F15" i="39" s="1"/>
  <c r="N44" i="4"/>
  <c r="F20" i="39"/>
  <c r="B23" i="39"/>
  <c r="F23" i="39" s="1"/>
  <c r="P44" i="4"/>
  <c r="G4" i="39"/>
  <c r="T18" i="4"/>
  <c r="B21" i="45"/>
  <c r="F21" i="45" s="1"/>
  <c r="M29" i="4"/>
  <c r="P29" i="4"/>
  <c r="B10" i="45"/>
  <c r="V29" i="4"/>
  <c r="B5" i="46"/>
  <c r="F5" i="46" s="1"/>
  <c r="C4" i="46"/>
  <c r="G4" i="46" s="1"/>
  <c r="X29" i="4"/>
  <c r="B10" i="46"/>
  <c r="F10" i="46" s="1"/>
  <c r="B13" i="46"/>
  <c r="F13" i="46" s="1"/>
  <c r="X44" i="4"/>
  <c r="C16" i="46"/>
  <c r="G16" i="46" s="1"/>
  <c r="Y59" i="4"/>
  <c r="C21" i="46"/>
  <c r="G21" i="46" s="1"/>
  <c r="B17" i="36"/>
  <c r="F17" i="36" s="1"/>
  <c r="J44" i="4"/>
  <c r="B9" i="38"/>
  <c r="F9" i="38" s="1"/>
  <c r="B14" i="38"/>
  <c r="F14" i="38" s="1"/>
  <c r="F10" i="38"/>
  <c r="B12" i="39"/>
  <c r="B14" i="39" s="1"/>
  <c r="F14" i="39" s="1"/>
  <c r="C15" i="39"/>
  <c r="O44" i="4"/>
  <c r="B11" i="7"/>
  <c r="F11" i="7" s="1"/>
  <c r="B29" i="4"/>
  <c r="W18" i="4"/>
  <c r="B4" i="34"/>
  <c r="F4" i="34" s="1"/>
  <c r="D18" i="4"/>
  <c r="D59" i="4"/>
  <c r="B15" i="34"/>
  <c r="F15" i="34" s="1"/>
  <c r="D44" i="4"/>
  <c r="E44" i="4"/>
  <c r="B19" i="7"/>
  <c r="F19" i="7" s="1"/>
  <c r="B23" i="7"/>
  <c r="F23" i="7" s="1"/>
  <c r="B9" i="7"/>
  <c r="F9" i="7" s="1"/>
  <c r="C14" i="7"/>
  <c r="G14" i="7" s="1"/>
  <c r="C29" i="4"/>
  <c r="C14" i="42"/>
  <c r="G14" i="42" s="1"/>
  <c r="C23" i="42"/>
  <c r="G23" i="42" s="1"/>
  <c r="F5" i="45"/>
  <c r="B9" i="45"/>
  <c r="F9" i="45" s="1"/>
  <c r="C9" i="42"/>
  <c r="G9" i="42" s="1"/>
  <c r="B20" i="37"/>
  <c r="F20" i="37" s="1"/>
  <c r="H59" i="4"/>
  <c r="R18" i="4"/>
  <c r="B18" i="46"/>
  <c r="F18" i="46" s="1"/>
  <c r="C17" i="46"/>
  <c r="G17" i="46" s="1"/>
  <c r="C12" i="46"/>
  <c r="G12" i="46" s="1"/>
  <c r="B19" i="38"/>
  <c r="F19" i="38" s="1"/>
  <c r="C23" i="38"/>
  <c r="G23" i="38" s="1"/>
  <c r="C9" i="38"/>
  <c r="G9" i="38" s="1"/>
  <c r="B9" i="42"/>
  <c r="F9" i="42" s="1"/>
  <c r="B19" i="45"/>
  <c r="F19" i="45" s="1"/>
  <c r="C20" i="46"/>
  <c r="G20" i="46" s="1"/>
  <c r="B21" i="46"/>
  <c r="F21" i="46" s="1"/>
  <c r="C9" i="45"/>
  <c r="G9" i="45" s="1"/>
  <c r="C19" i="36"/>
  <c r="G19" i="36" s="1"/>
  <c r="C14" i="36"/>
  <c r="G14" i="36" s="1"/>
  <c r="B19" i="42"/>
  <c r="F19" i="42" s="1"/>
  <c r="P59" i="4"/>
  <c r="L59" i="4"/>
  <c r="C9" i="7"/>
  <c r="G9" i="7" s="1"/>
  <c r="W44" i="4"/>
  <c r="V44" i="4"/>
  <c r="G4" i="42"/>
  <c r="C10" i="46"/>
  <c r="G10" i="46" s="1"/>
  <c r="R44" i="4"/>
  <c r="S44" i="4"/>
  <c r="F6" i="41"/>
  <c r="K59" i="4"/>
  <c r="K29" i="4"/>
  <c r="J59" i="4"/>
  <c r="M59" i="4"/>
  <c r="E18" i="4"/>
  <c r="N59" i="4"/>
  <c r="O18" i="4"/>
  <c r="W29" i="4"/>
  <c r="K18" i="4"/>
  <c r="U44" i="4"/>
  <c r="C14" i="45"/>
  <c r="G14" i="45" s="1"/>
  <c r="C13" i="46"/>
  <c r="G13" i="46" s="1"/>
  <c r="B9" i="36"/>
  <c r="F9" i="36" s="1"/>
  <c r="H44" i="4"/>
  <c r="C14" i="37"/>
  <c r="G14" i="37" s="1"/>
  <c r="I18" i="4"/>
  <c r="C19" i="37"/>
  <c r="G16" i="37"/>
  <c r="F4" i="37"/>
  <c r="B9" i="37"/>
  <c r="G6" i="37"/>
  <c r="C9" i="37"/>
  <c r="F10" i="37"/>
  <c r="B14" i="37"/>
  <c r="F14" i="37" s="1"/>
  <c r="F22" i="37"/>
  <c r="B19" i="37"/>
  <c r="F15" i="37"/>
  <c r="F10" i="41"/>
  <c r="G20" i="37"/>
  <c r="C23" i="37"/>
  <c r="G23" i="37" s="1"/>
  <c r="F8" i="41"/>
  <c r="F16" i="41"/>
  <c r="F20" i="41"/>
  <c r="G10" i="41"/>
  <c r="B7" i="46"/>
  <c r="C15" i="7"/>
  <c r="G15" i="7" s="1"/>
  <c r="C44" i="4"/>
  <c r="V18" i="4"/>
  <c r="I59" i="4"/>
  <c r="H29" i="4"/>
  <c r="G10" i="37"/>
  <c r="C19" i="45"/>
  <c r="G19" i="45" s="1"/>
  <c r="B8" i="46"/>
  <c r="F8" i="46" s="1"/>
  <c r="Y44" i="4"/>
  <c r="C23" i="7"/>
  <c r="G23" i="7" s="1"/>
  <c r="C9" i="36"/>
  <c r="C19" i="42"/>
  <c r="G19" i="42" s="1"/>
  <c r="B14" i="42"/>
  <c r="F14" i="42" s="1"/>
  <c r="C23" i="39"/>
  <c r="G23" i="39" s="1"/>
  <c r="J18" i="4"/>
  <c r="B23" i="36"/>
  <c r="F23" i="36" s="1"/>
  <c r="I44" i="4"/>
  <c r="Y18" i="4"/>
  <c r="R59" i="4"/>
  <c r="C15" i="46"/>
  <c r="I29" i="4"/>
  <c r="Y29" i="4"/>
  <c r="X59" i="4"/>
  <c r="U29" i="4"/>
  <c r="S59" i="4"/>
  <c r="L44" i="4"/>
  <c r="T44" i="4"/>
  <c r="U59" i="4"/>
  <c r="R29" i="4"/>
  <c r="M18" i="4"/>
  <c r="L18" i="4"/>
  <c r="L29" i="4"/>
  <c r="B18" i="4"/>
  <c r="B44" i="4"/>
  <c r="H18" i="4"/>
  <c r="E29" i="4"/>
  <c r="O59" i="4"/>
  <c r="Q29" i="4"/>
  <c r="Q59" i="4"/>
  <c r="C59" i="4"/>
  <c r="C18" i="4"/>
  <c r="C21" i="45"/>
  <c r="G21" i="45" s="1"/>
  <c r="W59" i="4"/>
  <c r="C18" i="46"/>
  <c r="G18" i="46" s="1"/>
  <c r="B10" i="36"/>
  <c r="J29" i="4"/>
  <c r="C15" i="38"/>
  <c r="M44" i="4"/>
  <c r="B14" i="34" l="1"/>
  <c r="F14" i="34" s="1"/>
  <c r="C14" i="34"/>
  <c r="G14" i="34" s="1"/>
  <c r="B23" i="34"/>
  <c r="F23" i="34" s="1"/>
  <c r="B14" i="7"/>
  <c r="F14" i="7" s="1"/>
  <c r="C19" i="34"/>
  <c r="G19" i="34" s="1"/>
  <c r="C9" i="34"/>
  <c r="G9" i="34" s="1"/>
  <c r="G13" i="41"/>
  <c r="C9" i="41"/>
  <c r="G9" i="41" s="1"/>
  <c r="F13" i="41"/>
  <c r="C23" i="41"/>
  <c r="G23" i="41" s="1"/>
  <c r="B19" i="41"/>
  <c r="F19" i="41" s="1"/>
  <c r="G5" i="41"/>
  <c r="G20" i="41"/>
  <c r="B23" i="41"/>
  <c r="F23" i="41" s="1"/>
  <c r="B9" i="41"/>
  <c r="C19" i="41"/>
  <c r="G19" i="41" s="1"/>
  <c r="B19" i="49"/>
  <c r="F19" i="49" s="1"/>
  <c r="F10" i="49"/>
  <c r="B14" i="49"/>
  <c r="F14" i="49" s="1"/>
  <c r="F4" i="49"/>
  <c r="B9" i="49"/>
  <c r="C14" i="49"/>
  <c r="G14" i="49" s="1"/>
  <c r="G10" i="49"/>
  <c r="F20" i="49"/>
  <c r="B23" i="49"/>
  <c r="F23" i="49" s="1"/>
  <c r="G15" i="49"/>
  <c r="C19" i="49"/>
  <c r="G19" i="49" s="1"/>
  <c r="G4" i="49"/>
  <c r="C9" i="49"/>
  <c r="G20" i="49"/>
  <c r="C23" i="49"/>
  <c r="G23" i="49" s="1"/>
  <c r="B14" i="46"/>
  <c r="F14" i="46" s="1"/>
  <c r="P61" i="4"/>
  <c r="B23" i="45"/>
  <c r="F23" i="45" s="1"/>
  <c r="B19" i="34"/>
  <c r="F19" i="34" s="1"/>
  <c r="C9" i="46"/>
  <c r="N61" i="4"/>
  <c r="F10" i="34"/>
  <c r="B9" i="34"/>
  <c r="F9" i="34" s="1"/>
  <c r="V61" i="4"/>
  <c r="D61" i="4"/>
  <c r="B23" i="42"/>
  <c r="F23" i="42" s="1"/>
  <c r="C23" i="34"/>
  <c r="G23" i="34" s="1"/>
  <c r="B19" i="36"/>
  <c r="F19" i="36" s="1"/>
  <c r="B19" i="39"/>
  <c r="F19" i="39" s="1"/>
  <c r="J61" i="4"/>
  <c r="O61" i="4"/>
  <c r="T61" i="4"/>
  <c r="S61" i="4"/>
  <c r="X61" i="4"/>
  <c r="G15" i="39"/>
  <c r="C19" i="39"/>
  <c r="G19" i="39" s="1"/>
  <c r="B14" i="45"/>
  <c r="F14" i="45" s="1"/>
  <c r="F10" i="45"/>
  <c r="B19" i="46"/>
  <c r="F19" i="46" s="1"/>
  <c r="M61" i="4"/>
  <c r="W61" i="4"/>
  <c r="Q61" i="4"/>
  <c r="B61" i="4"/>
  <c r="U61" i="4"/>
  <c r="C23" i="46"/>
  <c r="G23" i="46" s="1"/>
  <c r="B23" i="37"/>
  <c r="F23" i="37" s="1"/>
  <c r="K61" i="4"/>
  <c r="B23" i="46"/>
  <c r="F23" i="46" s="1"/>
  <c r="C14" i="46"/>
  <c r="G14" i="46" s="1"/>
  <c r="B24" i="38"/>
  <c r="F24" i="38" s="1"/>
  <c r="F19" i="37"/>
  <c r="G19" i="37"/>
  <c r="C24" i="37"/>
  <c r="G24" i="37" s="1"/>
  <c r="G15" i="38"/>
  <c r="C19" i="38"/>
  <c r="F10" i="36"/>
  <c r="B14" i="36"/>
  <c r="C61" i="4"/>
  <c r="E61" i="4"/>
  <c r="R61" i="4"/>
  <c r="H61" i="4"/>
  <c r="C23" i="45"/>
  <c r="C24" i="45" s="1"/>
  <c r="G24" i="45" s="1"/>
  <c r="F7" i="46"/>
  <c r="B9" i="46"/>
  <c r="C24" i="42"/>
  <c r="G24" i="42" s="1"/>
  <c r="G9" i="37"/>
  <c r="F9" i="37"/>
  <c r="L61" i="4"/>
  <c r="C19" i="46"/>
  <c r="G19" i="46" s="1"/>
  <c r="G15" i="46"/>
  <c r="C24" i="36"/>
  <c r="G24" i="36" s="1"/>
  <c r="G9" i="36"/>
  <c r="Y61" i="4"/>
  <c r="I61" i="4"/>
  <c r="C19" i="7"/>
  <c r="G19" i="7" s="1"/>
  <c r="B24" i="7" l="1"/>
  <c r="F24" i="7" s="1"/>
  <c r="C24" i="7"/>
  <c r="G24" i="7" s="1"/>
  <c r="G9" i="46"/>
  <c r="C24" i="46"/>
  <c r="G24" i="46" s="1"/>
  <c r="B24" i="46"/>
  <c r="F24" i="46" s="1"/>
  <c r="B24" i="41"/>
  <c r="F24" i="41" s="1"/>
  <c r="B24" i="39"/>
  <c r="F24" i="39" s="1"/>
  <c r="C24" i="41"/>
  <c r="G24" i="41" s="1"/>
  <c r="F9" i="41"/>
  <c r="G9" i="49"/>
  <c r="C24" i="49"/>
  <c r="G24" i="49" s="1"/>
  <c r="F9" i="49"/>
  <c r="B24" i="49"/>
  <c r="F24" i="49" s="1"/>
  <c r="B24" i="42"/>
  <c r="F24" i="42" s="1"/>
  <c r="C24" i="39"/>
  <c r="G24" i="39" s="1"/>
  <c r="B24" i="34"/>
  <c r="F24" i="34" s="1"/>
  <c r="C24" i="34"/>
  <c r="G24" i="34" s="1"/>
  <c r="B24" i="37"/>
  <c r="F24" i="37" s="1"/>
  <c r="B24" i="45"/>
  <c r="F24" i="45" s="1"/>
  <c r="F14" i="36"/>
  <c r="B24" i="36"/>
  <c r="F24" i="36" s="1"/>
  <c r="G19" i="38"/>
  <c r="C24" i="38"/>
  <c r="G24" i="38" s="1"/>
  <c r="F9" i="46"/>
  <c r="G23" i="45"/>
</calcChain>
</file>

<file path=xl/sharedStrings.xml><?xml version="1.0" encoding="utf-8"?>
<sst xmlns="http://schemas.openxmlformats.org/spreadsheetml/2006/main" count="480" uniqueCount="104">
  <si>
    <t>聚酯棉紗</t>
  </si>
  <si>
    <t>混紡T/R紗</t>
  </si>
  <si>
    <t>混紡T/W紗</t>
  </si>
  <si>
    <t>混紡T/C紗</t>
  </si>
  <si>
    <t>其他聚酯纖維紗</t>
  </si>
  <si>
    <t>亞克力紗</t>
  </si>
  <si>
    <t>其它亞克力混紡紗</t>
  </si>
  <si>
    <t>嫘縈棉紗</t>
  </si>
  <si>
    <t>嫘縈棉混紡紗</t>
  </si>
  <si>
    <t>尼龍短纖紗</t>
  </si>
  <si>
    <t>人纖製縫紉線</t>
  </si>
  <si>
    <t>零售用人纖短纖紗</t>
  </si>
  <si>
    <t>特殊人纖短纖紗</t>
  </si>
  <si>
    <t>其他人纖短纖紗</t>
  </si>
  <si>
    <t>55094100007</t>
  </si>
  <si>
    <t>55094200006</t>
  </si>
  <si>
    <t>56050010007.56050090000.</t>
  </si>
  <si>
    <t>56060010006.56060020004.56060090009</t>
  </si>
  <si>
    <t>55095900006</t>
    <phoneticPr fontId="2" type="noConversion"/>
  </si>
  <si>
    <t>產品類別&amp;HS code</t>
    <phoneticPr fontId="2" type="noConversion"/>
  </si>
  <si>
    <t>棉紗</t>
    <phoneticPr fontId="2" type="noConversion"/>
  </si>
  <si>
    <t>5205所有項下產品</t>
    <phoneticPr fontId="2" type="noConversion"/>
  </si>
  <si>
    <t>棉混紡紗</t>
    <phoneticPr fontId="2" type="noConversion"/>
  </si>
  <si>
    <t>5206所有項下產品</t>
    <phoneticPr fontId="2" type="noConversion"/>
  </si>
  <si>
    <t>5207所有項下產品</t>
    <phoneticPr fontId="2" type="noConversion"/>
  </si>
  <si>
    <t>A/W紗/                             55096100002</t>
    <phoneticPr fontId="2" type="noConversion"/>
  </si>
  <si>
    <t xml:space="preserve">A/C紗/                              55096200001    </t>
    <phoneticPr fontId="2" type="noConversion"/>
  </si>
  <si>
    <t>紡紗公會產品稅號</t>
    <phoneticPr fontId="2" type="noConversion"/>
  </si>
  <si>
    <t>56049020007/56049090002</t>
    <phoneticPr fontId="8" type="noConversion"/>
  </si>
  <si>
    <t>56049020007/56049090002</t>
  </si>
  <si>
    <r>
      <rPr>
        <sz val="12"/>
        <rFont val="微軟正黑體"/>
        <family val="2"/>
        <charset val="136"/>
      </rPr>
      <t>產品類別</t>
    </r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</si>
  <si>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</si>
  <si>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</si>
  <si>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</si>
  <si>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</si>
  <si>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</si>
  <si>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</si>
  <si>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</si>
  <si>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聚酯棉紗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</si>
  <si>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T/R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</si>
  <si>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T/W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</si>
  <si>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</si>
  <si>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其他聚酯纖維紗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</si>
  <si>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</si>
  <si>
    <r>
      <rPr>
        <sz val="12"/>
        <rFont val="微軟正黑體"/>
        <family val="2"/>
        <charset val="136"/>
      </rPr>
      <t>亞克力紗</t>
    </r>
  </si>
  <si>
    <r>
      <t>A/W</t>
    </r>
    <r>
      <rPr>
        <sz val="12"/>
        <rFont val="微軟正黑體"/>
        <family val="2"/>
        <charset val="136"/>
      </rPr>
      <t>紗</t>
    </r>
  </si>
  <si>
    <r>
      <t>A/C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</si>
  <si>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其它亞克力混紡紗</t>
    </r>
  </si>
  <si>
    <r>
      <rPr>
        <sz val="12"/>
        <rFont val="微軟正黑體"/>
        <family val="2"/>
        <charset val="136"/>
      </rPr>
      <t>嫘縈棉紗</t>
    </r>
  </si>
  <si>
    <r>
      <rPr>
        <sz val="12"/>
        <rFont val="微軟正黑體"/>
        <family val="2"/>
        <charset val="136"/>
      </rPr>
      <t>嫘縈棉混紡紗</t>
    </r>
  </si>
  <si>
    <r>
      <rPr>
        <sz val="12"/>
        <rFont val="微軟正黑體"/>
        <family val="2"/>
        <charset val="136"/>
      </rPr>
      <t>尼龍短纖紗</t>
    </r>
  </si>
  <si>
    <r>
      <rPr>
        <sz val="12"/>
        <rFont val="微軟正黑體"/>
        <family val="2"/>
        <charset val="136"/>
      </rPr>
      <t>人纖製縫紉線</t>
    </r>
  </si>
  <si>
    <r>
      <rPr>
        <sz val="12"/>
        <rFont val="微軟正黑體"/>
        <family val="2"/>
        <charset val="136"/>
      </rPr>
      <t>零售用人纖短纖紗</t>
    </r>
  </si>
  <si>
    <r>
      <rPr>
        <sz val="12"/>
        <rFont val="微軟正黑體"/>
        <family val="2"/>
        <charset val="136"/>
      </rPr>
      <t>特殊人纖短纖紗</t>
    </r>
  </si>
  <si>
    <r>
      <rPr>
        <sz val="12"/>
        <rFont val="微軟正黑體"/>
        <family val="2"/>
        <charset val="136"/>
      </rPr>
      <t>其他人纖短纖紗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</si>
  <si>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</si>
  <si>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</si>
  <si>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</si>
  <si>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</si>
  <si>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</si>
  <si>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</si>
  <si>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</si>
  <si>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</si>
  <si>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</si>
  <si>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</si>
  <si>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</si>
  <si>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</si>
  <si>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</si>
  <si>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</si>
  <si>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</si>
  <si>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</si>
  <si>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</si>
  <si>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</si>
  <si>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</si>
  <si>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1-10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</si>
  <si>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</si>
  <si>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</si>
  <si>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</si>
  <si>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</si>
  <si>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</si>
  <si>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1-7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</si>
  <si>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</si>
  <si>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1-8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</si>
  <si>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</si>
  <si>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1-9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</si>
  <si>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</si>
  <si>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年各月聚酯棉紗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亞克力紗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嫘縈棉紗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人纖短纖紗進口統計表</t>
    </r>
    <r>
      <rPr>
        <sz val="12"/>
        <rFont val="Times New Roman"/>
        <family val="1"/>
      </rPr>
      <t xml:space="preserve">     </t>
    </r>
    <phoneticPr fontId="2" type="noConversion"/>
  </si>
  <si>
    <r>
      <t>A/W</t>
    </r>
    <r>
      <rPr>
        <sz val="12"/>
        <rFont val="微軟正黑體"/>
        <family val="2"/>
        <charset val="136"/>
      </rPr>
      <t>紗</t>
    </r>
    <phoneticPr fontId="2" type="noConversion"/>
  </si>
  <si>
    <r>
      <t>A/C</t>
    </r>
    <r>
      <rPr>
        <sz val="12"/>
        <rFont val="微軟正黑體"/>
        <family val="2"/>
        <charset val="136"/>
      </rPr>
      <t>紗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</si>
  <si>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</si>
  <si>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</si>
  <si>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</si>
  <si>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</si>
  <si>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</si>
  <si>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</si>
  <si>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</si>
  <si>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</si>
  <si>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t>總計</t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</si>
  <si>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</si>
  <si>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1-6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</si>
  <si>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1-4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</si>
  <si>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</si>
  <si>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1-5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</si>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</sst>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%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20"/>
      <name val="新細明體"/>
      <family val="1"/>
      <charset val="136"/>
    </font>
    <font>
      <sz val="10"/>
      <name val="新細明體"/>
      <family val="1"/>
      <charset val="136"/>
    </font>
    <font>
      <sz val="22"/>
      <name val="華康超特楷體(P)"/>
      <family val="1"/>
      <charset val="136"/>
    </font>
    <font>
      <sz val="14"/>
      <name val="華康超特楷體(P)"/>
      <family val="1"/>
      <charset val="136"/>
    </font>
    <font>
      <sz val="9"/>
      <name val="PMingLiU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細明體"/>
      <family val="1"/>
      <charset val="136"/>
    </font>
    <font>
      <sz val="12"/>
      <name val="Times New Roman"/>
      <family val="2"/>
      <charset val="136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2" fillId="0" borderId="0">
      <alignment vertical="center"/>
    </xf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 indent="1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  <xf numFmtId="177" fontId="3" fillId="2" borderId="1" xfId="2" applyNumberFormat="1" applyFont="1" applyFill="1" applyBorder="1" applyAlignment="1">
      <alignment horizontal="right" vertical="center" indent="1"/>
    </xf>
    <xf numFmtId="177" fontId="3" fillId="0" borderId="1" xfId="1" applyNumberFormat="1" applyFont="1" applyFill="1" applyBorder="1" applyAlignment="1">
      <alignment horizontal="right" vertical="center" indent="1"/>
    </xf>
    <xf numFmtId="0" fontId="14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7" fontId="14" fillId="3" borderId="1" xfId="2" applyNumberFormat="1" applyFont="1" applyFill="1" applyBorder="1" applyAlignment="1">
      <alignment horizontal="right" vertical="center" inden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176" fontId="3" fillId="0" borderId="0" xfId="0" applyNumberFormat="1" applyFont="1" applyAlignment="1">
      <alignment horizontal="centerContinuous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176" fontId="3" fillId="0" borderId="0" xfId="1" applyNumberFormat="1" applyFont="1" applyFill="1" applyAlignment="1">
      <alignment horizontal="centerContinuous"/>
    </xf>
    <xf numFmtId="176" fontId="3" fillId="0" borderId="0" xfId="1" applyNumberFormat="1" applyFont="1" applyFill="1"/>
    <xf numFmtId="176" fontId="3" fillId="6" borderId="1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49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2" xfId="0" applyFont="1" applyFill="1" applyBorder="1"/>
    <xf numFmtId="0" fontId="1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176" fontId="3" fillId="3" borderId="1" xfId="1" applyNumberFormat="1" applyFont="1" applyFill="1" applyBorder="1" applyAlignment="1">
      <alignment vertical="center"/>
    </xf>
    <xf numFmtId="176" fontId="18" fillId="3" borderId="1" xfId="1" applyNumberFormat="1" applyFont="1" applyFill="1" applyBorder="1" applyAlignment="1">
      <alignment vertical="center"/>
    </xf>
    <xf numFmtId="176" fontId="18" fillId="6" borderId="1" xfId="1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9" fillId="4" borderId="2" xfId="0" applyFont="1" applyFill="1" applyBorder="1"/>
    <xf numFmtId="0" fontId="19" fillId="4" borderId="3" xfId="0" applyFont="1" applyFill="1" applyBorder="1"/>
    <xf numFmtId="0" fontId="19" fillId="4" borderId="1" xfId="0" applyFont="1" applyFill="1" applyBorder="1"/>
    <xf numFmtId="177" fontId="3" fillId="3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6">
    <cellStyle name="一般" xfId="0" builtinId="0"/>
    <cellStyle name="一般 2" xfId="5" xr:uid="{00000000-0005-0000-0000-000001000000}"/>
    <cellStyle name="千分位" xfId="1" builtinId="3"/>
    <cellStyle name="千分位 2" xfId="4" xr:uid="{00000000-0005-0000-0000-000003000000}"/>
    <cellStyle name="百分比" xfId="2" builtinId="5"/>
    <cellStyle name="隨後的超連結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26"/>
  <sheetViews>
    <sheetView workbookViewId="0">
      <selection activeCell="I14" sqref="I14"/>
    </sheetView>
  </sheetViews>
  <sheetFormatPr defaultColWidth="9" defaultRowHeight="15.6"/>
  <cols>
    <col min="1" max="1" width="20.21875" style="14" bestFit="1" customWidth="1"/>
    <col min="2" max="5" width="12.21875" style="14" bestFit="1" customWidth="1"/>
    <col min="6" max="6" width="13.109375" style="30" customWidth="1"/>
    <col min="7" max="7" width="12" style="30" customWidth="1"/>
    <col min="8" max="16384" width="9" style="14"/>
  </cols>
  <sheetData>
    <row r="1" spans="1:7" ht="36" customHeight="1">
      <c r="A1" s="60" t="s">
        <v>91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92</v>
      </c>
      <c r="C2" s="61"/>
      <c r="D2" s="61" t="s">
        <v>69</v>
      </c>
      <c r="E2" s="61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SUM(公式!B5)</f>
        <v>330888</v>
      </c>
      <c r="C4" s="18">
        <f>SUM(公式!C5)</f>
        <v>709200</v>
      </c>
      <c r="D4" s="18">
        <v>198721</v>
      </c>
      <c r="E4" s="18">
        <v>397100</v>
      </c>
      <c r="F4" s="19">
        <f>SUM(B4/D4-1)</f>
        <v>0.66508823929026128</v>
      </c>
      <c r="G4" s="19">
        <f>SUM(C4/E4-1)</f>
        <v>0.78594812389826241</v>
      </c>
    </row>
    <row r="5" spans="1:7" ht="21.9" customHeight="1">
      <c r="A5" s="17" t="s">
        <v>39</v>
      </c>
      <c r="B5" s="20">
        <f>SUM(公式!B8)</f>
        <v>72214</v>
      </c>
      <c r="C5" s="20">
        <f>SUM(公式!C8)</f>
        <v>267800</v>
      </c>
      <c r="D5" s="20">
        <v>30598</v>
      </c>
      <c r="E5" s="20">
        <v>109800</v>
      </c>
      <c r="F5" s="19">
        <f t="shared" ref="F5:F23" si="0">SUM(B5/D5-1)</f>
        <v>1.360088894699</v>
      </c>
      <c r="G5" s="19">
        <f t="shared" ref="G5:G23" si="1">SUM(C5/E5-1)</f>
        <v>1.4389799635701275</v>
      </c>
    </row>
    <row r="6" spans="1:7" ht="21.9" customHeight="1">
      <c r="A6" s="17" t="s">
        <v>40</v>
      </c>
      <c r="B6" s="20">
        <f>SUM(公式!B10)</f>
        <v>7589</v>
      </c>
      <c r="C6" s="20">
        <f>SUM(公式!C10)</f>
        <v>90100</v>
      </c>
      <c r="D6" s="20">
        <v>211</v>
      </c>
      <c r="E6" s="20">
        <v>4000</v>
      </c>
      <c r="F6" s="19">
        <f t="shared" ref="F6" si="2">SUM(B6/D6-1)</f>
        <v>34.96682464454976</v>
      </c>
      <c r="G6" s="19">
        <f t="shared" ref="G6" si="3">SUM(C6/E6-1)</f>
        <v>21.524999999999999</v>
      </c>
    </row>
    <row r="7" spans="1:7" ht="21.9" customHeight="1">
      <c r="A7" s="17" t="s">
        <v>41</v>
      </c>
      <c r="B7" s="21">
        <f>SUM(公式!B12)</f>
        <v>150454</v>
      </c>
      <c r="C7" s="21">
        <f>SUM(公式!C12)</f>
        <v>281100</v>
      </c>
      <c r="D7" s="21">
        <v>145002</v>
      </c>
      <c r="E7" s="21">
        <v>310100</v>
      </c>
      <c r="F7" s="19">
        <f t="shared" ref="F7:F21" si="4">SUM(B7/D7-1)</f>
        <v>3.759948138646374E-2</v>
      </c>
      <c r="G7" s="19">
        <f t="shared" ref="G7:G21" si="5">SUM(C7/E7-1)</f>
        <v>-9.351821992905518E-2</v>
      </c>
    </row>
    <row r="8" spans="1:7" ht="21.9" customHeight="1">
      <c r="A8" s="17" t="s">
        <v>42</v>
      </c>
      <c r="B8" s="21">
        <f>SUM(公式!B14)</f>
        <v>20121</v>
      </c>
      <c r="C8" s="21">
        <f>SUM(公式!C14)</f>
        <v>65300</v>
      </c>
      <c r="D8" s="21">
        <v>250</v>
      </c>
      <c r="E8" s="21">
        <v>6600</v>
      </c>
      <c r="F8" s="19">
        <f t="shared" si="4"/>
        <v>79.483999999999995</v>
      </c>
      <c r="G8" s="19">
        <f t="shared" si="5"/>
        <v>8.8939393939393945</v>
      </c>
    </row>
    <row r="9" spans="1:7" ht="23.4" customHeight="1">
      <c r="A9" s="22" t="s">
        <v>43</v>
      </c>
      <c r="B9" s="23">
        <f>SUM(B4:B8)</f>
        <v>581266</v>
      </c>
      <c r="C9" s="23">
        <f>SUM(C4:C8)</f>
        <v>1413500</v>
      </c>
      <c r="D9" s="23">
        <v>374782</v>
      </c>
      <c r="E9" s="23">
        <v>827600</v>
      </c>
      <c r="F9" s="24">
        <f t="shared" si="4"/>
        <v>0.5509442822760966</v>
      </c>
      <c r="G9" s="24">
        <f t="shared" si="5"/>
        <v>0.70795070082165301</v>
      </c>
    </row>
    <row r="10" spans="1:7" ht="21.9" customHeight="1">
      <c r="A10" s="17" t="s">
        <v>44</v>
      </c>
      <c r="B10" s="21">
        <f>SUM(公式!B20)</f>
        <v>106557</v>
      </c>
      <c r="C10" s="21">
        <f>SUM(公式!C20)</f>
        <v>314500</v>
      </c>
      <c r="D10" s="21">
        <v>87916</v>
      </c>
      <c r="E10" s="21">
        <v>334100</v>
      </c>
      <c r="F10" s="19">
        <f t="shared" si="4"/>
        <v>0.21203193957868871</v>
      </c>
      <c r="G10" s="19">
        <f t="shared" si="5"/>
        <v>-5.8665070338222103E-2</v>
      </c>
    </row>
    <row r="11" spans="1:7" ht="21.9" customHeight="1">
      <c r="A11" s="17" t="s">
        <v>45</v>
      </c>
      <c r="B11" s="20">
        <f>SUM(公式!B23)</f>
        <v>0</v>
      </c>
      <c r="C11" s="20">
        <f>SUM(公式!C23)</f>
        <v>0</v>
      </c>
      <c r="D11" s="20">
        <v>0</v>
      </c>
      <c r="E11" s="20">
        <v>0</v>
      </c>
      <c r="F11" s="19" t="e">
        <f t="shared" ref="F11:F12" si="6">SUM(B11/D11-1)</f>
        <v>#DIV/0!</v>
      </c>
      <c r="G11" s="19" t="e">
        <f t="shared" ref="G11:G12" si="7">SUM(C11/E11-1)</f>
        <v>#DIV/0!</v>
      </c>
    </row>
    <row r="12" spans="1:7" ht="21.9" customHeight="1">
      <c r="A12" s="17" t="s">
        <v>46</v>
      </c>
      <c r="B12" s="21">
        <f>SUM(公式!B25)</f>
        <v>27451</v>
      </c>
      <c r="C12" s="21">
        <f>SUM(公式!C25)</f>
        <v>131700</v>
      </c>
      <c r="D12" s="21">
        <v>0</v>
      </c>
      <c r="E12" s="21">
        <v>0</v>
      </c>
      <c r="F12" s="19" t="e">
        <f t="shared" si="6"/>
        <v>#DIV/0!</v>
      </c>
      <c r="G12" s="19" t="e">
        <f t="shared" si="7"/>
        <v>#DIV/0!</v>
      </c>
    </row>
    <row r="13" spans="1:7" ht="21.9" customHeight="1">
      <c r="A13" s="17" t="s">
        <v>47</v>
      </c>
      <c r="B13" s="21">
        <f>SUM(公式!B27)</f>
        <v>10003</v>
      </c>
      <c r="C13" s="21">
        <f>SUM(公式!C27)</f>
        <v>20500</v>
      </c>
      <c r="D13" s="21">
        <v>22784</v>
      </c>
      <c r="E13" s="21">
        <v>76000</v>
      </c>
      <c r="F13" s="19">
        <f t="shared" ref="F13" si="8">SUM(B13/D13-1)</f>
        <v>-0.5609638342696629</v>
      </c>
      <c r="G13" s="19">
        <f t="shared" ref="G13" si="9">SUM(C13/E13-1)</f>
        <v>-0.73026315789473684</v>
      </c>
    </row>
    <row r="14" spans="1:7" ht="21.9" customHeight="1">
      <c r="A14" s="22" t="s">
        <v>43</v>
      </c>
      <c r="B14" s="23">
        <f>SUM(B10:B13)</f>
        <v>144011</v>
      </c>
      <c r="C14" s="23">
        <f>SUM(C10:C13)</f>
        <v>466700</v>
      </c>
      <c r="D14" s="23">
        <v>110700</v>
      </c>
      <c r="E14" s="23">
        <v>410100</v>
      </c>
      <c r="F14" s="24">
        <f t="shared" si="4"/>
        <v>0.30091237579042462</v>
      </c>
      <c r="G14" s="24">
        <f t="shared" si="5"/>
        <v>0.13801511826383805</v>
      </c>
    </row>
    <row r="15" spans="1:7" ht="21.9" customHeight="1">
      <c r="A15" s="17" t="s">
        <v>48</v>
      </c>
      <c r="B15" s="21">
        <f>SUM(公式!B31)</f>
        <v>35824</v>
      </c>
      <c r="C15" s="21">
        <f>SUM(公式!C31)</f>
        <v>106600</v>
      </c>
      <c r="D15" s="21">
        <v>54364</v>
      </c>
      <c r="E15" s="21">
        <v>155600</v>
      </c>
      <c r="F15" s="19">
        <f t="shared" si="4"/>
        <v>-0.34103450813038039</v>
      </c>
      <c r="G15" s="19">
        <f t="shared" si="5"/>
        <v>-0.31491002570694082</v>
      </c>
    </row>
    <row r="16" spans="1:7" ht="21.9" customHeight="1">
      <c r="A16" s="17" t="s">
        <v>49</v>
      </c>
      <c r="B16" s="21">
        <f>SUM(公式!B34)</f>
        <v>7757</v>
      </c>
      <c r="C16" s="21">
        <f>SUM(公式!C34)</f>
        <v>32300</v>
      </c>
      <c r="D16" s="21">
        <v>0</v>
      </c>
      <c r="E16" s="21">
        <v>0</v>
      </c>
      <c r="F16" s="19" t="e">
        <f t="shared" si="4"/>
        <v>#DIV/0!</v>
      </c>
      <c r="G16" s="19" t="e">
        <f t="shared" si="5"/>
        <v>#DIV/0!</v>
      </c>
    </row>
    <row r="17" spans="1:7" ht="21.9" customHeight="1">
      <c r="A17" s="17" t="s">
        <v>50</v>
      </c>
      <c r="B17" s="20">
        <f>SUM(公式!B38)</f>
        <v>752</v>
      </c>
      <c r="C17" s="20">
        <f>SUM(公式!C38)</f>
        <v>30300</v>
      </c>
      <c r="D17" s="20">
        <v>0</v>
      </c>
      <c r="E17" s="20">
        <v>0</v>
      </c>
      <c r="F17" s="19" t="e">
        <f t="shared" ref="F17" si="10">SUM(B17/D17-1)</f>
        <v>#DIV/0!</v>
      </c>
      <c r="G17" s="19" t="e">
        <f t="shared" ref="G17" si="11">SUM(C17/E17-1)</f>
        <v>#DIV/0!</v>
      </c>
    </row>
    <row r="18" spans="1:7" ht="21.9" customHeight="1">
      <c r="A18" s="17" t="s">
        <v>51</v>
      </c>
      <c r="B18" s="21">
        <f>SUM(公式!B41)</f>
        <v>1071</v>
      </c>
      <c r="C18" s="21">
        <f>SUM(公式!C41)</f>
        <v>16400</v>
      </c>
      <c r="D18" s="21">
        <v>371</v>
      </c>
      <c r="E18" s="21">
        <v>18200</v>
      </c>
      <c r="F18" s="19">
        <f t="shared" si="4"/>
        <v>1.8867924528301887</v>
      </c>
      <c r="G18" s="19">
        <f t="shared" si="5"/>
        <v>-9.8901098901098883E-2</v>
      </c>
    </row>
    <row r="19" spans="1:7" ht="21.9" customHeight="1">
      <c r="A19" s="22" t="s">
        <v>43</v>
      </c>
      <c r="B19" s="23">
        <f>SUM(B15:B18)</f>
        <v>45404</v>
      </c>
      <c r="C19" s="23">
        <f>SUM(C15:C18)</f>
        <v>185600</v>
      </c>
      <c r="D19" s="23">
        <v>54735</v>
      </c>
      <c r="E19" s="23">
        <v>173800</v>
      </c>
      <c r="F19" s="24">
        <f t="shared" si="4"/>
        <v>-0.17047592947839596</v>
      </c>
      <c r="G19" s="24">
        <f t="shared" si="5"/>
        <v>6.7894131185270323E-2</v>
      </c>
    </row>
    <row r="20" spans="1:7" ht="21.9" customHeight="1">
      <c r="A20" s="17" t="s">
        <v>52</v>
      </c>
      <c r="B20" s="21">
        <f>SUM(公式!B46)</f>
        <v>70</v>
      </c>
      <c r="C20" s="21">
        <f>SUM(公式!C46)</f>
        <v>1800</v>
      </c>
      <c r="D20" s="21">
        <v>58</v>
      </c>
      <c r="E20" s="21">
        <v>700</v>
      </c>
      <c r="F20" s="19">
        <f t="shared" si="4"/>
        <v>0.2068965517241379</v>
      </c>
      <c r="G20" s="19">
        <f t="shared" si="5"/>
        <v>1.5714285714285716</v>
      </c>
    </row>
    <row r="21" spans="1:7" ht="21.9" customHeight="1">
      <c r="A21" s="17" t="s">
        <v>53</v>
      </c>
      <c r="B21" s="21">
        <f>SUM(公式!B50)</f>
        <v>39871</v>
      </c>
      <c r="C21" s="21">
        <f>SUM(公式!C50)</f>
        <v>382200</v>
      </c>
      <c r="D21" s="21">
        <v>55040</v>
      </c>
      <c r="E21" s="21">
        <v>430200</v>
      </c>
      <c r="F21" s="19">
        <f t="shared" si="4"/>
        <v>-0.27559956395348839</v>
      </c>
      <c r="G21" s="19">
        <f t="shared" si="5"/>
        <v>-0.11157601115760107</v>
      </c>
    </row>
    <row r="22" spans="1:7" ht="21.9" customHeight="1">
      <c r="A22" s="17" t="s">
        <v>54</v>
      </c>
      <c r="B22" s="21">
        <f>SUM(公式!B55)</f>
        <v>228</v>
      </c>
      <c r="C22" s="21">
        <f>SUM(公式!C55)</f>
        <v>1800</v>
      </c>
      <c r="D22" s="21">
        <v>7675</v>
      </c>
      <c r="E22" s="21">
        <v>52800</v>
      </c>
      <c r="F22" s="19">
        <f t="shared" si="0"/>
        <v>-0.97029315960912055</v>
      </c>
      <c r="G22" s="19">
        <f t="shared" si="1"/>
        <v>-0.96590909090909094</v>
      </c>
    </row>
    <row r="23" spans="1:7" ht="21.9" customHeight="1">
      <c r="A23" s="22" t="s">
        <v>43</v>
      </c>
      <c r="B23" s="23">
        <f>SUM(B20:B22)</f>
        <v>40169</v>
      </c>
      <c r="C23" s="23">
        <f>SUM(C20:C22)</f>
        <v>385800</v>
      </c>
      <c r="D23" s="23">
        <v>62773</v>
      </c>
      <c r="E23" s="23">
        <v>483700</v>
      </c>
      <c r="F23" s="24">
        <f t="shared" si="0"/>
        <v>-0.36009112197919491</v>
      </c>
      <c r="G23" s="24">
        <f t="shared" si="1"/>
        <v>-0.20239818069051063</v>
      </c>
    </row>
    <row r="24" spans="1:7" ht="27.75" customHeight="1">
      <c r="A24" s="26" t="s">
        <v>61</v>
      </c>
      <c r="B24" s="27">
        <f>SUM(B9+B14+B19+B23)</f>
        <v>810850</v>
      </c>
      <c r="C24" s="27">
        <f>SUM(C9+C14+C19+C23)</f>
        <v>2451600</v>
      </c>
      <c r="D24" s="27">
        <v>602990</v>
      </c>
      <c r="E24" s="27">
        <v>1895200</v>
      </c>
      <c r="F24" s="28">
        <f>SUM(B24/D24-1)</f>
        <v>0.34471550108625348</v>
      </c>
      <c r="G24" s="28">
        <f>SUM(C24/E24-1)</f>
        <v>0.29358379062895734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F2:G2"/>
    <mergeCell ref="A1:G1"/>
    <mergeCell ref="B2:C2"/>
    <mergeCell ref="D2:E2"/>
    <mergeCell ref="A2:A3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G27"/>
  <sheetViews>
    <sheetView workbookViewId="0">
      <selection activeCell="I16" sqref="I16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74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75</v>
      </c>
      <c r="C2" s="61"/>
      <c r="D2" s="64" t="s">
        <v>65</v>
      </c>
      <c r="E2" s="65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SUM(公式!T5)</f>
        <v>3168653</v>
      </c>
      <c r="C4" s="18">
        <f>SUM(公式!U5)</f>
        <v>6608600</v>
      </c>
      <c r="D4" s="18">
        <v>3056100</v>
      </c>
      <c r="E4" s="18">
        <v>8027100</v>
      </c>
      <c r="F4" s="19">
        <f t="shared" ref="F4:G4" si="0">SUM(B4/D4-1)</f>
        <v>3.6828965020778037E-2</v>
      </c>
      <c r="G4" s="19">
        <f t="shared" si="0"/>
        <v>-0.17671388172565439</v>
      </c>
    </row>
    <row r="5" spans="1:7" ht="21.9" customHeight="1">
      <c r="A5" s="17" t="s">
        <v>39</v>
      </c>
      <c r="B5" s="20">
        <f>SUM(公式!T8)</f>
        <v>1062289</v>
      </c>
      <c r="C5" s="20">
        <f>SUM(公式!U8)</f>
        <v>3863900</v>
      </c>
      <c r="D5" s="20">
        <v>2752338</v>
      </c>
      <c r="E5" s="20">
        <v>10402500</v>
      </c>
      <c r="F5" s="19">
        <f t="shared" ref="F5:F14" si="1">SUM(B5/D5-1)</f>
        <v>-0.61404122604127842</v>
      </c>
      <c r="G5" s="19">
        <f t="shared" ref="G5:G14" si="2">SUM(C5/E5-1)</f>
        <v>-0.62856044220139395</v>
      </c>
    </row>
    <row r="6" spans="1:7" ht="21.9" customHeight="1">
      <c r="A6" s="17" t="s">
        <v>40</v>
      </c>
      <c r="B6" s="20">
        <f>SUM(公式!T10)</f>
        <v>16729</v>
      </c>
      <c r="C6" s="20">
        <f>SUM(公式!U10)</f>
        <v>215300</v>
      </c>
      <c r="D6" s="20">
        <v>30632</v>
      </c>
      <c r="E6" s="20">
        <v>361700</v>
      </c>
      <c r="F6" s="19">
        <f t="shared" si="1"/>
        <v>-0.4538717680856621</v>
      </c>
      <c r="G6" s="19">
        <f t="shared" si="2"/>
        <v>-0.40475532209012999</v>
      </c>
    </row>
    <row r="7" spans="1:7" ht="21.9" customHeight="1">
      <c r="A7" s="17" t="s">
        <v>41</v>
      </c>
      <c r="B7" s="21">
        <f>SUM(公式!T12)</f>
        <v>2422789</v>
      </c>
      <c r="C7" s="21">
        <f>SUM(公式!U12)</f>
        <v>5035900</v>
      </c>
      <c r="D7" s="21">
        <v>2119577</v>
      </c>
      <c r="E7" s="21">
        <v>6155200</v>
      </c>
      <c r="F7" s="19">
        <f t="shared" si="1"/>
        <v>0.14305307143831048</v>
      </c>
      <c r="G7" s="19">
        <f t="shared" si="2"/>
        <v>-0.18184624382635817</v>
      </c>
    </row>
    <row r="8" spans="1:7" ht="21.9" customHeight="1">
      <c r="A8" s="17" t="s">
        <v>42</v>
      </c>
      <c r="B8" s="21">
        <f>SUM(公式!T14)</f>
        <v>175864</v>
      </c>
      <c r="C8" s="21">
        <f>SUM(公式!U14)</f>
        <v>503100</v>
      </c>
      <c r="D8" s="21">
        <v>87072</v>
      </c>
      <c r="E8" s="21">
        <v>354000</v>
      </c>
      <c r="F8" s="19">
        <f t="shared" si="1"/>
        <v>1.0197537669974275</v>
      </c>
      <c r="G8" s="19">
        <f t="shared" si="2"/>
        <v>0.42118644067796618</v>
      </c>
    </row>
    <row r="9" spans="1:7" ht="23.4" customHeight="1">
      <c r="A9" s="22" t="s">
        <v>43</v>
      </c>
      <c r="B9" s="23">
        <f>SUM(B4:B8)</f>
        <v>6846324</v>
      </c>
      <c r="C9" s="23">
        <f>SUM(C4:C8)</f>
        <v>16226800</v>
      </c>
      <c r="D9" s="23">
        <v>8045719</v>
      </c>
      <c r="E9" s="23">
        <v>25300500</v>
      </c>
      <c r="F9" s="19">
        <f t="shared" si="1"/>
        <v>-0.14907244461309177</v>
      </c>
      <c r="G9" s="19">
        <f t="shared" si="2"/>
        <v>-0.35863718108337783</v>
      </c>
    </row>
    <row r="10" spans="1:7" ht="21.9" customHeight="1">
      <c r="A10" s="17" t="s">
        <v>44</v>
      </c>
      <c r="B10" s="21">
        <f>SUM(公式!T20)</f>
        <v>627016</v>
      </c>
      <c r="C10" s="21">
        <f>SUM(公式!U20)</f>
        <v>2141900</v>
      </c>
      <c r="D10" s="21">
        <v>1028815</v>
      </c>
      <c r="E10" s="21">
        <v>4339600</v>
      </c>
      <c r="F10" s="19">
        <f t="shared" si="1"/>
        <v>-0.39054543333835534</v>
      </c>
      <c r="G10" s="19">
        <f t="shared" si="2"/>
        <v>-0.50642916397824678</v>
      </c>
    </row>
    <row r="11" spans="1:7" ht="21.9" customHeight="1">
      <c r="A11" s="17" t="s">
        <v>45</v>
      </c>
      <c r="B11" s="20">
        <f>SUM(公式!T23)</f>
        <v>39</v>
      </c>
      <c r="C11" s="20">
        <f>SUM(公式!U23)</f>
        <v>4100</v>
      </c>
      <c r="D11" s="20">
        <v>24559</v>
      </c>
      <c r="E11" s="20">
        <v>126700</v>
      </c>
      <c r="F11" s="19">
        <f t="shared" si="1"/>
        <v>-0.9984119874587728</v>
      </c>
      <c r="G11" s="19">
        <f t="shared" si="2"/>
        <v>-0.96764009471191792</v>
      </c>
    </row>
    <row r="12" spans="1:7" ht="21.9" customHeight="1">
      <c r="A12" s="17" t="s">
        <v>46</v>
      </c>
      <c r="B12" s="21">
        <f>SUM(公式!T25)</f>
        <v>16854</v>
      </c>
      <c r="C12" s="21">
        <f>SUM(公式!U25)</f>
        <v>158200</v>
      </c>
      <c r="D12" s="21">
        <v>403</v>
      </c>
      <c r="E12" s="21">
        <v>10000</v>
      </c>
      <c r="F12" s="19">
        <f t="shared" si="1"/>
        <v>40.821339950372206</v>
      </c>
      <c r="G12" s="19">
        <f t="shared" si="2"/>
        <v>14.82</v>
      </c>
    </row>
    <row r="13" spans="1:7" ht="21.9" customHeight="1">
      <c r="A13" s="17" t="s">
        <v>47</v>
      </c>
      <c r="B13" s="21">
        <f>SUM(公式!T27)</f>
        <v>116659</v>
      </c>
      <c r="C13" s="21">
        <f>SUM(公式!U27)</f>
        <v>415400</v>
      </c>
      <c r="D13" s="21">
        <v>108128</v>
      </c>
      <c r="E13" s="21">
        <v>441400</v>
      </c>
      <c r="F13" s="19">
        <f t="shared" si="1"/>
        <v>7.8897232909144632E-2</v>
      </c>
      <c r="G13" s="19">
        <f t="shared" si="2"/>
        <v>-5.8903488898957912E-2</v>
      </c>
    </row>
    <row r="14" spans="1:7" ht="21.9" customHeight="1">
      <c r="A14" s="22" t="s">
        <v>43</v>
      </c>
      <c r="B14" s="23">
        <f>SUM(B10:B13)</f>
        <v>760568</v>
      </c>
      <c r="C14" s="23">
        <f>SUM(C10:C13)</f>
        <v>2719600</v>
      </c>
      <c r="D14" s="23">
        <v>1161905</v>
      </c>
      <c r="E14" s="23">
        <v>4917700</v>
      </c>
      <c r="F14" s="19">
        <f t="shared" si="1"/>
        <v>-0.34541292102194243</v>
      </c>
      <c r="G14" s="19">
        <f t="shared" si="2"/>
        <v>-0.44697724546027617</v>
      </c>
    </row>
    <row r="15" spans="1:7" ht="21.9" customHeight="1">
      <c r="A15" s="17" t="s">
        <v>48</v>
      </c>
      <c r="B15" s="21">
        <f>SUM(公式!T31)</f>
        <v>755354</v>
      </c>
      <c r="C15" s="21">
        <f>SUM(公式!U31)</f>
        <v>2103800</v>
      </c>
      <c r="D15" s="21">
        <v>703327</v>
      </c>
      <c r="E15" s="21">
        <v>2823100</v>
      </c>
      <c r="F15" s="25">
        <f t="shared" ref="F15:F23" si="3">SUM(B15/D15-1)</f>
        <v>7.3972704019609647E-2</v>
      </c>
      <c r="G15" s="25">
        <f t="shared" ref="G15:G23" si="4">SUM(C15/E15-1)</f>
        <v>-0.25479083277248415</v>
      </c>
    </row>
    <row r="16" spans="1:7" ht="21.9" customHeight="1">
      <c r="A16" s="17" t="s">
        <v>49</v>
      </c>
      <c r="B16" s="21">
        <f>SUM(公式!T34)</f>
        <v>85512</v>
      </c>
      <c r="C16" s="21">
        <f>SUM(公式!U34)</f>
        <v>290600</v>
      </c>
      <c r="D16" s="21">
        <v>185465</v>
      </c>
      <c r="E16" s="21">
        <v>761600</v>
      </c>
      <c r="F16" s="25">
        <f t="shared" si="3"/>
        <v>-0.53893187393847897</v>
      </c>
      <c r="G16" s="25">
        <f t="shared" si="4"/>
        <v>-0.61843487394957986</v>
      </c>
    </row>
    <row r="17" spans="1:7" ht="21.9" customHeight="1">
      <c r="A17" s="17" t="s">
        <v>50</v>
      </c>
      <c r="B17" s="20">
        <f>SUM(公式!T38)</f>
        <v>4290</v>
      </c>
      <c r="C17" s="20">
        <f>SUM(公式!U38)</f>
        <v>74300</v>
      </c>
      <c r="D17" s="20">
        <v>21256</v>
      </c>
      <c r="E17" s="20">
        <v>469700</v>
      </c>
      <c r="F17" s="25">
        <f t="shared" si="3"/>
        <v>-0.79817463304478742</v>
      </c>
      <c r="G17" s="25">
        <f t="shared" si="4"/>
        <v>-0.84181392378113684</v>
      </c>
    </row>
    <row r="18" spans="1:7" ht="21.9" customHeight="1">
      <c r="A18" s="17" t="s">
        <v>51</v>
      </c>
      <c r="B18" s="21">
        <f>SUM(公式!T41)</f>
        <v>13507</v>
      </c>
      <c r="C18" s="21">
        <f>SUM(公式!U41)</f>
        <v>233400</v>
      </c>
      <c r="D18" s="21">
        <v>58797</v>
      </c>
      <c r="E18" s="21">
        <v>436100</v>
      </c>
      <c r="F18" s="25">
        <f t="shared" si="3"/>
        <v>-0.77027739510519244</v>
      </c>
      <c r="G18" s="25">
        <f t="shared" si="4"/>
        <v>-0.46480165099747761</v>
      </c>
    </row>
    <row r="19" spans="1:7" ht="21.9" customHeight="1">
      <c r="A19" s="22" t="s">
        <v>43</v>
      </c>
      <c r="B19" s="23">
        <f>SUM(B15:B18)</f>
        <v>858663</v>
      </c>
      <c r="C19" s="23">
        <f>SUM(C15:C18)</f>
        <v>2702100</v>
      </c>
      <c r="D19" s="23">
        <v>968845</v>
      </c>
      <c r="E19" s="23">
        <v>4490500</v>
      </c>
      <c r="F19" s="25">
        <f t="shared" si="3"/>
        <v>-0.11372510566705718</v>
      </c>
      <c r="G19" s="25">
        <f t="shared" si="4"/>
        <v>-0.39826299966596146</v>
      </c>
    </row>
    <row r="20" spans="1:7" ht="21.9" customHeight="1">
      <c r="A20" s="17" t="s">
        <v>52</v>
      </c>
      <c r="B20" s="21">
        <f>SUM(公式!T46)</f>
        <v>3209</v>
      </c>
      <c r="C20" s="21">
        <f>SUM(公式!U46)</f>
        <v>78900</v>
      </c>
      <c r="D20" s="21">
        <v>4435</v>
      </c>
      <c r="E20" s="21">
        <v>70700</v>
      </c>
      <c r="F20" s="25">
        <f t="shared" si="3"/>
        <v>-0.27643742953776773</v>
      </c>
      <c r="G20" s="25">
        <f t="shared" si="4"/>
        <v>0.11598302687411599</v>
      </c>
    </row>
    <row r="21" spans="1:7" ht="21.9" customHeight="1">
      <c r="A21" s="17" t="s">
        <v>53</v>
      </c>
      <c r="B21" s="21">
        <f>SUM(公式!T50)</f>
        <v>338100</v>
      </c>
      <c r="C21" s="21">
        <f>SUM(公式!U50)</f>
        <v>3154100</v>
      </c>
      <c r="D21" s="21">
        <v>770459</v>
      </c>
      <c r="E21" s="21">
        <v>8146100</v>
      </c>
      <c r="F21" s="25">
        <f t="shared" si="3"/>
        <v>-0.5611706787771964</v>
      </c>
      <c r="G21" s="25">
        <f t="shared" si="4"/>
        <v>-0.61280858324842558</v>
      </c>
    </row>
    <row r="22" spans="1:7" ht="21.9" customHeight="1">
      <c r="A22" s="17" t="s">
        <v>54</v>
      </c>
      <c r="B22" s="21">
        <f>SUM(公式!T55)</f>
        <v>37432</v>
      </c>
      <c r="C22" s="21">
        <f>SUM(公式!U55)</f>
        <v>248200</v>
      </c>
      <c r="D22" s="21">
        <v>70385</v>
      </c>
      <c r="E22" s="21">
        <v>513700</v>
      </c>
      <c r="F22" s="25">
        <f t="shared" si="3"/>
        <v>-0.46818214108119627</v>
      </c>
      <c r="G22" s="25">
        <f t="shared" si="4"/>
        <v>-0.51683862176367534</v>
      </c>
    </row>
    <row r="23" spans="1:7" ht="21.9" customHeight="1">
      <c r="A23" s="22" t="s">
        <v>43</v>
      </c>
      <c r="B23" s="23">
        <f>SUM(B20:B22)</f>
        <v>378741</v>
      </c>
      <c r="C23" s="23">
        <f>SUM(C20:C22)</f>
        <v>3481200</v>
      </c>
      <c r="D23" s="23">
        <v>845279</v>
      </c>
      <c r="E23" s="23">
        <v>8730500</v>
      </c>
      <c r="F23" s="25">
        <f t="shared" si="3"/>
        <v>-0.55193374022068453</v>
      </c>
      <c r="G23" s="25">
        <f t="shared" si="4"/>
        <v>-0.60125995074737992</v>
      </c>
    </row>
    <row r="24" spans="1:7" ht="27.75" customHeight="1">
      <c r="A24" s="26" t="s">
        <v>55</v>
      </c>
      <c r="B24" s="27">
        <f>SUM(B9+B14+B19+B23)</f>
        <v>8844296</v>
      </c>
      <c r="C24" s="27">
        <f>SUM(C9+C14+C19+C23)</f>
        <v>25129700</v>
      </c>
      <c r="D24" s="27">
        <v>11021748</v>
      </c>
      <c r="E24" s="27">
        <v>43439200</v>
      </c>
      <c r="F24" s="25">
        <f t="shared" ref="F24" si="5">SUM(B24/D24-1)</f>
        <v>-0.19755958855165257</v>
      </c>
      <c r="G24" s="25">
        <f t="shared" ref="G24" si="6">SUM(C24/E24-1)</f>
        <v>-0.42149717306027734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G26"/>
  <sheetViews>
    <sheetView workbookViewId="0">
      <selection activeCell="J17" sqref="J17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76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77</v>
      </c>
      <c r="C2" s="61"/>
      <c r="D2" s="61" t="s">
        <v>66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SUM(公式!V5)</f>
        <v>3356586</v>
      </c>
      <c r="C4" s="18">
        <f>SUM(公式!W5)</f>
        <v>6608952</v>
      </c>
      <c r="D4" s="18">
        <v>3567691</v>
      </c>
      <c r="E4" s="18">
        <v>9059400</v>
      </c>
      <c r="F4" s="19">
        <f t="shared" ref="F4:G9" si="0">SUM(B4/D4-1)</f>
        <v>-5.9171323973965184E-2</v>
      </c>
      <c r="G4" s="19">
        <f t="shared" si="0"/>
        <v>-0.27048678720445063</v>
      </c>
    </row>
    <row r="5" spans="1:7" ht="21.9" customHeight="1">
      <c r="A5" s="17" t="s">
        <v>39</v>
      </c>
      <c r="B5" s="20">
        <f>SUM(公式!V8)</f>
        <v>1176917</v>
      </c>
      <c r="C5" s="20">
        <f>SUM(公式!W8)</f>
        <v>3864385</v>
      </c>
      <c r="D5" s="20">
        <v>2847250</v>
      </c>
      <c r="E5" s="20">
        <v>10787700</v>
      </c>
      <c r="F5" s="19">
        <f t="shared" si="0"/>
        <v>-0.58664781807006761</v>
      </c>
      <c r="G5" s="19">
        <f t="shared" si="0"/>
        <v>-0.64177859970151196</v>
      </c>
    </row>
    <row r="6" spans="1:7" ht="21.9" customHeight="1">
      <c r="A6" s="17" t="s">
        <v>40</v>
      </c>
      <c r="B6" s="20">
        <f>SUM(公式!V10)</f>
        <v>20876</v>
      </c>
      <c r="C6" s="20">
        <f>SUM(公式!W10)</f>
        <v>215337</v>
      </c>
      <c r="D6" s="20">
        <v>31656</v>
      </c>
      <c r="E6" s="20">
        <v>376500</v>
      </c>
      <c r="F6" s="19">
        <f t="shared" si="0"/>
        <v>-0.34053575941369729</v>
      </c>
      <c r="G6" s="19">
        <f t="shared" si="0"/>
        <v>-0.42805577689243024</v>
      </c>
    </row>
    <row r="7" spans="1:7" ht="21.9" customHeight="1">
      <c r="A7" s="17" t="s">
        <v>41</v>
      </c>
      <c r="B7" s="21">
        <f>SUM(公式!V12)</f>
        <v>2648629</v>
      </c>
      <c r="C7" s="21">
        <f>SUM(公式!W12)</f>
        <v>5036394</v>
      </c>
      <c r="D7" s="21">
        <v>2388564</v>
      </c>
      <c r="E7" s="21">
        <v>6836300</v>
      </c>
      <c r="F7" s="19">
        <f t="shared" si="0"/>
        <v>0.10887922617941159</v>
      </c>
      <c r="G7" s="19">
        <f t="shared" si="0"/>
        <v>-0.26328657314629256</v>
      </c>
    </row>
    <row r="8" spans="1:7" ht="21.9" customHeight="1">
      <c r="A8" s="17" t="s">
        <v>42</v>
      </c>
      <c r="B8" s="21">
        <f>SUM(公式!V14)</f>
        <v>204460</v>
      </c>
      <c r="C8" s="21">
        <f>SUM(公式!W14)</f>
        <v>503162</v>
      </c>
      <c r="D8" s="21">
        <v>87736</v>
      </c>
      <c r="E8" s="21">
        <v>367900</v>
      </c>
      <c r="F8" s="19">
        <f t="shared" si="0"/>
        <v>1.3304002917844442</v>
      </c>
      <c r="G8" s="19">
        <f t="shared" si="0"/>
        <v>0.36765969013318833</v>
      </c>
    </row>
    <row r="9" spans="1:7" ht="23.4" customHeight="1">
      <c r="A9" s="22" t="s">
        <v>43</v>
      </c>
      <c r="B9" s="23">
        <f>SUM(B4:B8)</f>
        <v>7407468</v>
      </c>
      <c r="C9" s="23">
        <f>SUM(C4:C8)</f>
        <v>16228230</v>
      </c>
      <c r="D9" s="23">
        <v>8922897</v>
      </c>
      <c r="E9" s="23">
        <v>27427800</v>
      </c>
      <c r="F9" s="24">
        <f t="shared" si="0"/>
        <v>-0.1698359848824883</v>
      </c>
      <c r="G9" s="24">
        <f t="shared" si="0"/>
        <v>-0.4083291405070768</v>
      </c>
    </row>
    <row r="10" spans="1:7" ht="21.9" customHeight="1">
      <c r="A10" s="17" t="s">
        <v>44</v>
      </c>
      <c r="B10" s="21">
        <f>SUM(公式!V20)</f>
        <v>656203</v>
      </c>
      <c r="C10" s="21">
        <f>SUM(公式!W20)</f>
        <v>2141997</v>
      </c>
      <c r="D10" s="21">
        <v>1161750</v>
      </c>
      <c r="E10" s="21">
        <v>4809100</v>
      </c>
      <c r="F10" s="19">
        <f t="shared" ref="F10:G14" si="1">SUM(B10/D10-1)</f>
        <v>-0.4351598880998494</v>
      </c>
      <c r="G10" s="19">
        <f t="shared" si="1"/>
        <v>-0.55459503857270587</v>
      </c>
    </row>
    <row r="11" spans="1:7" ht="21.9" customHeight="1">
      <c r="A11" s="17" t="s">
        <v>45</v>
      </c>
      <c r="B11" s="20">
        <f>SUM(公式!V23)</f>
        <v>39</v>
      </c>
      <c r="C11" s="20">
        <f>SUM(公式!W23)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SUM(公式!V25)</f>
        <v>16854</v>
      </c>
      <c r="C12" s="21">
        <f>SUM(公式!W25)</f>
        <v>158200</v>
      </c>
      <c r="D12" s="20">
        <v>768</v>
      </c>
      <c r="E12" s="20">
        <v>20300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SUM(公式!V27)</f>
        <v>127748</v>
      </c>
      <c r="C13" s="21">
        <f>SUM(公式!W27)</f>
        <v>415443</v>
      </c>
      <c r="D13" s="21">
        <v>111851</v>
      </c>
      <c r="E13" s="21">
        <v>457800</v>
      </c>
      <c r="F13" s="19">
        <f t="shared" si="1"/>
        <v>0.14212657910970838</v>
      </c>
      <c r="G13" s="19">
        <f t="shared" si="1"/>
        <v>-9.2522935779816518E-2</v>
      </c>
    </row>
    <row r="14" spans="1:7" ht="21.9" customHeight="1">
      <c r="A14" s="22" t="s">
        <v>43</v>
      </c>
      <c r="B14" s="23">
        <f>SUM(B10:B13)</f>
        <v>800844</v>
      </c>
      <c r="C14" s="23">
        <f>SUM(C10:C13)</f>
        <v>2719740</v>
      </c>
      <c r="D14" s="23">
        <v>1298928</v>
      </c>
      <c r="E14" s="23">
        <v>5413900</v>
      </c>
      <c r="F14" s="24">
        <f t="shared" si="1"/>
        <v>-0.38345774361627438</v>
      </c>
      <c r="G14" s="24">
        <f t="shared" si="1"/>
        <v>-0.49763756257042058</v>
      </c>
    </row>
    <row r="15" spans="1:7" ht="21.9" customHeight="1">
      <c r="A15" s="17" t="s">
        <v>48</v>
      </c>
      <c r="B15" s="21">
        <f>SUM(公式!V31)</f>
        <v>874731</v>
      </c>
      <c r="C15" s="21">
        <f>SUM(公式!W31)</f>
        <v>2104138</v>
      </c>
      <c r="D15" s="21">
        <v>845850</v>
      </c>
      <c r="E15" s="21">
        <v>3344500</v>
      </c>
      <c r="F15" s="19">
        <f t="shared" ref="F15:G19" si="2">SUM(B15/D15-1)</f>
        <v>3.4144351835431852E-2</v>
      </c>
      <c r="G15" s="19">
        <f t="shared" si="2"/>
        <v>-0.37086619823590972</v>
      </c>
    </row>
    <row r="16" spans="1:7" ht="21.9" customHeight="1">
      <c r="A16" s="17" t="s">
        <v>49</v>
      </c>
      <c r="B16" s="21">
        <f>SUM(公式!V34)</f>
        <v>85512</v>
      </c>
      <c r="C16" s="21">
        <f>SUM(公式!W34)</f>
        <v>290600</v>
      </c>
      <c r="D16" s="21">
        <v>220507</v>
      </c>
      <c r="E16" s="21">
        <v>889600</v>
      </c>
      <c r="F16" s="19">
        <f t="shared" si="2"/>
        <v>-0.61220278721310439</v>
      </c>
      <c r="G16" s="19">
        <f t="shared" si="2"/>
        <v>-0.6733363309352518</v>
      </c>
    </row>
    <row r="17" spans="1:7" ht="21.9" customHeight="1">
      <c r="A17" s="17" t="s">
        <v>50</v>
      </c>
      <c r="B17" s="20">
        <f>SUM(公式!V38)</f>
        <v>4290</v>
      </c>
      <c r="C17" s="20">
        <f>SUM(公式!W38)</f>
        <v>74300</v>
      </c>
      <c r="D17" s="20">
        <v>21541</v>
      </c>
      <c r="E17" s="20">
        <v>486400</v>
      </c>
      <c r="F17" s="25">
        <f t="shared" si="2"/>
        <v>-0.80084490042245027</v>
      </c>
      <c r="G17" s="25">
        <f t="shared" si="2"/>
        <v>-0.84724506578947367</v>
      </c>
    </row>
    <row r="18" spans="1:7" ht="21.9" customHeight="1">
      <c r="A18" s="17" t="s">
        <v>51</v>
      </c>
      <c r="B18" s="21">
        <f>SUM(公式!V41)</f>
        <v>16122</v>
      </c>
      <c r="C18" s="21">
        <f>SUM(公式!W41)</f>
        <v>233444</v>
      </c>
      <c r="D18" s="21">
        <v>60019</v>
      </c>
      <c r="E18" s="21">
        <v>472600</v>
      </c>
      <c r="F18" s="19">
        <f t="shared" si="2"/>
        <v>-0.73138506139722415</v>
      </c>
      <c r="G18" s="19">
        <f t="shared" si="2"/>
        <v>-0.50604316546762584</v>
      </c>
    </row>
    <row r="19" spans="1:7" ht="21.9" customHeight="1">
      <c r="A19" s="22" t="s">
        <v>43</v>
      </c>
      <c r="B19" s="23">
        <f>SUM(B15:B18)</f>
        <v>980655</v>
      </c>
      <c r="C19" s="23">
        <f>SUM(C15:C18)</f>
        <v>2702482</v>
      </c>
      <c r="D19" s="23">
        <v>1147917</v>
      </c>
      <c r="E19" s="23">
        <v>5193100</v>
      </c>
      <c r="F19" s="24">
        <f t="shared" si="2"/>
        <v>-0.14570914099190102</v>
      </c>
      <c r="G19" s="24">
        <f t="shared" si="2"/>
        <v>-0.47960139415763225</v>
      </c>
    </row>
    <row r="20" spans="1:7" ht="21.9" customHeight="1">
      <c r="A20" s="17" t="s">
        <v>52</v>
      </c>
      <c r="B20" s="21">
        <f>SUM(公式!V46)</f>
        <v>3302</v>
      </c>
      <c r="C20" s="21">
        <f>SUM(公式!W46)</f>
        <v>78902</v>
      </c>
      <c r="D20" s="21">
        <v>4720</v>
      </c>
      <c r="E20" s="21">
        <v>78200</v>
      </c>
      <c r="F20" s="19">
        <f t="shared" ref="F20:G23" si="3">SUM(B20/D20-1)</f>
        <v>-0.30042372881355928</v>
      </c>
      <c r="G20" s="19">
        <f t="shared" si="3"/>
        <v>8.9769820971867809E-3</v>
      </c>
    </row>
    <row r="21" spans="1:7" ht="21.9" customHeight="1">
      <c r="A21" s="17" t="s">
        <v>53</v>
      </c>
      <c r="B21" s="21">
        <f>SUM(公式!V50)</f>
        <v>353281</v>
      </c>
      <c r="C21" s="21">
        <f>SUM(公式!W50)</f>
        <v>3154322</v>
      </c>
      <c r="D21" s="21">
        <v>817641</v>
      </c>
      <c r="E21" s="21">
        <v>8721800</v>
      </c>
      <c r="F21" s="19">
        <f t="shared" si="3"/>
        <v>-0.56792651053457455</v>
      </c>
      <c r="G21" s="19">
        <f t="shared" si="3"/>
        <v>-0.63834048017611045</v>
      </c>
    </row>
    <row r="22" spans="1:7" ht="21.9" customHeight="1">
      <c r="A22" s="17" t="s">
        <v>54</v>
      </c>
      <c r="B22" s="21">
        <f>SUM(公式!V55)</f>
        <v>37770</v>
      </c>
      <c r="C22" s="21">
        <f>SUM(公式!W55)</f>
        <v>248204</v>
      </c>
      <c r="D22" s="21">
        <v>70385</v>
      </c>
      <c r="E22" s="21">
        <v>513700</v>
      </c>
      <c r="F22" s="19">
        <f t="shared" si="3"/>
        <v>-0.46337998153015558</v>
      </c>
      <c r="G22" s="19">
        <f t="shared" si="3"/>
        <v>-0.51683083511777306</v>
      </c>
    </row>
    <row r="23" spans="1:7" ht="21.9" customHeight="1">
      <c r="A23" s="22" t="s">
        <v>43</v>
      </c>
      <c r="B23" s="23">
        <f>SUM(B20:B22)</f>
        <v>394353</v>
      </c>
      <c r="C23" s="23">
        <f>SUM(C20:C22)</f>
        <v>3481428</v>
      </c>
      <c r="D23" s="23">
        <v>892746</v>
      </c>
      <c r="E23" s="23">
        <v>9313700</v>
      </c>
      <c r="F23" s="24">
        <f t="shared" si="3"/>
        <v>-0.55826965340645596</v>
      </c>
      <c r="G23" s="24">
        <f t="shared" si="3"/>
        <v>-0.62620354960971469</v>
      </c>
    </row>
    <row r="24" spans="1:7" ht="27.75" customHeight="1">
      <c r="A24" s="26" t="s">
        <v>55</v>
      </c>
      <c r="B24" s="27">
        <f>SUM(B9+B14+B19+B23)</f>
        <v>9583320</v>
      </c>
      <c r="C24" s="27">
        <f>SUM(C9+C14+C19+C23)</f>
        <v>25131880</v>
      </c>
      <c r="D24" s="27">
        <v>12262488</v>
      </c>
      <c r="E24" s="27">
        <v>47348500</v>
      </c>
      <c r="F24" s="28">
        <f>SUM(B24/D24-1)</f>
        <v>-0.21848486212585894</v>
      </c>
      <c r="G24" s="28">
        <f>SUM(C24/E24-1)</f>
        <v>-0.46921486425124348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G26"/>
  <sheetViews>
    <sheetView topLeftCell="A4" zoomScaleNormal="100" workbookViewId="0">
      <selection activeCell="I15" sqref="I15"/>
    </sheetView>
  </sheetViews>
  <sheetFormatPr defaultColWidth="9" defaultRowHeight="15.6"/>
  <cols>
    <col min="1" max="1" width="18.6640625" style="10" bestFit="1" customWidth="1"/>
    <col min="2" max="3" width="15.109375" style="10" customWidth="1"/>
    <col min="4" max="4" width="14.6640625" style="10" customWidth="1"/>
    <col min="5" max="5" width="15.6640625" style="10" customWidth="1"/>
    <col min="6" max="6" width="11.33203125" style="13" bestFit="1" customWidth="1"/>
    <col min="7" max="7" width="11.21875" style="13" bestFit="1" customWidth="1"/>
    <col min="8" max="16384" width="9" style="10"/>
  </cols>
  <sheetData>
    <row r="1" spans="1:7" ht="36" customHeight="1">
      <c r="A1" s="60" t="s">
        <v>78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79</v>
      </c>
      <c r="C2" s="61"/>
      <c r="D2" s="61" t="s">
        <v>67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SUM(公式!X5)</f>
        <v>3725136</v>
      </c>
      <c r="C4" s="18">
        <f>SUM(公式!Y5)</f>
        <v>6609604</v>
      </c>
      <c r="D4" s="18">
        <v>3913576</v>
      </c>
      <c r="E4" s="18">
        <v>9691000</v>
      </c>
      <c r="F4" s="19">
        <f t="shared" ref="F4:G9" si="0">SUM(B4/D4-1)</f>
        <v>-4.8150336163140794E-2</v>
      </c>
      <c r="G4" s="19">
        <f t="shared" si="0"/>
        <v>-0.31796470952430089</v>
      </c>
    </row>
    <row r="5" spans="1:7" ht="21.9" customHeight="1">
      <c r="A5" s="17" t="s">
        <v>39</v>
      </c>
      <c r="B5" s="20">
        <f>SUM(公式!X8)</f>
        <v>1227498</v>
      </c>
      <c r="C5" s="20">
        <f>SUM(公式!Y8)</f>
        <v>3864645</v>
      </c>
      <c r="D5" s="20">
        <v>2859224</v>
      </c>
      <c r="E5" s="20">
        <v>10854700</v>
      </c>
      <c r="F5" s="19">
        <f t="shared" si="0"/>
        <v>-0.57068841056174691</v>
      </c>
      <c r="G5" s="19">
        <f t="shared" si="0"/>
        <v>-0.64396574755635805</v>
      </c>
    </row>
    <row r="6" spans="1:7" ht="21.9" customHeight="1">
      <c r="A6" s="17" t="s">
        <v>40</v>
      </c>
      <c r="B6" s="20">
        <f>SUM(公式!X10)</f>
        <v>21104</v>
      </c>
      <c r="C6" s="20">
        <f>SUM(公式!Y10)</f>
        <v>215343</v>
      </c>
      <c r="D6" s="20">
        <v>32742</v>
      </c>
      <c r="E6" s="20">
        <v>396700</v>
      </c>
      <c r="F6" s="19">
        <f t="shared" si="0"/>
        <v>-0.35544560503329059</v>
      </c>
      <c r="G6" s="19">
        <f t="shared" si="0"/>
        <v>-0.45716410385681872</v>
      </c>
    </row>
    <row r="7" spans="1:7" ht="21.9" customHeight="1">
      <c r="A7" s="17" t="s">
        <v>41</v>
      </c>
      <c r="B7" s="21">
        <f>SUM(公式!X12)</f>
        <v>2948840</v>
      </c>
      <c r="C7" s="21">
        <f>SUM(公式!Y12)</f>
        <v>5036921</v>
      </c>
      <c r="D7" s="21">
        <v>2594213</v>
      </c>
      <c r="E7" s="21">
        <v>7298200</v>
      </c>
      <c r="F7" s="19">
        <f t="shared" si="0"/>
        <v>0.13669926100902274</v>
      </c>
      <c r="G7" s="19">
        <f t="shared" si="0"/>
        <v>-0.30984064563865066</v>
      </c>
    </row>
    <row r="8" spans="1:7" ht="21.9" customHeight="1">
      <c r="A8" s="17" t="s">
        <v>42</v>
      </c>
      <c r="B8" s="21">
        <f>SUM(公式!X14)</f>
        <v>209528</v>
      </c>
      <c r="C8" s="21">
        <f>SUM(公式!Y14)</f>
        <v>503162</v>
      </c>
      <c r="D8" s="21">
        <v>104526</v>
      </c>
      <c r="E8" s="21">
        <v>418100</v>
      </c>
      <c r="F8" s="19">
        <f t="shared" si="0"/>
        <v>1.0045538908979585</v>
      </c>
      <c r="G8" s="19">
        <f t="shared" si="0"/>
        <v>0.20344893566132494</v>
      </c>
    </row>
    <row r="9" spans="1:7" ht="23.4" customHeight="1">
      <c r="A9" s="22" t="s">
        <v>43</v>
      </c>
      <c r="B9" s="23">
        <f>SUM(B4:B8)</f>
        <v>8132106</v>
      </c>
      <c r="C9" s="23">
        <f>SUM(C4:C8)</f>
        <v>16229675</v>
      </c>
      <c r="D9" s="23">
        <v>9504281</v>
      </c>
      <c r="E9" s="23">
        <v>28658700</v>
      </c>
      <c r="F9" s="24">
        <f t="shared" si="0"/>
        <v>-0.14437441401406381</v>
      </c>
      <c r="G9" s="24">
        <f t="shared" si="0"/>
        <v>-0.4336911653354828</v>
      </c>
    </row>
    <row r="10" spans="1:7" ht="21.9" customHeight="1">
      <c r="A10" s="17" t="s">
        <v>44</v>
      </c>
      <c r="B10" s="21">
        <f>SUM(公式!X20)</f>
        <v>723900</v>
      </c>
      <c r="C10" s="21">
        <f>SUM(公式!Y20)</f>
        <v>2142179</v>
      </c>
      <c r="D10" s="21">
        <v>1249158</v>
      </c>
      <c r="E10" s="21">
        <v>5070700</v>
      </c>
      <c r="F10" s="19">
        <f t="shared" ref="F10:G14" si="1">SUM(B10/D10-1)</f>
        <v>-0.42048964182273174</v>
      </c>
      <c r="G10" s="19">
        <f t="shared" si="1"/>
        <v>-0.57753781529177428</v>
      </c>
    </row>
    <row r="11" spans="1:7" ht="21.9" customHeight="1">
      <c r="A11" s="17" t="s">
        <v>45</v>
      </c>
      <c r="B11" s="20">
        <f>SUM(公式!X23)</f>
        <v>39</v>
      </c>
      <c r="C11" s="20">
        <f>SUM(公式!Y23)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SUM(公式!X25)</f>
        <v>16854</v>
      </c>
      <c r="C12" s="21">
        <f>SUM(公式!Y25)</f>
        <v>158200</v>
      </c>
      <c r="D12" s="20">
        <v>768</v>
      </c>
      <c r="E12" s="20">
        <v>20300</v>
      </c>
      <c r="F12" s="25">
        <f t="shared" ref="F12" si="2">SUM(B12/D12-1)</f>
        <v>20.9453125</v>
      </c>
      <c r="G12" s="25">
        <f t="shared" ref="G12" si="3">SUM(C12/E12-1)</f>
        <v>6.7931034482758621</v>
      </c>
    </row>
    <row r="13" spans="1:7" ht="21.9" customHeight="1">
      <c r="A13" s="17" t="s">
        <v>47</v>
      </c>
      <c r="B13" s="21">
        <f>SUM(公式!X27)</f>
        <v>136467</v>
      </c>
      <c r="C13" s="21">
        <f>SUM(公式!Y27)</f>
        <v>415471</v>
      </c>
      <c r="D13" s="21">
        <v>125811</v>
      </c>
      <c r="E13" s="21">
        <v>512000</v>
      </c>
      <c r="F13" s="19">
        <f t="shared" si="1"/>
        <v>8.469847628585736E-2</v>
      </c>
      <c r="G13" s="19">
        <f t="shared" si="1"/>
        <v>-0.18853320312499999</v>
      </c>
    </row>
    <row r="14" spans="1:7" ht="21.9" customHeight="1">
      <c r="A14" s="22" t="s">
        <v>43</v>
      </c>
      <c r="B14" s="23">
        <f>SUM(B10:B13)</f>
        <v>877260</v>
      </c>
      <c r="C14" s="23">
        <f>SUM(C10:C13)</f>
        <v>2719950</v>
      </c>
      <c r="D14" s="23">
        <v>1400296</v>
      </c>
      <c r="E14" s="23">
        <v>5729700</v>
      </c>
      <c r="F14" s="24">
        <f t="shared" si="1"/>
        <v>-0.37351817044396329</v>
      </c>
      <c r="G14" s="24">
        <f t="shared" si="1"/>
        <v>-0.52528928216136972</v>
      </c>
    </row>
    <row r="15" spans="1:7" ht="21.9" customHeight="1">
      <c r="A15" s="17" t="s">
        <v>48</v>
      </c>
      <c r="B15" s="21">
        <f>SUM(公式!X31)</f>
        <v>979212</v>
      </c>
      <c r="C15" s="21">
        <f>SUM(公式!Y31)</f>
        <v>2104478</v>
      </c>
      <c r="D15" s="21">
        <v>895370</v>
      </c>
      <c r="E15" s="21">
        <v>3573100</v>
      </c>
      <c r="F15" s="19">
        <f t="shared" ref="F15:G19" si="4">SUM(B15/D15-1)</f>
        <v>9.3639500988418112E-2</v>
      </c>
      <c r="G15" s="19">
        <f t="shared" si="4"/>
        <v>-0.41102180179675907</v>
      </c>
    </row>
    <row r="16" spans="1:7" ht="21.9" customHeight="1">
      <c r="A16" s="17" t="s">
        <v>49</v>
      </c>
      <c r="B16" s="21">
        <f>SUM(公式!X34)</f>
        <v>86736</v>
      </c>
      <c r="C16" s="21">
        <f>SUM(公式!Y34)</f>
        <v>290605</v>
      </c>
      <c r="D16" s="21">
        <v>285253</v>
      </c>
      <c r="E16" s="21">
        <v>1109100</v>
      </c>
      <c r="F16" s="19">
        <f t="shared" si="4"/>
        <v>-0.69593308396405995</v>
      </c>
      <c r="G16" s="19">
        <f t="shared" si="4"/>
        <v>-0.7379812460553602</v>
      </c>
    </row>
    <row r="17" spans="1:7" ht="21.9" customHeight="1">
      <c r="A17" s="17" t="s">
        <v>50</v>
      </c>
      <c r="B17" s="20">
        <f>SUM(公式!X38)</f>
        <v>5110</v>
      </c>
      <c r="C17" s="20">
        <f>SUM(公式!Y38)</f>
        <v>74300</v>
      </c>
      <c r="D17" s="20">
        <v>22951</v>
      </c>
      <c r="E17" s="20">
        <v>507500</v>
      </c>
      <c r="F17" s="25">
        <f t="shared" si="4"/>
        <v>-0.777351749379112</v>
      </c>
      <c r="G17" s="25">
        <f t="shared" si="4"/>
        <v>-0.8535960591133005</v>
      </c>
    </row>
    <row r="18" spans="1:7" ht="21.9" customHeight="1">
      <c r="A18" s="17" t="s">
        <v>51</v>
      </c>
      <c r="B18" s="21">
        <f>SUM(公式!X41)</f>
        <v>17030</v>
      </c>
      <c r="C18" s="21">
        <f>SUM(公式!Y41)</f>
        <v>233453</v>
      </c>
      <c r="D18" s="21">
        <v>61578</v>
      </c>
      <c r="E18" s="21">
        <v>495000</v>
      </c>
      <c r="F18" s="19">
        <f t="shared" si="4"/>
        <v>-0.72344018967813173</v>
      </c>
      <c r="G18" s="19">
        <f t="shared" si="4"/>
        <v>-0.52837777777777784</v>
      </c>
    </row>
    <row r="19" spans="1:7" ht="21.9" customHeight="1">
      <c r="A19" s="22" t="s">
        <v>43</v>
      </c>
      <c r="B19" s="23">
        <f>SUM(B15:B18)</f>
        <v>1088088</v>
      </c>
      <c r="C19" s="23">
        <f>SUM(C15:C18)</f>
        <v>2702836</v>
      </c>
      <c r="D19" s="23">
        <v>1265152</v>
      </c>
      <c r="E19" s="23">
        <v>5684700</v>
      </c>
      <c r="F19" s="24">
        <f t="shared" si="4"/>
        <v>-0.13995472480777016</v>
      </c>
      <c r="G19" s="24">
        <f t="shared" si="4"/>
        <v>-0.52454201628933805</v>
      </c>
    </row>
    <row r="20" spans="1:7" ht="21.9" customHeight="1">
      <c r="A20" s="17" t="s">
        <v>52</v>
      </c>
      <c r="B20" s="21">
        <f>SUM(公式!X46)</f>
        <v>4476</v>
      </c>
      <c r="C20" s="21">
        <f>SUM(公式!Y46)</f>
        <v>78924</v>
      </c>
      <c r="D20" s="21">
        <v>5115</v>
      </c>
      <c r="E20" s="21">
        <v>88000</v>
      </c>
      <c r="F20" s="19">
        <f t="shared" ref="F20:G23" si="5">SUM(B20/D20-1)</f>
        <v>-0.12492668621700875</v>
      </c>
      <c r="G20" s="19">
        <f t="shared" si="5"/>
        <v>-0.10313636363636358</v>
      </c>
    </row>
    <row r="21" spans="1:7" ht="21.9" customHeight="1">
      <c r="A21" s="17" t="s">
        <v>53</v>
      </c>
      <c r="B21" s="21">
        <f>SUM(公式!X50)</f>
        <v>360693</v>
      </c>
      <c r="C21" s="21">
        <f>SUM(公式!Y50)</f>
        <v>3154456</v>
      </c>
      <c r="D21" s="21">
        <v>871880</v>
      </c>
      <c r="E21" s="21">
        <v>9242900</v>
      </c>
      <c r="F21" s="19">
        <f t="shared" si="5"/>
        <v>-0.58630430793228427</v>
      </c>
      <c r="G21" s="19">
        <f t="shared" si="5"/>
        <v>-0.65871577102424561</v>
      </c>
    </row>
    <row r="22" spans="1:7" ht="21.9" customHeight="1">
      <c r="A22" s="17" t="s">
        <v>54</v>
      </c>
      <c r="B22" s="21">
        <f>SUM(公式!X55)</f>
        <v>37770</v>
      </c>
      <c r="C22" s="21">
        <f>SUM(公式!Y55)</f>
        <v>248204</v>
      </c>
      <c r="D22" s="21">
        <v>75185</v>
      </c>
      <c r="E22" s="21">
        <v>540200</v>
      </c>
      <c r="F22" s="19">
        <f t="shared" si="5"/>
        <v>-0.49763915674669146</v>
      </c>
      <c r="G22" s="19">
        <f t="shared" si="5"/>
        <v>-0.54053313587560159</v>
      </c>
    </row>
    <row r="23" spans="1:7" ht="21.9" customHeight="1">
      <c r="A23" s="22" t="s">
        <v>43</v>
      </c>
      <c r="B23" s="23">
        <f>SUM(B20:B22)</f>
        <v>402939</v>
      </c>
      <c r="C23" s="23">
        <f>SUM(C20:C22)</f>
        <v>3481584</v>
      </c>
      <c r="D23" s="23">
        <v>952180</v>
      </c>
      <c r="E23" s="23">
        <v>9871100</v>
      </c>
      <c r="F23" s="24">
        <f t="shared" si="5"/>
        <v>-0.57682476002436522</v>
      </c>
      <c r="G23" s="24">
        <f t="shared" si="5"/>
        <v>-0.64729523558671276</v>
      </c>
    </row>
    <row r="24" spans="1:7" ht="27.75" customHeight="1">
      <c r="A24" s="26" t="s">
        <v>55</v>
      </c>
      <c r="B24" s="27">
        <f>SUM(B9+B14+B19+B23)</f>
        <v>10500393</v>
      </c>
      <c r="C24" s="27">
        <f>SUM(C9+C14+C19+C23)</f>
        <v>25134045</v>
      </c>
      <c r="D24" s="27">
        <v>13121909</v>
      </c>
      <c r="E24" s="27">
        <v>49944200</v>
      </c>
      <c r="F24" s="28">
        <f>SUM(B24/D24-1)</f>
        <v>-0.19978160189954064</v>
      </c>
      <c r="G24" s="28">
        <f>SUM(C24/E24-1)</f>
        <v>-0.49675748134918574</v>
      </c>
    </row>
    <row r="25" spans="1:7">
      <c r="B25" s="12"/>
      <c r="C25" s="12"/>
      <c r="D25" s="12"/>
      <c r="E25" s="12"/>
    </row>
    <row r="26" spans="1:7">
      <c r="C26" s="11"/>
      <c r="E26" s="11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Y61"/>
  <sheetViews>
    <sheetView zoomScale="106" zoomScaleNormal="106" workbookViewId="0">
      <pane xSplit="1" topLeftCell="J1" activePane="topRight" state="frozen"/>
      <selection pane="topRight" activeCell="K54" sqref="K54"/>
    </sheetView>
  </sheetViews>
  <sheetFormatPr defaultColWidth="15.6640625" defaultRowHeight="15.6"/>
  <cols>
    <col min="1" max="1" width="30.109375" style="36" customWidth="1"/>
    <col min="2" max="2" width="13.88671875" style="36" bestFit="1" customWidth="1"/>
    <col min="3" max="3" width="13.88671875" style="37" bestFit="1" customWidth="1"/>
    <col min="4" max="4" width="13.88671875" style="36" bestFit="1" customWidth="1"/>
    <col min="5" max="5" width="13.88671875" style="37" bestFit="1" customWidth="1"/>
    <col min="6" max="6" width="14.44140625" style="36" bestFit="1" customWidth="1"/>
    <col min="7" max="7" width="15.109375" style="37" bestFit="1" customWidth="1"/>
    <col min="8" max="8" width="13.88671875" style="36" bestFit="1" customWidth="1"/>
    <col min="9" max="9" width="13.88671875" style="37" bestFit="1" customWidth="1"/>
    <col min="10" max="10" width="13.88671875" style="36" bestFit="1" customWidth="1"/>
    <col min="11" max="11" width="13.88671875" style="37" bestFit="1" customWidth="1"/>
    <col min="12" max="12" width="13.88671875" style="36" bestFit="1" customWidth="1"/>
    <col min="13" max="13" width="13.88671875" style="37" bestFit="1" customWidth="1"/>
    <col min="14" max="15" width="13.88671875" style="36" bestFit="1" customWidth="1"/>
    <col min="16" max="17" width="13.88671875" style="38" bestFit="1" customWidth="1"/>
    <col min="18" max="19" width="13.88671875" style="40" bestFit="1" customWidth="1"/>
    <col min="20" max="25" width="13.88671875" style="36" bestFit="1" customWidth="1"/>
    <col min="26" max="16384" width="15.6640625" style="36"/>
  </cols>
  <sheetData>
    <row r="1" spans="1:25" ht="25.5" customHeight="1">
      <c r="A1" s="66" t="s">
        <v>86</v>
      </c>
      <c r="B1" s="66"/>
      <c r="C1" s="66"/>
      <c r="D1" s="32"/>
      <c r="E1" s="33"/>
      <c r="F1" s="32"/>
      <c r="G1" s="33"/>
      <c r="H1" s="32"/>
      <c r="I1" s="33"/>
      <c r="J1" s="34"/>
      <c r="K1" s="35"/>
      <c r="L1" s="34"/>
      <c r="M1" s="35"/>
      <c r="N1" s="34"/>
      <c r="O1" s="34"/>
      <c r="R1" s="39"/>
      <c r="S1" s="39"/>
      <c r="T1" s="34"/>
      <c r="U1" s="34"/>
      <c r="V1" s="34"/>
      <c r="W1" s="34"/>
      <c r="X1" s="34"/>
      <c r="Y1" s="34"/>
    </row>
    <row r="3" spans="1:25" s="14" customFormat="1" ht="21.9" customHeight="1">
      <c r="A3" s="42"/>
      <c r="B3" s="69" t="s">
        <v>69</v>
      </c>
      <c r="C3" s="70"/>
      <c r="D3" s="69" t="s">
        <v>70</v>
      </c>
      <c r="E3" s="70"/>
      <c r="F3" s="69" t="s">
        <v>68</v>
      </c>
      <c r="G3" s="70"/>
      <c r="H3" s="69" t="s">
        <v>101</v>
      </c>
      <c r="I3" s="70"/>
      <c r="J3" s="69" t="s">
        <v>103</v>
      </c>
      <c r="K3" s="70"/>
      <c r="L3" s="69" t="s">
        <v>98</v>
      </c>
      <c r="M3" s="70"/>
      <c r="N3" s="67" t="s">
        <v>81</v>
      </c>
      <c r="O3" s="68"/>
      <c r="P3" s="67" t="s">
        <v>83</v>
      </c>
      <c r="Q3" s="68"/>
      <c r="R3" s="67" t="s">
        <v>85</v>
      </c>
      <c r="S3" s="68"/>
      <c r="T3" s="67" t="s">
        <v>75</v>
      </c>
      <c r="U3" s="68"/>
      <c r="V3" s="67" t="s">
        <v>66</v>
      </c>
      <c r="W3" s="68"/>
      <c r="X3" s="67" t="s">
        <v>67</v>
      </c>
      <c r="Y3" s="68"/>
    </row>
    <row r="4" spans="1:25" s="14" customFormat="1" ht="29.4" customHeight="1">
      <c r="A4" s="43" t="s">
        <v>30</v>
      </c>
      <c r="B4" s="53" t="s">
        <v>89</v>
      </c>
      <c r="C4" s="53" t="s">
        <v>90</v>
      </c>
      <c r="D4" s="53" t="s">
        <v>89</v>
      </c>
      <c r="E4" s="53" t="s">
        <v>90</v>
      </c>
      <c r="F4" s="52" t="s">
        <v>34</v>
      </c>
      <c r="G4" s="52" t="s">
        <v>35</v>
      </c>
      <c r="H4" s="53" t="s">
        <v>89</v>
      </c>
      <c r="I4" s="53" t="s">
        <v>90</v>
      </c>
      <c r="J4" s="53" t="s">
        <v>89</v>
      </c>
      <c r="K4" s="53" t="s">
        <v>90</v>
      </c>
      <c r="L4" s="53" t="s">
        <v>89</v>
      </c>
      <c r="M4" s="53" t="s">
        <v>90</v>
      </c>
      <c r="N4" s="54" t="s">
        <v>89</v>
      </c>
      <c r="O4" s="54" t="s">
        <v>90</v>
      </c>
      <c r="P4" s="54" t="s">
        <v>89</v>
      </c>
      <c r="Q4" s="54" t="s">
        <v>90</v>
      </c>
      <c r="R4" s="54" t="s">
        <v>89</v>
      </c>
      <c r="S4" s="54" t="s">
        <v>90</v>
      </c>
      <c r="T4" s="54" t="s">
        <v>89</v>
      </c>
      <c r="U4" s="54" t="s">
        <v>90</v>
      </c>
      <c r="V4" s="54" t="s">
        <v>89</v>
      </c>
      <c r="W4" s="54" t="s">
        <v>90</v>
      </c>
      <c r="X4" s="54" t="s">
        <v>89</v>
      </c>
      <c r="Y4" s="54" t="s">
        <v>90</v>
      </c>
    </row>
    <row r="5" spans="1:25" ht="21.9" customHeight="1">
      <c r="A5" s="44" t="s">
        <v>38</v>
      </c>
      <c r="B5" s="52">
        <f t="shared" ref="B5:I5" si="0">SUM(B6:B7)</f>
        <v>330888</v>
      </c>
      <c r="C5" s="52">
        <f t="shared" si="0"/>
        <v>709200</v>
      </c>
      <c r="D5" s="52">
        <f t="shared" si="0"/>
        <v>562188</v>
      </c>
      <c r="E5" s="52">
        <f t="shared" si="0"/>
        <v>1097800</v>
      </c>
      <c r="F5" s="52">
        <f t="shared" si="0"/>
        <v>808305</v>
      </c>
      <c r="G5" s="52">
        <f t="shared" si="0"/>
        <v>1608500</v>
      </c>
      <c r="H5" s="52">
        <f t="shared" si="0"/>
        <v>1189116</v>
      </c>
      <c r="I5" s="52">
        <f t="shared" si="0"/>
        <v>2346000</v>
      </c>
      <c r="J5" s="52">
        <f>SUM(J6:J7)</f>
        <v>1636972</v>
      </c>
      <c r="K5" s="52">
        <f>SUM(K6:K7)</f>
        <v>3104700</v>
      </c>
      <c r="L5" s="52">
        <f t="shared" ref="L5:Q5" si="1">SUM(L6:L7)</f>
        <v>1948635</v>
      </c>
      <c r="M5" s="52">
        <f t="shared" si="1"/>
        <v>3722800</v>
      </c>
      <c r="N5" s="41">
        <f t="shared" si="1"/>
        <v>2303267</v>
      </c>
      <c r="O5" s="41">
        <f t="shared" si="1"/>
        <v>4531300</v>
      </c>
      <c r="P5" s="41">
        <f t="shared" si="1"/>
        <v>2624008</v>
      </c>
      <c r="Q5" s="41">
        <f t="shared" si="1"/>
        <v>5355600</v>
      </c>
      <c r="R5" s="41">
        <f t="shared" ref="R5:W5" si="2">SUM(R6:R7)</f>
        <v>2835047</v>
      </c>
      <c r="S5" s="41">
        <f t="shared" si="2"/>
        <v>5948900</v>
      </c>
      <c r="T5" s="41">
        <f>SUM(T6:T7)</f>
        <v>3168653</v>
      </c>
      <c r="U5" s="41">
        <f>SUM(U6:U7)</f>
        <v>6608600</v>
      </c>
      <c r="V5" s="41">
        <f t="shared" si="2"/>
        <v>3356586</v>
      </c>
      <c r="W5" s="41">
        <f t="shared" si="2"/>
        <v>6608952</v>
      </c>
      <c r="X5" s="41">
        <f>SUM(X6:X7)</f>
        <v>3725136</v>
      </c>
      <c r="Y5" s="41">
        <f>SUM(Y6:Y7)</f>
        <v>6609604</v>
      </c>
    </row>
    <row r="6" spans="1:25" ht="21.9" customHeight="1">
      <c r="A6" s="44">
        <v>55092100001</v>
      </c>
      <c r="B6" s="52">
        <v>216542</v>
      </c>
      <c r="C6" s="52">
        <v>472400</v>
      </c>
      <c r="D6" s="52">
        <v>423456</v>
      </c>
      <c r="E6" s="52">
        <v>813700</v>
      </c>
      <c r="F6" s="52">
        <v>605416</v>
      </c>
      <c r="G6" s="52">
        <v>1174800</v>
      </c>
      <c r="H6" s="52">
        <v>869761</v>
      </c>
      <c r="I6" s="52">
        <v>1648900</v>
      </c>
      <c r="J6" s="52">
        <v>1284521</v>
      </c>
      <c r="K6" s="52">
        <v>2338900</v>
      </c>
      <c r="L6" s="52">
        <v>1538538</v>
      </c>
      <c r="M6" s="52">
        <v>2846500</v>
      </c>
      <c r="N6" s="41">
        <v>1739511</v>
      </c>
      <c r="O6" s="41">
        <v>3261800</v>
      </c>
      <c r="P6" s="41">
        <v>1963358</v>
      </c>
      <c r="Q6" s="41">
        <v>3872900</v>
      </c>
      <c r="R6" s="41">
        <v>2051610</v>
      </c>
      <c r="S6" s="41">
        <v>4226800</v>
      </c>
      <c r="T6" s="41">
        <v>2217615</v>
      </c>
      <c r="U6" s="41">
        <v>4525800</v>
      </c>
      <c r="V6" s="41">
        <v>2352219</v>
      </c>
      <c r="W6" s="41">
        <v>4526036</v>
      </c>
      <c r="X6" s="41">
        <v>2605411</v>
      </c>
      <c r="Y6" s="41">
        <v>4526452</v>
      </c>
    </row>
    <row r="7" spans="1:25" ht="21.9" customHeight="1">
      <c r="A7" s="44">
        <v>55092200000</v>
      </c>
      <c r="B7" s="52">
        <v>114346</v>
      </c>
      <c r="C7" s="52">
        <v>236800</v>
      </c>
      <c r="D7" s="52">
        <v>138732</v>
      </c>
      <c r="E7" s="52">
        <v>284100</v>
      </c>
      <c r="F7" s="52">
        <v>202889</v>
      </c>
      <c r="G7" s="52">
        <v>433700</v>
      </c>
      <c r="H7" s="52">
        <v>319355</v>
      </c>
      <c r="I7" s="52">
        <v>697100</v>
      </c>
      <c r="J7" s="52">
        <v>352451</v>
      </c>
      <c r="K7" s="52">
        <v>765800</v>
      </c>
      <c r="L7" s="52">
        <v>410097</v>
      </c>
      <c r="M7" s="52">
        <v>876300</v>
      </c>
      <c r="N7" s="41">
        <v>563756</v>
      </c>
      <c r="O7" s="41">
        <v>1269500</v>
      </c>
      <c r="P7" s="41">
        <v>660650</v>
      </c>
      <c r="Q7" s="41">
        <v>1482700</v>
      </c>
      <c r="R7" s="41">
        <v>783437</v>
      </c>
      <c r="S7" s="41">
        <v>1722100</v>
      </c>
      <c r="T7" s="41">
        <v>951038</v>
      </c>
      <c r="U7" s="41">
        <v>2082800</v>
      </c>
      <c r="V7" s="41">
        <v>1004367</v>
      </c>
      <c r="W7" s="41">
        <v>2082916</v>
      </c>
      <c r="X7" s="41">
        <v>1119725</v>
      </c>
      <c r="Y7" s="41">
        <v>2083152</v>
      </c>
    </row>
    <row r="8" spans="1:25" ht="21.9" customHeight="1">
      <c r="A8" s="44" t="s">
        <v>39</v>
      </c>
      <c r="B8" s="52">
        <f>SUM(B9:B9)</f>
        <v>72214</v>
      </c>
      <c r="C8" s="52">
        <f>SUM(C9)</f>
        <v>267800</v>
      </c>
      <c r="D8" s="52">
        <f>SUM(D9:D9)</f>
        <v>169192</v>
      </c>
      <c r="E8" s="52">
        <f>SUM(E9)</f>
        <v>641700</v>
      </c>
      <c r="F8" s="52">
        <f t="shared" ref="F8:G8" si="3">SUM(F9)</f>
        <v>320388</v>
      </c>
      <c r="G8" s="52">
        <f t="shared" si="3"/>
        <v>1049300</v>
      </c>
      <c r="H8" s="52">
        <f t="shared" ref="H8:M8" si="4">SUM(H9)</f>
        <v>474585</v>
      </c>
      <c r="I8" s="52">
        <f t="shared" si="4"/>
        <v>1454500</v>
      </c>
      <c r="J8" s="52">
        <f t="shared" si="4"/>
        <v>557031</v>
      </c>
      <c r="K8" s="52">
        <f t="shared" si="4"/>
        <v>1696900</v>
      </c>
      <c r="L8" s="52">
        <f t="shared" si="4"/>
        <v>778950</v>
      </c>
      <c r="M8" s="52">
        <f t="shared" si="4"/>
        <v>2378300</v>
      </c>
      <c r="N8" s="41">
        <f>SUM(N9)</f>
        <v>724402</v>
      </c>
      <c r="O8" s="41">
        <f>SUM(O9)</f>
        <v>2451200</v>
      </c>
      <c r="P8" s="41">
        <f>SUM(P9)</f>
        <v>875765</v>
      </c>
      <c r="Q8" s="41">
        <f>SUM(Q9)</f>
        <v>3016700</v>
      </c>
      <c r="R8" s="41">
        <f t="shared" ref="R8:Y8" si="5">SUM(R9)</f>
        <v>972054</v>
      </c>
      <c r="S8" s="41">
        <f t="shared" si="5"/>
        <v>3457000</v>
      </c>
      <c r="T8" s="41">
        <f t="shared" si="5"/>
        <v>1062289</v>
      </c>
      <c r="U8" s="41">
        <f t="shared" si="5"/>
        <v>3863900</v>
      </c>
      <c r="V8" s="41">
        <f t="shared" si="5"/>
        <v>1176917</v>
      </c>
      <c r="W8" s="41">
        <f t="shared" si="5"/>
        <v>3864385</v>
      </c>
      <c r="X8" s="41">
        <f t="shared" si="5"/>
        <v>1227498</v>
      </c>
      <c r="Y8" s="41">
        <f t="shared" si="5"/>
        <v>3864645</v>
      </c>
    </row>
    <row r="9" spans="1:25" ht="21.9" customHeight="1">
      <c r="A9" s="44">
        <v>55095100004</v>
      </c>
      <c r="B9" s="52">
        <v>72214</v>
      </c>
      <c r="C9" s="52">
        <v>267800</v>
      </c>
      <c r="D9" s="52">
        <v>169192</v>
      </c>
      <c r="E9" s="52">
        <v>641700</v>
      </c>
      <c r="F9" s="52">
        <v>320388</v>
      </c>
      <c r="G9" s="52">
        <v>1049300</v>
      </c>
      <c r="H9" s="52">
        <v>474585</v>
      </c>
      <c r="I9" s="52">
        <v>1454500</v>
      </c>
      <c r="J9" s="52">
        <v>557031</v>
      </c>
      <c r="K9" s="52">
        <v>1696900</v>
      </c>
      <c r="L9" s="52">
        <v>778950</v>
      </c>
      <c r="M9" s="52">
        <v>2378300</v>
      </c>
      <c r="N9" s="41">
        <v>724402</v>
      </c>
      <c r="O9" s="41">
        <v>2451200</v>
      </c>
      <c r="P9" s="41">
        <v>875765</v>
      </c>
      <c r="Q9" s="41">
        <v>3016700</v>
      </c>
      <c r="R9" s="41">
        <v>972054</v>
      </c>
      <c r="S9" s="41">
        <v>3457000</v>
      </c>
      <c r="T9" s="41">
        <v>1062289</v>
      </c>
      <c r="U9" s="41">
        <v>3863900</v>
      </c>
      <c r="V9" s="41">
        <v>1176917</v>
      </c>
      <c r="W9" s="41">
        <v>3864385</v>
      </c>
      <c r="X9" s="41">
        <v>1227498</v>
      </c>
      <c r="Y9" s="41">
        <v>3864645</v>
      </c>
    </row>
    <row r="10" spans="1:25" ht="21.9" customHeight="1">
      <c r="A10" s="44" t="s">
        <v>40</v>
      </c>
      <c r="B10" s="52">
        <f>SUM(B11:B11)</f>
        <v>7589</v>
      </c>
      <c r="C10" s="52">
        <f>SUM(C11)</f>
        <v>90100</v>
      </c>
      <c r="D10" s="52">
        <f>SUM(D11:D11)</f>
        <v>8104</v>
      </c>
      <c r="E10" s="52">
        <f>SUM(E11)</f>
        <v>96200</v>
      </c>
      <c r="F10" s="52">
        <f t="shared" ref="F10:G10" si="6">SUM(F11)</f>
        <v>10828</v>
      </c>
      <c r="G10" s="52">
        <f t="shared" si="6"/>
        <v>136900</v>
      </c>
      <c r="H10" s="52">
        <f t="shared" ref="H10:M10" si="7">SUM(H11)</f>
        <v>15826</v>
      </c>
      <c r="I10" s="52">
        <f t="shared" si="7"/>
        <v>205400</v>
      </c>
      <c r="J10" s="52">
        <f t="shared" si="7"/>
        <v>21869</v>
      </c>
      <c r="K10" s="52">
        <f t="shared" si="7"/>
        <v>248100</v>
      </c>
      <c r="L10" s="52">
        <f t="shared" si="7"/>
        <v>27498</v>
      </c>
      <c r="M10" s="52">
        <f t="shared" si="7"/>
        <v>306600</v>
      </c>
      <c r="N10" s="41">
        <f>SUM(N11)</f>
        <v>13404</v>
      </c>
      <c r="O10" s="41">
        <f>SUM(O11)</f>
        <v>169800</v>
      </c>
      <c r="P10" s="41">
        <f>SUM(P11)</f>
        <v>14919</v>
      </c>
      <c r="Q10" s="41">
        <f>SUM(Q11)</f>
        <v>188600</v>
      </c>
      <c r="R10" s="41">
        <f t="shared" ref="R10:Y10" si="8">SUM(R11)</f>
        <v>15113</v>
      </c>
      <c r="S10" s="41">
        <f t="shared" si="8"/>
        <v>192100</v>
      </c>
      <c r="T10" s="41">
        <f t="shared" si="8"/>
        <v>16729</v>
      </c>
      <c r="U10" s="41">
        <f t="shared" si="8"/>
        <v>215300</v>
      </c>
      <c r="V10" s="41">
        <f t="shared" si="8"/>
        <v>20876</v>
      </c>
      <c r="W10" s="41">
        <f t="shared" si="8"/>
        <v>215337</v>
      </c>
      <c r="X10" s="41">
        <f t="shared" si="8"/>
        <v>21104</v>
      </c>
      <c r="Y10" s="41">
        <f t="shared" si="8"/>
        <v>215343</v>
      </c>
    </row>
    <row r="11" spans="1:25" ht="21.9" customHeight="1">
      <c r="A11" s="44">
        <v>55095200003</v>
      </c>
      <c r="B11" s="52">
        <v>7589</v>
      </c>
      <c r="C11" s="52">
        <v>90100</v>
      </c>
      <c r="D11" s="52">
        <v>8104</v>
      </c>
      <c r="E11" s="52">
        <v>96200</v>
      </c>
      <c r="F11" s="52">
        <v>10828</v>
      </c>
      <c r="G11" s="52">
        <v>136900</v>
      </c>
      <c r="H11" s="52">
        <v>15826</v>
      </c>
      <c r="I11" s="52">
        <v>205400</v>
      </c>
      <c r="J11" s="52">
        <v>21869</v>
      </c>
      <c r="K11" s="52">
        <v>248100</v>
      </c>
      <c r="L11" s="52">
        <v>27498</v>
      </c>
      <c r="M11" s="52">
        <v>306600</v>
      </c>
      <c r="N11" s="41">
        <v>13404</v>
      </c>
      <c r="O11" s="41">
        <v>169800</v>
      </c>
      <c r="P11" s="41">
        <v>14919</v>
      </c>
      <c r="Q11" s="41">
        <v>188600</v>
      </c>
      <c r="R11" s="41">
        <v>15113</v>
      </c>
      <c r="S11" s="41">
        <v>192100</v>
      </c>
      <c r="T11" s="41">
        <v>16729</v>
      </c>
      <c r="U11" s="41">
        <v>215300</v>
      </c>
      <c r="V11" s="41">
        <v>20876</v>
      </c>
      <c r="W11" s="41">
        <v>215337</v>
      </c>
      <c r="X11" s="41">
        <v>21104</v>
      </c>
      <c r="Y11" s="41">
        <v>215343</v>
      </c>
    </row>
    <row r="12" spans="1:25" ht="21.9" customHeight="1">
      <c r="A12" s="44" t="s">
        <v>41</v>
      </c>
      <c r="B12" s="52">
        <f>SUM(B13)</f>
        <v>150454</v>
      </c>
      <c r="C12" s="52">
        <f>SUM(C13)</f>
        <v>281100</v>
      </c>
      <c r="D12" s="52">
        <f>SUM(D13:D13)</f>
        <v>231194</v>
      </c>
      <c r="E12" s="52">
        <f>SUM(E13)</f>
        <v>437400</v>
      </c>
      <c r="F12" s="52">
        <f t="shared" ref="F12:G12" si="9">SUM(F13)</f>
        <v>413813</v>
      </c>
      <c r="G12" s="52">
        <f t="shared" si="9"/>
        <v>802900</v>
      </c>
      <c r="H12" s="52">
        <f t="shared" ref="H12:M12" si="10">SUM(H13)</f>
        <v>738616</v>
      </c>
      <c r="I12" s="52">
        <f t="shared" si="10"/>
        <v>1460600</v>
      </c>
      <c r="J12" s="52">
        <f t="shared" si="10"/>
        <v>857662</v>
      </c>
      <c r="K12" s="52">
        <f t="shared" si="10"/>
        <v>1690500</v>
      </c>
      <c r="L12" s="52">
        <f t="shared" si="10"/>
        <v>986121</v>
      </c>
      <c r="M12" s="52">
        <f t="shared" si="10"/>
        <v>1904600</v>
      </c>
      <c r="N12" s="41">
        <f>SUM(N13)</f>
        <v>1741384</v>
      </c>
      <c r="O12" s="41">
        <f>SUM(O13)</f>
        <v>3750800</v>
      </c>
      <c r="P12" s="41">
        <f>SUM(P13)</f>
        <v>1966676</v>
      </c>
      <c r="Q12" s="41">
        <f>SUM(Q13)</f>
        <v>4161500</v>
      </c>
      <c r="R12" s="41">
        <f t="shared" ref="R12:Y12" si="11">SUM(R13)</f>
        <v>2196897</v>
      </c>
      <c r="S12" s="41">
        <f t="shared" si="11"/>
        <v>4577400</v>
      </c>
      <c r="T12" s="41">
        <f t="shared" si="11"/>
        <v>2422789</v>
      </c>
      <c r="U12" s="41">
        <f t="shared" si="11"/>
        <v>5035900</v>
      </c>
      <c r="V12" s="41">
        <f t="shared" si="11"/>
        <v>2648629</v>
      </c>
      <c r="W12" s="41">
        <f t="shared" si="11"/>
        <v>5036394</v>
      </c>
      <c r="X12" s="41">
        <f t="shared" si="11"/>
        <v>2948840</v>
      </c>
      <c r="Y12" s="41">
        <f t="shared" si="11"/>
        <v>5036921</v>
      </c>
    </row>
    <row r="13" spans="1:25" ht="21.9" customHeight="1">
      <c r="A13" s="58">
        <v>55095300002</v>
      </c>
      <c r="B13" s="52">
        <v>150454</v>
      </c>
      <c r="C13" s="52">
        <v>281100</v>
      </c>
      <c r="D13" s="52">
        <v>231194</v>
      </c>
      <c r="E13" s="52">
        <v>437400</v>
      </c>
      <c r="F13" s="52">
        <v>413813</v>
      </c>
      <c r="G13" s="52">
        <v>802900</v>
      </c>
      <c r="H13" s="52">
        <v>738616</v>
      </c>
      <c r="I13" s="52">
        <v>1460600</v>
      </c>
      <c r="J13" s="52">
        <v>857662</v>
      </c>
      <c r="K13" s="52">
        <v>1690500</v>
      </c>
      <c r="L13" s="52">
        <v>986121</v>
      </c>
      <c r="M13" s="52">
        <v>1904600</v>
      </c>
      <c r="N13" s="41">
        <v>1741384</v>
      </c>
      <c r="O13" s="41">
        <v>3750800</v>
      </c>
      <c r="P13" s="41">
        <v>1966676</v>
      </c>
      <c r="Q13" s="41">
        <v>4161500</v>
      </c>
      <c r="R13" s="41">
        <v>2196897</v>
      </c>
      <c r="S13" s="41">
        <v>4577400</v>
      </c>
      <c r="T13" s="41">
        <v>2422789</v>
      </c>
      <c r="U13" s="41">
        <v>5035900</v>
      </c>
      <c r="V13" s="41">
        <v>2648629</v>
      </c>
      <c r="W13" s="41">
        <v>5036394</v>
      </c>
      <c r="X13" s="41">
        <v>2948840</v>
      </c>
      <c r="Y13" s="41">
        <v>5036921</v>
      </c>
    </row>
    <row r="14" spans="1:25" ht="21.9" customHeight="1">
      <c r="A14" s="44" t="s">
        <v>42</v>
      </c>
      <c r="B14" s="52">
        <f t="shared" ref="B14:I14" si="12">SUM(B15:B17)</f>
        <v>20121</v>
      </c>
      <c r="C14" s="52">
        <f t="shared" si="12"/>
        <v>65300</v>
      </c>
      <c r="D14" s="52">
        <f t="shared" si="12"/>
        <v>20282</v>
      </c>
      <c r="E14" s="52">
        <f t="shared" si="12"/>
        <v>70700</v>
      </c>
      <c r="F14" s="52">
        <f t="shared" si="12"/>
        <v>38230</v>
      </c>
      <c r="G14" s="52">
        <f t="shared" si="12"/>
        <v>140600</v>
      </c>
      <c r="H14" s="52">
        <f t="shared" si="12"/>
        <v>38539</v>
      </c>
      <c r="I14" s="52">
        <f t="shared" si="12"/>
        <v>145800</v>
      </c>
      <c r="J14" s="52">
        <f t="shared" ref="J14:Q14" si="13">SUM(J15:J17)</f>
        <v>52618</v>
      </c>
      <c r="K14" s="52">
        <f t="shared" si="13"/>
        <v>182900</v>
      </c>
      <c r="L14" s="52">
        <f t="shared" si="13"/>
        <v>69414</v>
      </c>
      <c r="M14" s="52">
        <f t="shared" si="13"/>
        <v>226000</v>
      </c>
      <c r="N14" s="41">
        <f t="shared" si="13"/>
        <v>128664</v>
      </c>
      <c r="O14" s="41">
        <f t="shared" si="13"/>
        <v>393400</v>
      </c>
      <c r="P14" s="41">
        <f t="shared" si="13"/>
        <v>143573</v>
      </c>
      <c r="Q14" s="41">
        <f t="shared" si="13"/>
        <v>426000</v>
      </c>
      <c r="R14" s="41">
        <f t="shared" ref="R14:W14" si="14">SUM(R15:R17)</f>
        <v>160569</v>
      </c>
      <c r="S14" s="41">
        <f t="shared" si="14"/>
        <v>465600</v>
      </c>
      <c r="T14" s="41">
        <f>SUM(T15:T17)</f>
        <v>175864</v>
      </c>
      <c r="U14" s="41">
        <f>SUM(U15:U17)</f>
        <v>503100</v>
      </c>
      <c r="V14" s="41">
        <f t="shared" si="14"/>
        <v>204460</v>
      </c>
      <c r="W14" s="41">
        <f t="shared" si="14"/>
        <v>503162</v>
      </c>
      <c r="X14" s="41">
        <f>SUM(X15:X17)</f>
        <v>209528</v>
      </c>
      <c r="Y14" s="41">
        <f>SUM(Y15:Y17)</f>
        <v>503162</v>
      </c>
    </row>
    <row r="15" spans="1:25" ht="21.9" customHeight="1">
      <c r="A15" s="45" t="s">
        <v>18</v>
      </c>
      <c r="B15" s="52">
        <v>101</v>
      </c>
      <c r="C15" s="52">
        <v>5600</v>
      </c>
      <c r="D15" s="52">
        <v>262</v>
      </c>
      <c r="E15" s="52">
        <v>11000</v>
      </c>
      <c r="F15" s="52">
        <v>1801</v>
      </c>
      <c r="G15" s="52">
        <v>40200</v>
      </c>
      <c r="H15" s="52">
        <v>1997</v>
      </c>
      <c r="I15" s="52">
        <v>43200</v>
      </c>
      <c r="J15" s="52">
        <v>2065</v>
      </c>
      <c r="K15" s="52">
        <v>46500</v>
      </c>
      <c r="L15" s="52">
        <v>2200</v>
      </c>
      <c r="M15" s="52">
        <v>52500</v>
      </c>
      <c r="N15" s="41">
        <v>4900</v>
      </c>
      <c r="O15" s="41">
        <v>90500</v>
      </c>
      <c r="P15" s="41">
        <v>5014</v>
      </c>
      <c r="Q15" s="41">
        <v>95700</v>
      </c>
      <c r="R15" s="41">
        <v>7300</v>
      </c>
      <c r="S15" s="41">
        <v>108600</v>
      </c>
      <c r="T15" s="41">
        <v>7503</v>
      </c>
      <c r="U15" s="41">
        <v>117000</v>
      </c>
      <c r="V15" s="41">
        <v>7668</v>
      </c>
      <c r="W15" s="41">
        <v>117008</v>
      </c>
      <c r="X15" s="41">
        <v>7668</v>
      </c>
      <c r="Y15" s="41">
        <v>117008</v>
      </c>
    </row>
    <row r="16" spans="1:25" ht="21.9" customHeight="1">
      <c r="A16" s="45" t="s">
        <v>14</v>
      </c>
      <c r="B16" s="52">
        <v>14895</v>
      </c>
      <c r="C16" s="52">
        <v>29600</v>
      </c>
      <c r="D16" s="52">
        <v>14895</v>
      </c>
      <c r="E16" s="52">
        <v>29600</v>
      </c>
      <c r="F16" s="52">
        <v>28704</v>
      </c>
      <c r="G16" s="52">
        <v>54800</v>
      </c>
      <c r="H16" s="52">
        <v>28817</v>
      </c>
      <c r="I16" s="52">
        <v>57000</v>
      </c>
      <c r="J16" s="52">
        <v>41817</v>
      </c>
      <c r="K16" s="52">
        <v>78900</v>
      </c>
      <c r="L16" s="52">
        <v>57374</v>
      </c>
      <c r="M16" s="52">
        <v>104900</v>
      </c>
      <c r="N16" s="41">
        <v>113473</v>
      </c>
      <c r="O16" s="41">
        <v>230500</v>
      </c>
      <c r="P16" s="41">
        <v>128268</v>
      </c>
      <c r="Q16" s="41">
        <v>257900</v>
      </c>
      <c r="R16" s="41">
        <v>142978</v>
      </c>
      <c r="S16" s="41">
        <v>284600</v>
      </c>
      <c r="T16" s="41">
        <v>157862</v>
      </c>
      <c r="U16" s="41">
        <v>311600</v>
      </c>
      <c r="V16" s="41">
        <v>185909</v>
      </c>
      <c r="W16" s="41">
        <v>311650</v>
      </c>
      <c r="X16" s="41">
        <v>190977</v>
      </c>
      <c r="Y16" s="41">
        <v>311650</v>
      </c>
    </row>
    <row r="17" spans="1:25" ht="21.9" customHeight="1">
      <c r="A17" s="45" t="s">
        <v>15</v>
      </c>
      <c r="B17" s="52">
        <v>5125</v>
      </c>
      <c r="C17" s="52">
        <v>30100</v>
      </c>
      <c r="D17" s="52">
        <v>5125</v>
      </c>
      <c r="E17" s="52">
        <v>30100</v>
      </c>
      <c r="F17" s="52">
        <v>7725</v>
      </c>
      <c r="G17" s="52">
        <v>45600</v>
      </c>
      <c r="H17" s="52">
        <v>7725</v>
      </c>
      <c r="I17" s="52">
        <v>45600</v>
      </c>
      <c r="J17" s="52">
        <v>8736</v>
      </c>
      <c r="K17" s="52">
        <v>57500</v>
      </c>
      <c r="L17" s="52">
        <v>9840</v>
      </c>
      <c r="M17" s="52">
        <v>68600</v>
      </c>
      <c r="N17" s="41">
        <v>10291</v>
      </c>
      <c r="O17" s="41">
        <v>72400</v>
      </c>
      <c r="P17" s="41">
        <v>10291</v>
      </c>
      <c r="Q17" s="41">
        <v>72400</v>
      </c>
      <c r="R17" s="41">
        <v>10291</v>
      </c>
      <c r="S17" s="41">
        <v>72400</v>
      </c>
      <c r="T17" s="41">
        <v>10499</v>
      </c>
      <c r="U17" s="41">
        <v>74500</v>
      </c>
      <c r="V17" s="41">
        <v>10883</v>
      </c>
      <c r="W17" s="41">
        <v>74504</v>
      </c>
      <c r="X17" s="41">
        <v>10883</v>
      </c>
      <c r="Y17" s="41">
        <v>74504</v>
      </c>
    </row>
    <row r="18" spans="1:25" ht="23.4" customHeight="1">
      <c r="A18" s="46" t="s">
        <v>43</v>
      </c>
      <c r="B18" s="52">
        <f t="shared" ref="B18:I18" si="15">SUM(B5+B8+B10+B12+B14)</f>
        <v>581266</v>
      </c>
      <c r="C18" s="52">
        <f t="shared" si="15"/>
        <v>1413500</v>
      </c>
      <c r="D18" s="52">
        <f>SUM(D5+D8+D10+D12+D14)</f>
        <v>990960</v>
      </c>
      <c r="E18" s="52">
        <f t="shared" si="15"/>
        <v>2343800</v>
      </c>
      <c r="F18" s="52">
        <f t="shared" si="15"/>
        <v>1591564</v>
      </c>
      <c r="G18" s="52">
        <f t="shared" si="15"/>
        <v>3738200</v>
      </c>
      <c r="H18" s="52">
        <f t="shared" si="15"/>
        <v>2456682</v>
      </c>
      <c r="I18" s="52">
        <f t="shared" si="15"/>
        <v>5612300</v>
      </c>
      <c r="J18" s="52">
        <f t="shared" ref="J18:Q18" si="16">SUM(J5+J8+J10+J12+J14)</f>
        <v>3126152</v>
      </c>
      <c r="K18" s="52">
        <f t="shared" si="16"/>
        <v>6923100</v>
      </c>
      <c r="L18" s="52">
        <f t="shared" si="16"/>
        <v>3810618</v>
      </c>
      <c r="M18" s="52">
        <f t="shared" si="16"/>
        <v>8538300</v>
      </c>
      <c r="N18" s="41">
        <f t="shared" si="16"/>
        <v>4911121</v>
      </c>
      <c r="O18" s="41">
        <f t="shared" si="16"/>
        <v>11296500</v>
      </c>
      <c r="P18" s="41">
        <f t="shared" si="16"/>
        <v>5624941</v>
      </c>
      <c r="Q18" s="41">
        <f t="shared" si="16"/>
        <v>13148400</v>
      </c>
      <c r="R18" s="41">
        <f t="shared" ref="R18:W18" si="17">SUM(R5+R8+R10+R12+R14)</f>
        <v>6179680</v>
      </c>
      <c r="S18" s="41">
        <f t="shared" si="17"/>
        <v>14641000</v>
      </c>
      <c r="T18" s="41">
        <f>SUM(T5+T8+T10+T12+T14)</f>
        <v>6846324</v>
      </c>
      <c r="U18" s="41">
        <f>SUM(U5+U8+U10+U12+U14)</f>
        <v>16226800</v>
      </c>
      <c r="V18" s="41">
        <f t="shared" si="17"/>
        <v>7407468</v>
      </c>
      <c r="W18" s="41">
        <f t="shared" si="17"/>
        <v>16228230</v>
      </c>
      <c r="X18" s="41">
        <f>SUM(X5+X8+X10+X12+X14)</f>
        <v>8132106</v>
      </c>
      <c r="Y18" s="41">
        <f>SUM(Y5+Y8+Y10+Y12+Y14)</f>
        <v>16229675</v>
      </c>
    </row>
    <row r="19" spans="1:25" ht="11.4" customHeight="1">
      <c r="A19" s="47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21.9" customHeight="1">
      <c r="A20" s="48" t="s">
        <v>44</v>
      </c>
      <c r="B20" s="52">
        <f t="shared" ref="B20:I20" si="18">SUM(B21:B22)</f>
        <v>106557</v>
      </c>
      <c r="C20" s="52">
        <f t="shared" si="18"/>
        <v>314500</v>
      </c>
      <c r="D20" s="52">
        <f t="shared" si="18"/>
        <v>243027</v>
      </c>
      <c r="E20" s="52">
        <f t="shared" si="18"/>
        <v>686400</v>
      </c>
      <c r="F20" s="52">
        <f t="shared" si="18"/>
        <v>292126</v>
      </c>
      <c r="G20" s="52">
        <f t="shared" si="18"/>
        <v>862100</v>
      </c>
      <c r="H20" s="52">
        <f t="shared" si="18"/>
        <v>317705</v>
      </c>
      <c r="I20" s="52">
        <f t="shared" si="18"/>
        <v>935500</v>
      </c>
      <c r="J20" s="52">
        <f t="shared" ref="J20:Q20" si="19">SUM(J21:J22)</f>
        <v>372138</v>
      </c>
      <c r="K20" s="52">
        <f t="shared" si="19"/>
        <v>1076000</v>
      </c>
      <c r="L20" s="52">
        <f t="shared" si="19"/>
        <v>372138</v>
      </c>
      <c r="M20" s="52">
        <f t="shared" si="19"/>
        <v>1076000</v>
      </c>
      <c r="N20" s="41">
        <f t="shared" si="19"/>
        <v>492269</v>
      </c>
      <c r="O20" s="41">
        <f t="shared" si="19"/>
        <v>1735100</v>
      </c>
      <c r="P20" s="41">
        <f t="shared" si="19"/>
        <v>523671</v>
      </c>
      <c r="Q20" s="41">
        <f t="shared" si="19"/>
        <v>1787800</v>
      </c>
      <c r="R20" s="41">
        <f t="shared" ref="R20:W20" si="20">SUM(R21:R22)</f>
        <v>523671</v>
      </c>
      <c r="S20" s="41">
        <f t="shared" si="20"/>
        <v>1787800</v>
      </c>
      <c r="T20" s="41">
        <f>SUM(T21:T22)</f>
        <v>627016</v>
      </c>
      <c r="U20" s="41">
        <f>SUM(U21:U22)</f>
        <v>2141900</v>
      </c>
      <c r="V20" s="41">
        <f t="shared" si="20"/>
        <v>656203</v>
      </c>
      <c r="W20" s="41">
        <f t="shared" si="20"/>
        <v>2141997</v>
      </c>
      <c r="X20" s="41">
        <f>SUM(X21:X22)</f>
        <v>723900</v>
      </c>
      <c r="Y20" s="41">
        <f>SUM(Y21:Y22)</f>
        <v>2142179</v>
      </c>
    </row>
    <row r="21" spans="1:25" ht="21.9" customHeight="1">
      <c r="A21" s="48">
        <v>55093100009</v>
      </c>
      <c r="B21" s="52">
        <v>50901</v>
      </c>
      <c r="C21" s="52">
        <v>142100</v>
      </c>
      <c r="D21" s="52">
        <v>149294</v>
      </c>
      <c r="E21" s="52">
        <v>404200</v>
      </c>
      <c r="F21" s="52">
        <v>152886</v>
      </c>
      <c r="G21" s="52">
        <v>415000</v>
      </c>
      <c r="H21" s="52">
        <v>178005</v>
      </c>
      <c r="I21" s="52">
        <v>486600</v>
      </c>
      <c r="J21" s="52">
        <v>226531</v>
      </c>
      <c r="K21" s="52">
        <v>607800</v>
      </c>
      <c r="L21" s="52">
        <v>226531</v>
      </c>
      <c r="M21" s="52">
        <v>607800</v>
      </c>
      <c r="N21" s="41">
        <v>278656</v>
      </c>
      <c r="O21" s="41">
        <v>882400</v>
      </c>
      <c r="P21" s="41">
        <v>310058</v>
      </c>
      <c r="Q21" s="41">
        <v>935100</v>
      </c>
      <c r="R21" s="41">
        <v>310058</v>
      </c>
      <c r="S21" s="41">
        <v>935100</v>
      </c>
      <c r="T21" s="41">
        <v>392492</v>
      </c>
      <c r="U21" s="41">
        <v>1187100</v>
      </c>
      <c r="V21" s="41">
        <v>415668</v>
      </c>
      <c r="W21" s="41">
        <v>1187162</v>
      </c>
      <c r="X21" s="41">
        <v>458243</v>
      </c>
      <c r="Y21" s="41">
        <v>1187270</v>
      </c>
    </row>
    <row r="22" spans="1:25" ht="21.9" customHeight="1">
      <c r="A22" s="56">
        <v>55093200008</v>
      </c>
      <c r="B22" s="52">
        <v>55656</v>
      </c>
      <c r="C22" s="52">
        <v>172400</v>
      </c>
      <c r="D22" s="52">
        <v>93733</v>
      </c>
      <c r="E22" s="52">
        <v>282200</v>
      </c>
      <c r="F22" s="52">
        <v>139240</v>
      </c>
      <c r="G22" s="52">
        <v>447100</v>
      </c>
      <c r="H22" s="52">
        <v>139700</v>
      </c>
      <c r="I22" s="52">
        <v>448900</v>
      </c>
      <c r="J22" s="52">
        <v>145607</v>
      </c>
      <c r="K22" s="52">
        <v>468200</v>
      </c>
      <c r="L22" s="52">
        <v>145607</v>
      </c>
      <c r="M22" s="52">
        <v>468200</v>
      </c>
      <c r="N22" s="41">
        <v>213613</v>
      </c>
      <c r="O22" s="41">
        <v>852700</v>
      </c>
      <c r="P22" s="41">
        <v>213613</v>
      </c>
      <c r="Q22" s="41">
        <v>852700</v>
      </c>
      <c r="R22" s="41">
        <v>213613</v>
      </c>
      <c r="S22" s="41">
        <v>852700</v>
      </c>
      <c r="T22" s="41">
        <v>234524</v>
      </c>
      <c r="U22" s="41">
        <v>954800</v>
      </c>
      <c r="V22" s="41">
        <v>240535</v>
      </c>
      <c r="W22" s="41">
        <v>954835</v>
      </c>
      <c r="X22" s="41">
        <v>265657</v>
      </c>
      <c r="Y22" s="41">
        <v>954909</v>
      </c>
    </row>
    <row r="23" spans="1:25" ht="21.9" customHeight="1">
      <c r="A23" s="44" t="s">
        <v>87</v>
      </c>
      <c r="B23" s="52">
        <f>SUM(B24:B24)</f>
        <v>0</v>
      </c>
      <c r="C23" s="52">
        <f t="shared" ref="C23" si="21">SUM(C24:C24)</f>
        <v>0</v>
      </c>
      <c r="D23" s="52">
        <f>D24</f>
        <v>0</v>
      </c>
      <c r="E23" s="52">
        <f>E24</f>
        <v>0</v>
      </c>
      <c r="F23" s="52">
        <f t="shared" ref="F23:G23" si="22">F24</f>
        <v>0</v>
      </c>
      <c r="G23" s="52">
        <f t="shared" si="22"/>
        <v>0</v>
      </c>
      <c r="H23" s="52">
        <f t="shared" ref="H23:S23" si="23">H24</f>
        <v>1035</v>
      </c>
      <c r="I23" s="52">
        <f t="shared" si="23"/>
        <v>10800</v>
      </c>
      <c r="J23" s="52">
        <f t="shared" si="23"/>
        <v>1035</v>
      </c>
      <c r="K23" s="52">
        <f t="shared" si="23"/>
        <v>10800</v>
      </c>
      <c r="L23" s="52">
        <f t="shared" si="23"/>
        <v>1035</v>
      </c>
      <c r="M23" s="52">
        <f t="shared" si="23"/>
        <v>10800</v>
      </c>
      <c r="N23" s="41">
        <f t="shared" si="23"/>
        <v>39</v>
      </c>
      <c r="O23" s="41">
        <f t="shared" si="23"/>
        <v>4100</v>
      </c>
      <c r="P23" s="41">
        <f t="shared" si="23"/>
        <v>39</v>
      </c>
      <c r="Q23" s="41">
        <f t="shared" si="23"/>
        <v>4100</v>
      </c>
      <c r="R23" s="41">
        <f t="shared" si="23"/>
        <v>39</v>
      </c>
      <c r="S23" s="41">
        <f t="shared" si="23"/>
        <v>4100</v>
      </c>
      <c r="T23" s="41">
        <f t="shared" ref="T23" si="24">T24</f>
        <v>39</v>
      </c>
      <c r="U23" s="41">
        <f t="shared" ref="U23" si="25">U24</f>
        <v>4100</v>
      </c>
      <c r="V23" s="41">
        <f t="shared" ref="V23" si="26">V24</f>
        <v>39</v>
      </c>
      <c r="W23" s="41">
        <f t="shared" ref="W23" si="27">W24</f>
        <v>4100</v>
      </c>
      <c r="X23" s="41">
        <f t="shared" ref="X23" si="28">X24</f>
        <v>39</v>
      </c>
      <c r="Y23" s="41">
        <f t="shared" ref="Y23" si="29">Y24</f>
        <v>4100</v>
      </c>
    </row>
    <row r="24" spans="1:25" ht="21.9" customHeight="1">
      <c r="A24" s="48">
        <v>55096100002</v>
      </c>
      <c r="B24" s="52"/>
      <c r="C24" s="52"/>
      <c r="D24" s="52">
        <v>0</v>
      </c>
      <c r="E24" s="52">
        <v>0</v>
      </c>
      <c r="F24" s="52">
        <v>0</v>
      </c>
      <c r="G24" s="52">
        <v>0</v>
      </c>
      <c r="H24" s="52">
        <v>1035</v>
      </c>
      <c r="I24" s="52">
        <v>10800</v>
      </c>
      <c r="J24" s="52">
        <v>1035</v>
      </c>
      <c r="K24" s="52">
        <v>10800</v>
      </c>
      <c r="L24" s="52">
        <v>1035</v>
      </c>
      <c r="M24" s="52">
        <v>10800</v>
      </c>
      <c r="N24" s="41">
        <v>39</v>
      </c>
      <c r="O24" s="41">
        <v>4100</v>
      </c>
      <c r="P24" s="41">
        <v>39</v>
      </c>
      <c r="Q24" s="41">
        <v>4100</v>
      </c>
      <c r="R24" s="41">
        <v>39</v>
      </c>
      <c r="S24" s="41">
        <v>4100</v>
      </c>
      <c r="T24" s="41">
        <v>39</v>
      </c>
      <c r="U24" s="41">
        <v>4100</v>
      </c>
      <c r="V24" s="41">
        <v>39</v>
      </c>
      <c r="W24" s="41">
        <v>4100</v>
      </c>
      <c r="X24" s="41">
        <v>39</v>
      </c>
      <c r="Y24" s="41">
        <v>4100</v>
      </c>
    </row>
    <row r="25" spans="1:25" ht="21.9" customHeight="1">
      <c r="A25" s="44" t="s">
        <v>88</v>
      </c>
      <c r="B25" s="52">
        <f t="shared" ref="B25:M25" si="30">SUM(B26:B26)</f>
        <v>27451</v>
      </c>
      <c r="C25" s="52">
        <f t="shared" si="30"/>
        <v>131700</v>
      </c>
      <c r="D25" s="52">
        <f t="shared" si="30"/>
        <v>35597</v>
      </c>
      <c r="E25" s="52">
        <f t="shared" si="30"/>
        <v>142300</v>
      </c>
      <c r="F25" s="52">
        <f t="shared" si="30"/>
        <v>35597</v>
      </c>
      <c r="G25" s="52">
        <f t="shared" si="30"/>
        <v>142300</v>
      </c>
      <c r="H25" s="52">
        <f t="shared" si="30"/>
        <v>55397</v>
      </c>
      <c r="I25" s="52">
        <f t="shared" si="30"/>
        <v>166100</v>
      </c>
      <c r="J25" s="52">
        <f t="shared" si="30"/>
        <v>58997</v>
      </c>
      <c r="K25" s="52">
        <f t="shared" si="30"/>
        <v>171800</v>
      </c>
      <c r="L25" s="52">
        <f t="shared" si="30"/>
        <v>58997</v>
      </c>
      <c r="M25" s="52">
        <f t="shared" si="30"/>
        <v>171800</v>
      </c>
      <c r="N25" s="41">
        <f t="shared" ref="N25:Y25" si="31">SUM(N26:N26)</f>
        <v>539</v>
      </c>
      <c r="O25" s="41">
        <f t="shared" si="31"/>
        <v>11000</v>
      </c>
      <c r="P25" s="41">
        <f t="shared" si="31"/>
        <v>8849</v>
      </c>
      <c r="Q25" s="41">
        <f t="shared" si="31"/>
        <v>26000</v>
      </c>
      <c r="R25" s="41">
        <f t="shared" si="31"/>
        <v>16854</v>
      </c>
      <c r="S25" s="41">
        <f t="shared" si="31"/>
        <v>158200</v>
      </c>
      <c r="T25" s="41">
        <f t="shared" si="31"/>
        <v>16854</v>
      </c>
      <c r="U25" s="41">
        <f t="shared" si="31"/>
        <v>158200</v>
      </c>
      <c r="V25" s="41">
        <f t="shared" si="31"/>
        <v>16854</v>
      </c>
      <c r="W25" s="41">
        <f t="shared" si="31"/>
        <v>158200</v>
      </c>
      <c r="X25" s="41">
        <f t="shared" si="31"/>
        <v>16854</v>
      </c>
      <c r="Y25" s="41">
        <f t="shared" si="31"/>
        <v>158200</v>
      </c>
    </row>
    <row r="26" spans="1:25" ht="21.9" customHeight="1">
      <c r="A26" s="44">
        <v>55096200001</v>
      </c>
      <c r="B26" s="52">
        <v>27451</v>
      </c>
      <c r="C26" s="52">
        <v>131700</v>
      </c>
      <c r="D26" s="52">
        <v>35597</v>
      </c>
      <c r="E26" s="52">
        <v>142300</v>
      </c>
      <c r="F26" s="52">
        <v>35597</v>
      </c>
      <c r="G26" s="52">
        <v>142300</v>
      </c>
      <c r="H26" s="52">
        <v>55397</v>
      </c>
      <c r="I26" s="52">
        <v>166100</v>
      </c>
      <c r="J26" s="52">
        <v>58997</v>
      </c>
      <c r="K26" s="52">
        <v>171800</v>
      </c>
      <c r="L26" s="52">
        <v>58997</v>
      </c>
      <c r="M26" s="52">
        <v>171800</v>
      </c>
      <c r="N26" s="41">
        <v>539</v>
      </c>
      <c r="O26" s="41">
        <v>11000</v>
      </c>
      <c r="P26" s="41">
        <v>8849</v>
      </c>
      <c r="Q26" s="41">
        <v>26000</v>
      </c>
      <c r="R26" s="41">
        <v>16854</v>
      </c>
      <c r="S26" s="41">
        <v>158200</v>
      </c>
      <c r="T26" s="41">
        <v>16854</v>
      </c>
      <c r="U26" s="41">
        <v>158200</v>
      </c>
      <c r="V26" s="41">
        <v>16854</v>
      </c>
      <c r="W26" s="41">
        <v>158200</v>
      </c>
      <c r="X26" s="41">
        <v>16854</v>
      </c>
      <c r="Y26" s="41">
        <v>158200</v>
      </c>
    </row>
    <row r="27" spans="1:25" ht="21.9" customHeight="1">
      <c r="A27" s="44" t="s">
        <v>47</v>
      </c>
      <c r="B27" s="52">
        <f t="shared" ref="B27:L27" si="32">SUM(B28:B28)</f>
        <v>10003</v>
      </c>
      <c r="C27" s="52">
        <f t="shared" si="32"/>
        <v>20500</v>
      </c>
      <c r="D27" s="52">
        <f t="shared" si="32"/>
        <v>18984</v>
      </c>
      <c r="E27" s="52">
        <f t="shared" si="32"/>
        <v>43500</v>
      </c>
      <c r="F27" s="52">
        <f t="shared" si="32"/>
        <v>18984</v>
      </c>
      <c r="G27" s="52">
        <f t="shared" si="32"/>
        <v>43500</v>
      </c>
      <c r="H27" s="52">
        <f t="shared" si="32"/>
        <v>20785</v>
      </c>
      <c r="I27" s="52">
        <f>SUM(I28:I28)</f>
        <v>58900</v>
      </c>
      <c r="J27" s="52">
        <f t="shared" si="32"/>
        <v>39331</v>
      </c>
      <c r="K27" s="52">
        <f>SUM(K28:K28)</f>
        <v>103900</v>
      </c>
      <c r="L27" s="52">
        <f t="shared" si="32"/>
        <v>50887</v>
      </c>
      <c r="M27" s="52">
        <f>SUM(M28:M28)</f>
        <v>156200</v>
      </c>
      <c r="N27" s="41">
        <f>SUM(N28:N28)</f>
        <v>65331</v>
      </c>
      <c r="O27" s="41">
        <f>SUM(O28:O28)</f>
        <v>201900</v>
      </c>
      <c r="P27" s="41">
        <f>SUM(P28:P28)</f>
        <v>65553</v>
      </c>
      <c r="Q27" s="41">
        <f>SUM(Q28:Q28)</f>
        <v>207900</v>
      </c>
      <c r="R27" s="41">
        <f t="shared" ref="R27:Y27" si="33">SUM(R28:R28)</f>
        <v>98613</v>
      </c>
      <c r="S27" s="41">
        <f t="shared" si="33"/>
        <v>346000</v>
      </c>
      <c r="T27" s="41">
        <f t="shared" si="33"/>
        <v>116659</v>
      </c>
      <c r="U27" s="41">
        <f t="shared" si="33"/>
        <v>415400</v>
      </c>
      <c r="V27" s="41">
        <f t="shared" si="33"/>
        <v>127748</v>
      </c>
      <c r="W27" s="41">
        <f t="shared" si="33"/>
        <v>415443</v>
      </c>
      <c r="X27" s="41">
        <f t="shared" si="33"/>
        <v>136467</v>
      </c>
      <c r="Y27" s="41">
        <f t="shared" si="33"/>
        <v>415471</v>
      </c>
    </row>
    <row r="28" spans="1:25" ht="21.9" customHeight="1">
      <c r="A28" s="46">
        <v>55096900004</v>
      </c>
      <c r="B28" s="52">
        <v>10003</v>
      </c>
      <c r="C28" s="52">
        <v>20500</v>
      </c>
      <c r="D28" s="52">
        <v>18984</v>
      </c>
      <c r="E28" s="52">
        <v>43500</v>
      </c>
      <c r="F28" s="52">
        <v>18984</v>
      </c>
      <c r="G28" s="52">
        <v>43500</v>
      </c>
      <c r="H28" s="52">
        <v>20785</v>
      </c>
      <c r="I28" s="52">
        <v>58900</v>
      </c>
      <c r="J28" s="52">
        <v>39331</v>
      </c>
      <c r="K28" s="52">
        <v>103900</v>
      </c>
      <c r="L28" s="52">
        <v>50887</v>
      </c>
      <c r="M28" s="52">
        <v>156200</v>
      </c>
      <c r="N28" s="41">
        <v>65331</v>
      </c>
      <c r="O28" s="41">
        <v>201900</v>
      </c>
      <c r="P28" s="41">
        <v>65553</v>
      </c>
      <c r="Q28" s="41">
        <v>207900</v>
      </c>
      <c r="R28" s="41">
        <v>98613</v>
      </c>
      <c r="S28" s="41">
        <v>346000</v>
      </c>
      <c r="T28" s="41">
        <v>116659</v>
      </c>
      <c r="U28" s="41">
        <v>415400</v>
      </c>
      <c r="V28" s="41">
        <v>127748</v>
      </c>
      <c r="W28" s="41">
        <v>415443</v>
      </c>
      <c r="X28" s="41">
        <v>136467</v>
      </c>
      <c r="Y28" s="41">
        <v>415471</v>
      </c>
    </row>
    <row r="29" spans="1:25" ht="21.9" customHeight="1">
      <c r="A29" s="46" t="s">
        <v>43</v>
      </c>
      <c r="B29" s="52">
        <f t="shared" ref="B29:I29" si="34">SUM(B20+B23+B25+B27)</f>
        <v>144011</v>
      </c>
      <c r="C29" s="52">
        <f t="shared" si="34"/>
        <v>466700</v>
      </c>
      <c r="D29" s="52">
        <f>SUM(D20+D23+D25+D27)</f>
        <v>297608</v>
      </c>
      <c r="E29" s="52">
        <f t="shared" si="34"/>
        <v>872200</v>
      </c>
      <c r="F29" s="52">
        <f t="shared" si="34"/>
        <v>346707</v>
      </c>
      <c r="G29" s="52">
        <f t="shared" si="34"/>
        <v>1047900</v>
      </c>
      <c r="H29" s="52">
        <f t="shared" si="34"/>
        <v>394922</v>
      </c>
      <c r="I29" s="52">
        <f t="shared" si="34"/>
        <v>1171300</v>
      </c>
      <c r="J29" s="52">
        <f t="shared" ref="J29:Q29" si="35">SUM(J20+J23+J25+J27)</f>
        <v>471501</v>
      </c>
      <c r="K29" s="52">
        <f t="shared" si="35"/>
        <v>1362500</v>
      </c>
      <c r="L29" s="52">
        <f t="shared" si="35"/>
        <v>483057</v>
      </c>
      <c r="M29" s="52">
        <f t="shared" si="35"/>
        <v>1414800</v>
      </c>
      <c r="N29" s="41">
        <f t="shared" si="35"/>
        <v>558178</v>
      </c>
      <c r="O29" s="41">
        <f t="shared" si="35"/>
        <v>1952100</v>
      </c>
      <c r="P29" s="41">
        <f t="shared" si="35"/>
        <v>598112</v>
      </c>
      <c r="Q29" s="41">
        <f t="shared" si="35"/>
        <v>2025800</v>
      </c>
      <c r="R29" s="41">
        <f t="shared" ref="R29:W29" si="36">SUM(R20+R23+R25+R27)</f>
        <v>639177</v>
      </c>
      <c r="S29" s="41">
        <f t="shared" si="36"/>
        <v>2296100</v>
      </c>
      <c r="T29" s="41">
        <f>SUM(T20+T23+T25+T27)</f>
        <v>760568</v>
      </c>
      <c r="U29" s="41">
        <f>SUM(U20+U23+U25+U27)</f>
        <v>2719600</v>
      </c>
      <c r="V29" s="41">
        <f t="shared" si="36"/>
        <v>800844</v>
      </c>
      <c r="W29" s="41">
        <f t="shared" si="36"/>
        <v>2719740</v>
      </c>
      <c r="X29" s="41">
        <f>SUM(X20+X23+X25+X27)</f>
        <v>877260</v>
      </c>
      <c r="Y29" s="41">
        <f>SUM(Y20+Y23+Y25+Y27)</f>
        <v>2719950</v>
      </c>
    </row>
    <row r="30" spans="1:25" ht="11.4" customHeight="1">
      <c r="A30" s="47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ht="21.9" customHeight="1">
      <c r="A31" s="44" t="s">
        <v>48</v>
      </c>
      <c r="B31" s="52">
        <f t="shared" ref="B31:I31" si="37">SUM(B32:B33)</f>
        <v>35824</v>
      </c>
      <c r="C31" s="52">
        <f t="shared" si="37"/>
        <v>106600</v>
      </c>
      <c r="D31" s="52">
        <f t="shared" si="37"/>
        <v>70728</v>
      </c>
      <c r="E31" s="52">
        <f t="shared" si="37"/>
        <v>214100</v>
      </c>
      <c r="F31" s="52">
        <f t="shared" si="37"/>
        <v>143325</v>
      </c>
      <c r="G31" s="52">
        <f t="shared" si="37"/>
        <v>451900</v>
      </c>
      <c r="H31" s="52">
        <f t="shared" si="37"/>
        <v>250092</v>
      </c>
      <c r="I31" s="52">
        <f t="shared" si="37"/>
        <v>722900</v>
      </c>
      <c r="J31" s="52">
        <f t="shared" ref="J31:Q31" si="38">SUM(J32:J33)</f>
        <v>416425</v>
      </c>
      <c r="K31" s="52">
        <f t="shared" si="38"/>
        <v>1254200</v>
      </c>
      <c r="L31" s="52">
        <f t="shared" si="38"/>
        <v>475009</v>
      </c>
      <c r="M31" s="52">
        <f t="shared" si="38"/>
        <v>1501100</v>
      </c>
      <c r="N31" s="41">
        <f t="shared" si="38"/>
        <v>490327</v>
      </c>
      <c r="O31" s="41">
        <f t="shared" si="38"/>
        <v>1439100</v>
      </c>
      <c r="P31" s="41">
        <f t="shared" si="38"/>
        <v>627800</v>
      </c>
      <c r="Q31" s="41">
        <f t="shared" si="38"/>
        <v>1765900</v>
      </c>
      <c r="R31" s="41">
        <f t="shared" ref="R31:W31" si="39">SUM(R32:R33)</f>
        <v>701836</v>
      </c>
      <c r="S31" s="41">
        <f t="shared" si="39"/>
        <v>1966600</v>
      </c>
      <c r="T31" s="41">
        <f>SUM(T32:T33)</f>
        <v>755354</v>
      </c>
      <c r="U31" s="41">
        <f>SUM(U32:U33)</f>
        <v>2103800</v>
      </c>
      <c r="V31" s="41">
        <f t="shared" si="39"/>
        <v>874731</v>
      </c>
      <c r="W31" s="41">
        <f t="shared" si="39"/>
        <v>2104138</v>
      </c>
      <c r="X31" s="41">
        <f>SUM(X32:X33)</f>
        <v>979212</v>
      </c>
      <c r="Y31" s="41">
        <f>SUM(Y32:Y33)</f>
        <v>2104478</v>
      </c>
    </row>
    <row r="32" spans="1:25" ht="21.9" customHeight="1">
      <c r="A32" s="58">
        <v>55101100000</v>
      </c>
      <c r="B32" s="52">
        <v>33807</v>
      </c>
      <c r="C32" s="52">
        <v>96500</v>
      </c>
      <c r="D32" s="52">
        <v>68707</v>
      </c>
      <c r="E32" s="52">
        <v>202000</v>
      </c>
      <c r="F32" s="52">
        <v>133384</v>
      </c>
      <c r="G32" s="52">
        <v>400100</v>
      </c>
      <c r="H32" s="52">
        <v>235114</v>
      </c>
      <c r="I32" s="52">
        <v>640700</v>
      </c>
      <c r="J32" s="52">
        <v>394359</v>
      </c>
      <c r="K32" s="52">
        <v>1139700</v>
      </c>
      <c r="L32" s="52">
        <v>448855</v>
      </c>
      <c r="M32" s="52">
        <v>1364500</v>
      </c>
      <c r="N32" s="41">
        <v>480180</v>
      </c>
      <c r="O32" s="41">
        <v>1386700</v>
      </c>
      <c r="P32" s="41">
        <v>592244</v>
      </c>
      <c r="Q32" s="41">
        <v>1627800</v>
      </c>
      <c r="R32" s="41">
        <v>666163</v>
      </c>
      <c r="S32" s="41">
        <v>1824200</v>
      </c>
      <c r="T32" s="41">
        <v>719681</v>
      </c>
      <c r="U32" s="41">
        <v>1961400</v>
      </c>
      <c r="V32" s="41">
        <v>839034</v>
      </c>
      <c r="W32" s="41">
        <v>1961733</v>
      </c>
      <c r="X32" s="41">
        <v>935231</v>
      </c>
      <c r="Y32" s="41">
        <v>1962022</v>
      </c>
    </row>
    <row r="33" spans="1:25" ht="21.9" customHeight="1">
      <c r="A33" s="58">
        <v>55101200009</v>
      </c>
      <c r="B33" s="52">
        <v>2017</v>
      </c>
      <c r="C33" s="52">
        <v>10100</v>
      </c>
      <c r="D33" s="52">
        <v>2021</v>
      </c>
      <c r="E33" s="52">
        <v>12100</v>
      </c>
      <c r="F33" s="52">
        <v>9941</v>
      </c>
      <c r="G33" s="52">
        <v>51800</v>
      </c>
      <c r="H33" s="52">
        <v>14978</v>
      </c>
      <c r="I33" s="52">
        <v>82200</v>
      </c>
      <c r="J33" s="52">
        <v>22066</v>
      </c>
      <c r="K33" s="52">
        <v>114500</v>
      </c>
      <c r="L33" s="52">
        <v>26154</v>
      </c>
      <c r="M33" s="52">
        <v>136600</v>
      </c>
      <c r="N33" s="41">
        <v>10147</v>
      </c>
      <c r="O33" s="41">
        <v>52400</v>
      </c>
      <c r="P33" s="41">
        <v>35556</v>
      </c>
      <c r="Q33" s="41">
        <v>138100</v>
      </c>
      <c r="R33" s="41">
        <v>35673</v>
      </c>
      <c r="S33" s="41">
        <v>142400</v>
      </c>
      <c r="T33" s="41">
        <v>35673</v>
      </c>
      <c r="U33" s="41">
        <v>142400</v>
      </c>
      <c r="V33" s="41">
        <v>35697</v>
      </c>
      <c r="W33" s="41">
        <v>142405</v>
      </c>
      <c r="X33" s="41">
        <v>43981</v>
      </c>
      <c r="Y33" s="41">
        <v>142456</v>
      </c>
    </row>
    <row r="34" spans="1:25" ht="21.9" customHeight="1">
      <c r="A34" s="44" t="s">
        <v>49</v>
      </c>
      <c r="B34" s="52">
        <f t="shared" ref="B34:I34" si="40">SUM(B35:B37)</f>
        <v>7757</v>
      </c>
      <c r="C34" s="52">
        <f t="shared" si="40"/>
        <v>32300</v>
      </c>
      <c r="D34" s="52">
        <f t="shared" si="40"/>
        <v>37307</v>
      </c>
      <c r="E34" s="52">
        <f t="shared" si="40"/>
        <v>123800</v>
      </c>
      <c r="F34" s="52">
        <f t="shared" si="40"/>
        <v>42787</v>
      </c>
      <c r="G34" s="52">
        <f t="shared" si="40"/>
        <v>141300</v>
      </c>
      <c r="H34" s="52">
        <f t="shared" si="40"/>
        <v>42787</v>
      </c>
      <c r="I34" s="52">
        <f t="shared" si="40"/>
        <v>141300</v>
      </c>
      <c r="J34" s="52">
        <f t="shared" ref="J34:Q34" si="41">SUM(J35:J37)</f>
        <v>42787</v>
      </c>
      <c r="K34" s="52">
        <f t="shared" si="41"/>
        <v>141300</v>
      </c>
      <c r="L34" s="52">
        <f t="shared" si="41"/>
        <v>45893</v>
      </c>
      <c r="M34" s="52">
        <f t="shared" si="41"/>
        <v>156400</v>
      </c>
      <c r="N34" s="41">
        <f t="shared" si="41"/>
        <v>44888</v>
      </c>
      <c r="O34" s="41">
        <f t="shared" si="41"/>
        <v>158900</v>
      </c>
      <c r="P34" s="41">
        <f t="shared" si="41"/>
        <v>85409</v>
      </c>
      <c r="Q34" s="41">
        <f t="shared" si="41"/>
        <v>289600</v>
      </c>
      <c r="R34" s="41">
        <f t="shared" ref="R34:W34" si="42">SUM(R35:R37)</f>
        <v>85409</v>
      </c>
      <c r="S34" s="41">
        <f t="shared" si="42"/>
        <v>289600</v>
      </c>
      <c r="T34" s="41">
        <f>SUM(T35:T37)</f>
        <v>85512</v>
      </c>
      <c r="U34" s="41">
        <f>SUM(U35:U37)</f>
        <v>290600</v>
      </c>
      <c r="V34" s="41">
        <f t="shared" si="42"/>
        <v>85512</v>
      </c>
      <c r="W34" s="41">
        <f t="shared" si="42"/>
        <v>290600</v>
      </c>
      <c r="X34" s="41">
        <f>SUM(X35:X37)</f>
        <v>86736</v>
      </c>
      <c r="Y34" s="41">
        <f>SUM(Y35:Y37)</f>
        <v>290605</v>
      </c>
    </row>
    <row r="35" spans="1:25" ht="21.9" customHeight="1">
      <c r="A35" s="44">
        <v>55102000009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</row>
    <row r="36" spans="1:25" ht="21.9" customHeight="1">
      <c r="A36" s="58">
        <v>55103000007</v>
      </c>
      <c r="B36" s="52">
        <v>0</v>
      </c>
      <c r="C36" s="52">
        <v>0</v>
      </c>
      <c r="D36" s="52">
        <v>29550</v>
      </c>
      <c r="E36" s="52">
        <v>91500</v>
      </c>
      <c r="F36" s="52">
        <v>35030</v>
      </c>
      <c r="G36" s="52">
        <v>109000</v>
      </c>
      <c r="H36" s="52">
        <v>35030</v>
      </c>
      <c r="I36" s="52">
        <v>109000</v>
      </c>
      <c r="J36" s="52">
        <v>35030</v>
      </c>
      <c r="K36" s="52">
        <v>109000</v>
      </c>
      <c r="L36" s="52">
        <v>35030</v>
      </c>
      <c r="M36" s="52">
        <v>109000</v>
      </c>
      <c r="N36" s="41">
        <v>34218</v>
      </c>
      <c r="O36" s="41">
        <v>111100</v>
      </c>
      <c r="P36" s="41">
        <v>74736</v>
      </c>
      <c r="Q36" s="41">
        <v>238900</v>
      </c>
      <c r="R36" s="41">
        <v>74736</v>
      </c>
      <c r="S36" s="41">
        <v>238900</v>
      </c>
      <c r="T36" s="41">
        <v>74839</v>
      </c>
      <c r="U36" s="41">
        <v>239900</v>
      </c>
      <c r="V36" s="41">
        <v>74839</v>
      </c>
      <c r="W36" s="41">
        <v>239900</v>
      </c>
      <c r="X36" s="41">
        <v>74839</v>
      </c>
      <c r="Y36" s="41">
        <v>239900</v>
      </c>
    </row>
    <row r="37" spans="1:25" ht="21.9" customHeight="1">
      <c r="A37" s="44">
        <v>55109000004</v>
      </c>
      <c r="B37" s="52">
        <v>7757</v>
      </c>
      <c r="C37" s="52">
        <v>32300</v>
      </c>
      <c r="D37" s="52">
        <v>7757</v>
      </c>
      <c r="E37" s="52">
        <v>32300</v>
      </c>
      <c r="F37" s="52">
        <v>7757</v>
      </c>
      <c r="G37" s="52">
        <v>32300</v>
      </c>
      <c r="H37" s="52">
        <v>7757</v>
      </c>
      <c r="I37" s="52">
        <v>32300</v>
      </c>
      <c r="J37" s="52">
        <v>7757</v>
      </c>
      <c r="K37" s="52">
        <v>32300</v>
      </c>
      <c r="L37" s="52">
        <v>10863</v>
      </c>
      <c r="M37" s="52">
        <v>47400</v>
      </c>
      <c r="N37" s="41">
        <v>10670</v>
      </c>
      <c r="O37" s="41">
        <v>47800</v>
      </c>
      <c r="P37" s="41">
        <v>10673</v>
      </c>
      <c r="Q37" s="41">
        <v>50700</v>
      </c>
      <c r="R37" s="41">
        <v>10673</v>
      </c>
      <c r="S37" s="41">
        <v>50700</v>
      </c>
      <c r="T37" s="41">
        <v>10673</v>
      </c>
      <c r="U37" s="41">
        <v>50700</v>
      </c>
      <c r="V37" s="41">
        <v>10673</v>
      </c>
      <c r="W37" s="41">
        <v>50700</v>
      </c>
      <c r="X37" s="41">
        <v>11897</v>
      </c>
      <c r="Y37" s="41">
        <v>50705</v>
      </c>
    </row>
    <row r="38" spans="1:25" ht="21.9" customHeight="1">
      <c r="A38" s="44" t="s">
        <v>50</v>
      </c>
      <c r="B38" s="52">
        <f t="shared" ref="B38:I38" si="43">SUM(B39:B40)</f>
        <v>752</v>
      </c>
      <c r="C38" s="52">
        <f t="shared" si="43"/>
        <v>30300</v>
      </c>
      <c r="D38" s="52">
        <f t="shared" si="43"/>
        <v>752</v>
      </c>
      <c r="E38" s="52">
        <f t="shared" si="43"/>
        <v>30300</v>
      </c>
      <c r="F38" s="52">
        <f t="shared" si="43"/>
        <v>1752</v>
      </c>
      <c r="G38" s="52">
        <f t="shared" si="43"/>
        <v>56500</v>
      </c>
      <c r="H38" s="52">
        <f t="shared" si="43"/>
        <v>3026</v>
      </c>
      <c r="I38" s="52">
        <f t="shared" si="43"/>
        <v>109300</v>
      </c>
      <c r="J38" s="52">
        <f t="shared" ref="J38:Q38" si="44">SUM(J39:J40)</f>
        <v>4253</v>
      </c>
      <c r="K38" s="52">
        <f t="shared" si="44"/>
        <v>162500</v>
      </c>
      <c r="L38" s="52">
        <f t="shared" si="44"/>
        <v>5003</v>
      </c>
      <c r="M38" s="52">
        <f t="shared" si="44"/>
        <v>195200</v>
      </c>
      <c r="N38" s="41">
        <f t="shared" si="44"/>
        <v>2394</v>
      </c>
      <c r="O38" s="41">
        <f t="shared" si="44"/>
        <v>43500</v>
      </c>
      <c r="P38" s="41">
        <f t="shared" si="44"/>
        <v>2394</v>
      </c>
      <c r="Q38" s="41">
        <f t="shared" si="44"/>
        <v>43500</v>
      </c>
      <c r="R38" s="41">
        <f t="shared" ref="R38:W38" si="45">SUM(R39:R40)</f>
        <v>2394</v>
      </c>
      <c r="S38" s="41">
        <f t="shared" si="45"/>
        <v>43500</v>
      </c>
      <c r="T38" s="41">
        <f>SUM(T39:T40)</f>
        <v>4290</v>
      </c>
      <c r="U38" s="41">
        <f>SUM(U39:U40)</f>
        <v>74300</v>
      </c>
      <c r="V38" s="41">
        <f t="shared" si="45"/>
        <v>4290</v>
      </c>
      <c r="W38" s="41">
        <f t="shared" si="45"/>
        <v>74300</v>
      </c>
      <c r="X38" s="41">
        <f>SUM(X39:X40)</f>
        <v>5110</v>
      </c>
      <c r="Y38" s="41">
        <f>SUM(Y39:Y40)</f>
        <v>74300</v>
      </c>
    </row>
    <row r="39" spans="1:25" ht="21.9" customHeight="1">
      <c r="A39" s="44">
        <v>55091100003</v>
      </c>
      <c r="B39" s="52">
        <v>709</v>
      </c>
      <c r="C39" s="52">
        <v>29300</v>
      </c>
      <c r="D39" s="52">
        <v>709</v>
      </c>
      <c r="E39" s="52">
        <v>29300</v>
      </c>
      <c r="F39" s="52">
        <v>1709</v>
      </c>
      <c r="G39" s="52">
        <v>55500</v>
      </c>
      <c r="H39" s="52">
        <v>2983</v>
      </c>
      <c r="I39" s="52">
        <v>108300</v>
      </c>
      <c r="J39" s="52">
        <v>4210</v>
      </c>
      <c r="K39" s="52">
        <v>161500</v>
      </c>
      <c r="L39" s="52">
        <v>4960</v>
      </c>
      <c r="M39" s="52">
        <v>194200</v>
      </c>
      <c r="N39" s="41">
        <v>1406</v>
      </c>
      <c r="O39" s="41">
        <v>21500</v>
      </c>
      <c r="P39" s="41">
        <v>1406</v>
      </c>
      <c r="Q39" s="41">
        <v>21500</v>
      </c>
      <c r="R39" s="41">
        <v>1406</v>
      </c>
      <c r="S39" s="41">
        <v>21500</v>
      </c>
      <c r="T39" s="41">
        <v>2802</v>
      </c>
      <c r="U39" s="41">
        <v>44300</v>
      </c>
      <c r="V39" s="41">
        <v>2802</v>
      </c>
      <c r="W39" s="41">
        <v>44300</v>
      </c>
      <c r="X39" s="41">
        <v>3622</v>
      </c>
      <c r="Y39" s="41">
        <v>44300</v>
      </c>
    </row>
    <row r="40" spans="1:25" ht="21.9" customHeight="1">
      <c r="A40" s="44">
        <v>55091200002</v>
      </c>
      <c r="B40" s="52">
        <v>43</v>
      </c>
      <c r="C40" s="52">
        <v>1000</v>
      </c>
      <c r="D40" s="52">
        <v>43</v>
      </c>
      <c r="E40" s="52">
        <v>1000</v>
      </c>
      <c r="F40" s="52">
        <v>43</v>
      </c>
      <c r="G40" s="52">
        <v>1000</v>
      </c>
      <c r="H40" s="52">
        <v>43</v>
      </c>
      <c r="I40" s="52">
        <v>1000</v>
      </c>
      <c r="J40" s="52">
        <v>43</v>
      </c>
      <c r="K40" s="52">
        <v>1000</v>
      </c>
      <c r="L40" s="52">
        <v>43</v>
      </c>
      <c r="M40" s="52">
        <v>1000</v>
      </c>
      <c r="N40" s="41">
        <v>988</v>
      </c>
      <c r="O40" s="41">
        <v>22000</v>
      </c>
      <c r="P40" s="41">
        <v>988</v>
      </c>
      <c r="Q40" s="41">
        <v>22000</v>
      </c>
      <c r="R40" s="41">
        <v>988</v>
      </c>
      <c r="S40" s="41">
        <v>22000</v>
      </c>
      <c r="T40" s="41">
        <v>1488</v>
      </c>
      <c r="U40" s="41">
        <v>30000</v>
      </c>
      <c r="V40" s="41">
        <v>1488</v>
      </c>
      <c r="W40" s="41">
        <v>30000</v>
      </c>
      <c r="X40" s="41">
        <v>1488</v>
      </c>
      <c r="Y40" s="41">
        <v>30000</v>
      </c>
    </row>
    <row r="41" spans="1:25" ht="21.9" customHeight="1">
      <c r="A41" s="44" t="s">
        <v>51</v>
      </c>
      <c r="B41" s="52">
        <f t="shared" ref="B41:I41" si="46">SUM(B42:B43)</f>
        <v>1071</v>
      </c>
      <c r="C41" s="52">
        <f t="shared" si="46"/>
        <v>16400</v>
      </c>
      <c r="D41" s="52">
        <f t="shared" si="46"/>
        <v>2249</v>
      </c>
      <c r="E41" s="52">
        <f t="shared" si="46"/>
        <v>33200</v>
      </c>
      <c r="F41" s="52">
        <f t="shared" si="46"/>
        <v>2906</v>
      </c>
      <c r="G41" s="52">
        <f t="shared" si="46"/>
        <v>48100</v>
      </c>
      <c r="H41" s="52">
        <f t="shared" si="46"/>
        <v>4448</v>
      </c>
      <c r="I41" s="52">
        <f t="shared" si="46"/>
        <v>64300</v>
      </c>
      <c r="J41" s="52">
        <f t="shared" ref="J41:Q41" si="47">SUM(J42:J43)</f>
        <v>4910</v>
      </c>
      <c r="K41" s="52">
        <f t="shared" si="47"/>
        <v>70700</v>
      </c>
      <c r="L41" s="52">
        <f t="shared" si="47"/>
        <v>6418</v>
      </c>
      <c r="M41" s="52">
        <f t="shared" si="47"/>
        <v>87200</v>
      </c>
      <c r="N41" s="41">
        <f t="shared" si="47"/>
        <v>8245</v>
      </c>
      <c r="O41" s="41">
        <f t="shared" si="47"/>
        <v>171300</v>
      </c>
      <c r="P41" s="41">
        <f t="shared" si="47"/>
        <v>9184</v>
      </c>
      <c r="Q41" s="41">
        <f t="shared" si="47"/>
        <v>190100</v>
      </c>
      <c r="R41" s="41">
        <f t="shared" ref="R41:W41" si="48">SUM(R42:R43)</f>
        <v>11667</v>
      </c>
      <c r="S41" s="41">
        <f t="shared" si="48"/>
        <v>209300</v>
      </c>
      <c r="T41" s="41">
        <f>SUM(T42:T43)</f>
        <v>13507</v>
      </c>
      <c r="U41" s="41">
        <f>SUM(U42:U43)</f>
        <v>233400</v>
      </c>
      <c r="V41" s="41">
        <f t="shared" si="48"/>
        <v>16122</v>
      </c>
      <c r="W41" s="41">
        <f t="shared" si="48"/>
        <v>233444</v>
      </c>
      <c r="X41" s="41">
        <f>SUM(X42:X43)</f>
        <v>17030</v>
      </c>
      <c r="Y41" s="41">
        <f>SUM(Y42:Y43)</f>
        <v>233453</v>
      </c>
    </row>
    <row r="42" spans="1:25" ht="18" customHeight="1">
      <c r="A42" s="46">
        <v>55081000005</v>
      </c>
      <c r="B42" s="52">
        <v>1071</v>
      </c>
      <c r="C42" s="52">
        <v>16400</v>
      </c>
      <c r="D42" s="52">
        <v>2249</v>
      </c>
      <c r="E42" s="52">
        <v>33200</v>
      </c>
      <c r="F42" s="52">
        <v>2904</v>
      </c>
      <c r="G42" s="52">
        <v>48000</v>
      </c>
      <c r="H42" s="52">
        <v>4388</v>
      </c>
      <c r="I42" s="52">
        <v>60400</v>
      </c>
      <c r="J42" s="52">
        <v>4850</v>
      </c>
      <c r="K42" s="52">
        <v>66800</v>
      </c>
      <c r="L42" s="52">
        <v>6356</v>
      </c>
      <c r="M42" s="52">
        <v>83200</v>
      </c>
      <c r="N42" s="41">
        <v>7925</v>
      </c>
      <c r="O42" s="41">
        <v>151200</v>
      </c>
      <c r="P42" s="41">
        <v>8864</v>
      </c>
      <c r="Q42" s="41">
        <v>170000</v>
      </c>
      <c r="R42" s="41">
        <v>11347</v>
      </c>
      <c r="S42" s="41">
        <v>189200</v>
      </c>
      <c r="T42" s="41">
        <v>13119</v>
      </c>
      <c r="U42" s="41">
        <v>208200</v>
      </c>
      <c r="V42" s="41">
        <v>14914</v>
      </c>
      <c r="W42" s="41">
        <v>208212</v>
      </c>
      <c r="X42" s="41">
        <v>15822</v>
      </c>
      <c r="Y42" s="41">
        <v>208221</v>
      </c>
    </row>
    <row r="43" spans="1:25" ht="19.649999999999999" customHeight="1">
      <c r="A43" s="46">
        <v>55082000003</v>
      </c>
      <c r="B43" s="52">
        <v>0</v>
      </c>
      <c r="C43" s="52">
        <v>0</v>
      </c>
      <c r="D43" s="52">
        <v>0</v>
      </c>
      <c r="E43" s="52">
        <v>0</v>
      </c>
      <c r="F43" s="52">
        <v>2</v>
      </c>
      <c r="G43" s="52">
        <v>100</v>
      </c>
      <c r="H43" s="52">
        <v>60</v>
      </c>
      <c r="I43" s="52">
        <v>3900</v>
      </c>
      <c r="J43" s="52">
        <v>60</v>
      </c>
      <c r="K43" s="52">
        <v>3900</v>
      </c>
      <c r="L43" s="52">
        <v>62</v>
      </c>
      <c r="M43" s="52">
        <v>4000</v>
      </c>
      <c r="N43" s="41">
        <v>320</v>
      </c>
      <c r="O43" s="41">
        <v>20100</v>
      </c>
      <c r="P43" s="41">
        <v>320</v>
      </c>
      <c r="Q43" s="41">
        <v>20100</v>
      </c>
      <c r="R43" s="41">
        <v>320</v>
      </c>
      <c r="S43" s="41">
        <v>20100</v>
      </c>
      <c r="T43" s="41">
        <v>388</v>
      </c>
      <c r="U43" s="41">
        <v>25200</v>
      </c>
      <c r="V43" s="41">
        <v>1208</v>
      </c>
      <c r="W43" s="41">
        <v>25232</v>
      </c>
      <c r="X43" s="41">
        <v>1208</v>
      </c>
      <c r="Y43" s="41">
        <v>25232</v>
      </c>
    </row>
    <row r="44" spans="1:25" ht="18" customHeight="1">
      <c r="A44" s="46" t="s">
        <v>43</v>
      </c>
      <c r="B44" s="52">
        <f t="shared" ref="B44:I44" si="49">SUM(B31+B34+B38+B41)</f>
        <v>45404</v>
      </c>
      <c r="C44" s="52">
        <f t="shared" si="49"/>
        <v>185600</v>
      </c>
      <c r="D44" s="52">
        <f>SUM(D31+D34+D38+D41)</f>
        <v>111036</v>
      </c>
      <c r="E44" s="52">
        <f t="shared" si="49"/>
        <v>401400</v>
      </c>
      <c r="F44" s="52">
        <f t="shared" si="49"/>
        <v>190770</v>
      </c>
      <c r="G44" s="52">
        <f t="shared" si="49"/>
        <v>697800</v>
      </c>
      <c r="H44" s="52">
        <f t="shared" si="49"/>
        <v>300353</v>
      </c>
      <c r="I44" s="52">
        <f t="shared" si="49"/>
        <v>1037800</v>
      </c>
      <c r="J44" s="52">
        <f t="shared" ref="J44:Q44" si="50">SUM(J31+J34+J38+J41)</f>
        <v>468375</v>
      </c>
      <c r="K44" s="52">
        <f t="shared" si="50"/>
        <v>1628700</v>
      </c>
      <c r="L44" s="52">
        <f t="shared" si="50"/>
        <v>532323</v>
      </c>
      <c r="M44" s="52">
        <f t="shared" si="50"/>
        <v>1939900</v>
      </c>
      <c r="N44" s="41">
        <f t="shared" si="50"/>
        <v>545854</v>
      </c>
      <c r="O44" s="41">
        <f t="shared" si="50"/>
        <v>1812800</v>
      </c>
      <c r="P44" s="41">
        <f t="shared" si="50"/>
        <v>724787</v>
      </c>
      <c r="Q44" s="41">
        <f t="shared" si="50"/>
        <v>2289100</v>
      </c>
      <c r="R44" s="41">
        <f t="shared" ref="R44:W44" si="51">SUM(R31+R34+R38+R41)</f>
        <v>801306</v>
      </c>
      <c r="S44" s="41">
        <f t="shared" si="51"/>
        <v>2509000</v>
      </c>
      <c r="T44" s="41">
        <f>SUM(T31+T34+T38+T41)</f>
        <v>858663</v>
      </c>
      <c r="U44" s="41">
        <f>SUM(U31+U34+U38+U41)</f>
        <v>2702100</v>
      </c>
      <c r="V44" s="41">
        <f t="shared" si="51"/>
        <v>980655</v>
      </c>
      <c r="W44" s="41">
        <f t="shared" si="51"/>
        <v>2702482</v>
      </c>
      <c r="X44" s="41">
        <f>SUM(X31+X34+X38+X41)</f>
        <v>1088088</v>
      </c>
      <c r="Y44" s="41">
        <f>SUM(Y31+Y34+Y38+Y41)</f>
        <v>2702836</v>
      </c>
    </row>
    <row r="45" spans="1:25" ht="11.4" customHeight="1">
      <c r="A45" s="47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21.9" customHeight="1">
      <c r="A46" s="44" t="s">
        <v>52</v>
      </c>
      <c r="B46" s="52">
        <f t="shared" ref="B46:I46" si="52">SUM(B47:B49)</f>
        <v>70</v>
      </c>
      <c r="C46" s="52">
        <f t="shared" si="52"/>
        <v>1800</v>
      </c>
      <c r="D46" s="52">
        <f t="shared" si="52"/>
        <v>285</v>
      </c>
      <c r="E46" s="52">
        <f t="shared" si="52"/>
        <v>13000</v>
      </c>
      <c r="F46" s="52">
        <f t="shared" si="52"/>
        <v>2285</v>
      </c>
      <c r="G46" s="52">
        <f t="shared" si="52"/>
        <v>29700</v>
      </c>
      <c r="H46" s="52">
        <f t="shared" si="52"/>
        <v>2643</v>
      </c>
      <c r="I46" s="52">
        <f t="shared" si="52"/>
        <v>45600</v>
      </c>
      <c r="J46" s="52">
        <f t="shared" ref="J46:Q46" si="53">SUM(J47:J49)</f>
        <v>3081</v>
      </c>
      <c r="K46" s="52">
        <f t="shared" si="53"/>
        <v>55700</v>
      </c>
      <c r="L46" s="52">
        <f t="shared" si="53"/>
        <v>3457</v>
      </c>
      <c r="M46" s="52">
        <f t="shared" si="53"/>
        <v>62500</v>
      </c>
      <c r="N46" s="41">
        <f t="shared" si="53"/>
        <v>1861</v>
      </c>
      <c r="O46" s="41">
        <f t="shared" si="53"/>
        <v>44900</v>
      </c>
      <c r="P46" s="41">
        <f t="shared" si="53"/>
        <v>1915</v>
      </c>
      <c r="Q46" s="41">
        <f t="shared" si="53"/>
        <v>47000</v>
      </c>
      <c r="R46" s="41">
        <f t="shared" ref="R46:W46" si="54">SUM(R47:R49)</f>
        <v>2440</v>
      </c>
      <c r="S46" s="41">
        <f t="shared" si="54"/>
        <v>68500</v>
      </c>
      <c r="T46" s="41">
        <f>SUM(T47:T49)</f>
        <v>3209</v>
      </c>
      <c r="U46" s="41">
        <f>SUM(U47:U49)</f>
        <v>78900</v>
      </c>
      <c r="V46" s="41">
        <f t="shared" si="54"/>
        <v>3302</v>
      </c>
      <c r="W46" s="41">
        <f t="shared" si="54"/>
        <v>78902</v>
      </c>
      <c r="X46" s="41">
        <f>SUM(X47:X49)</f>
        <v>4476</v>
      </c>
      <c r="Y46" s="41">
        <f>SUM(Y47:Y49)</f>
        <v>78924</v>
      </c>
    </row>
    <row r="47" spans="1:25" ht="21.9" customHeight="1">
      <c r="A47" s="44">
        <v>55111000000</v>
      </c>
      <c r="B47" s="52">
        <v>60</v>
      </c>
      <c r="C47" s="52">
        <v>1700</v>
      </c>
      <c r="D47" s="52">
        <v>134</v>
      </c>
      <c r="E47" s="52">
        <v>4800</v>
      </c>
      <c r="F47" s="52">
        <v>2025</v>
      </c>
      <c r="G47" s="52">
        <v>17500</v>
      </c>
      <c r="H47" s="52">
        <v>2207</v>
      </c>
      <c r="I47" s="52">
        <v>26500</v>
      </c>
      <c r="J47" s="52">
        <v>2568</v>
      </c>
      <c r="K47" s="52">
        <v>33800</v>
      </c>
      <c r="L47" s="52">
        <v>2935</v>
      </c>
      <c r="M47" s="52">
        <v>37300</v>
      </c>
      <c r="N47" s="41">
        <v>1170</v>
      </c>
      <c r="O47" s="41">
        <v>26000</v>
      </c>
      <c r="P47" s="41">
        <v>1187</v>
      </c>
      <c r="Q47" s="41">
        <v>26700</v>
      </c>
      <c r="R47" s="41">
        <v>1195</v>
      </c>
      <c r="S47" s="41">
        <v>27200</v>
      </c>
      <c r="T47" s="41">
        <v>1611</v>
      </c>
      <c r="U47" s="41">
        <v>34100</v>
      </c>
      <c r="V47" s="41">
        <v>1632</v>
      </c>
      <c r="W47" s="41">
        <v>34101</v>
      </c>
      <c r="X47" s="41">
        <v>2594</v>
      </c>
      <c r="Y47" s="41">
        <v>34114</v>
      </c>
    </row>
    <row r="48" spans="1:25" ht="21.9" customHeight="1">
      <c r="A48" s="44">
        <v>55112000008</v>
      </c>
      <c r="B48" s="52">
        <v>10</v>
      </c>
      <c r="C48" s="52">
        <v>100</v>
      </c>
      <c r="D48" s="52">
        <v>141</v>
      </c>
      <c r="E48" s="52">
        <v>4200</v>
      </c>
      <c r="F48" s="52">
        <v>247</v>
      </c>
      <c r="G48" s="52">
        <v>8000</v>
      </c>
      <c r="H48" s="52">
        <v>423</v>
      </c>
      <c r="I48" s="52">
        <v>14900</v>
      </c>
      <c r="J48" s="52">
        <v>500</v>
      </c>
      <c r="K48" s="52">
        <v>17700</v>
      </c>
      <c r="L48" s="52">
        <v>504</v>
      </c>
      <c r="M48" s="52">
        <v>17900</v>
      </c>
      <c r="N48" s="41">
        <v>494</v>
      </c>
      <c r="O48" s="41">
        <v>10900</v>
      </c>
      <c r="P48" s="41">
        <v>531</v>
      </c>
      <c r="Q48" s="41">
        <v>12300</v>
      </c>
      <c r="R48" s="41">
        <v>1048</v>
      </c>
      <c r="S48" s="41">
        <v>33300</v>
      </c>
      <c r="T48" s="41">
        <v>1401</v>
      </c>
      <c r="U48" s="41">
        <v>36800</v>
      </c>
      <c r="V48" s="41">
        <v>1462</v>
      </c>
      <c r="W48" s="41">
        <v>36801</v>
      </c>
      <c r="X48" s="41">
        <v>1568</v>
      </c>
      <c r="Y48" s="41">
        <v>36806</v>
      </c>
    </row>
    <row r="49" spans="1:25" ht="21.9" customHeight="1">
      <c r="A49" s="44">
        <v>55113000006</v>
      </c>
      <c r="B49" s="52">
        <v>0</v>
      </c>
      <c r="C49" s="52">
        <v>0</v>
      </c>
      <c r="D49" s="52">
        <v>10</v>
      </c>
      <c r="E49" s="52">
        <v>4000</v>
      </c>
      <c r="F49" s="52">
        <v>13</v>
      </c>
      <c r="G49" s="52">
        <v>4200</v>
      </c>
      <c r="H49" s="52">
        <v>13</v>
      </c>
      <c r="I49" s="52">
        <v>4200</v>
      </c>
      <c r="J49" s="52">
        <v>13</v>
      </c>
      <c r="K49" s="52">
        <v>4200</v>
      </c>
      <c r="L49" s="52">
        <v>18</v>
      </c>
      <c r="M49" s="52">
        <v>7300</v>
      </c>
      <c r="N49" s="41">
        <v>197</v>
      </c>
      <c r="O49" s="41">
        <v>8000</v>
      </c>
      <c r="P49" s="41">
        <v>197</v>
      </c>
      <c r="Q49" s="41">
        <v>8000</v>
      </c>
      <c r="R49" s="41">
        <v>197</v>
      </c>
      <c r="S49" s="41">
        <v>8000</v>
      </c>
      <c r="T49" s="41">
        <v>197</v>
      </c>
      <c r="U49" s="41">
        <v>8000</v>
      </c>
      <c r="V49" s="41">
        <v>208</v>
      </c>
      <c r="W49" s="41">
        <v>8000</v>
      </c>
      <c r="X49" s="41">
        <v>314</v>
      </c>
      <c r="Y49" s="41">
        <v>8004</v>
      </c>
    </row>
    <row r="50" spans="1:25" ht="21.9" customHeight="1">
      <c r="A50" s="44" t="s">
        <v>53</v>
      </c>
      <c r="B50" s="52">
        <f t="shared" ref="B50:I50" si="55">SUM(B51:B54)</f>
        <v>39871</v>
      </c>
      <c r="C50" s="52">
        <f t="shared" si="55"/>
        <v>382200</v>
      </c>
      <c r="D50" s="52">
        <f t="shared" si="55"/>
        <v>80196</v>
      </c>
      <c r="E50" s="52">
        <f t="shared" si="55"/>
        <v>747700</v>
      </c>
      <c r="F50" s="52">
        <f t="shared" si="55"/>
        <v>114597</v>
      </c>
      <c r="G50" s="52">
        <f t="shared" si="55"/>
        <v>1058300</v>
      </c>
      <c r="H50" s="52">
        <f t="shared" si="55"/>
        <v>118188</v>
      </c>
      <c r="I50" s="52">
        <f t="shared" si="55"/>
        <v>1264500</v>
      </c>
      <c r="J50" s="52">
        <f t="shared" ref="J50:Q50" si="56">SUM(J51:J54)</f>
        <v>129685</v>
      </c>
      <c r="K50" s="52">
        <f t="shared" si="56"/>
        <v>1552200</v>
      </c>
      <c r="L50" s="52">
        <f t="shared" si="56"/>
        <v>144293</v>
      </c>
      <c r="M50" s="52">
        <f t="shared" si="56"/>
        <v>1854000</v>
      </c>
      <c r="N50" s="41">
        <f t="shared" si="56"/>
        <v>271081</v>
      </c>
      <c r="O50" s="41">
        <f t="shared" si="56"/>
        <v>2352100</v>
      </c>
      <c r="P50" s="41">
        <f t="shared" si="56"/>
        <v>298322</v>
      </c>
      <c r="Q50" s="41">
        <f t="shared" si="56"/>
        <v>2657900</v>
      </c>
      <c r="R50" s="41">
        <f t="shared" ref="R50:W50" si="57">SUM(R51:R54)</f>
        <v>305981</v>
      </c>
      <c r="S50" s="41">
        <f t="shared" si="57"/>
        <v>2737900</v>
      </c>
      <c r="T50" s="41">
        <f>SUM(T51:T54)</f>
        <v>338100</v>
      </c>
      <c r="U50" s="41">
        <f>SUM(U51:U54)</f>
        <v>3154100</v>
      </c>
      <c r="V50" s="41">
        <f t="shared" si="57"/>
        <v>353281</v>
      </c>
      <c r="W50" s="41">
        <f t="shared" si="57"/>
        <v>3154322</v>
      </c>
      <c r="X50" s="41">
        <f>SUM(X51:X54)</f>
        <v>360693</v>
      </c>
      <c r="Y50" s="41">
        <f>SUM(Y51:Y54)</f>
        <v>3154456</v>
      </c>
    </row>
    <row r="51" spans="1:25" ht="21.9" customHeight="1">
      <c r="A51" s="49" t="s">
        <v>28</v>
      </c>
      <c r="B51" s="52">
        <v>101</v>
      </c>
      <c r="C51" s="52">
        <v>5600</v>
      </c>
      <c r="D51" s="52">
        <v>126</v>
      </c>
      <c r="E51" s="52">
        <v>6600</v>
      </c>
      <c r="F51" s="52">
        <v>126</v>
      </c>
      <c r="G51" s="52">
        <v>6800</v>
      </c>
      <c r="H51" s="52">
        <v>144</v>
      </c>
      <c r="I51" s="52">
        <v>7500</v>
      </c>
      <c r="J51" s="52">
        <v>262</v>
      </c>
      <c r="K51" s="52">
        <v>12900</v>
      </c>
      <c r="L51" s="52">
        <v>399</v>
      </c>
      <c r="M51" s="52">
        <v>19800</v>
      </c>
      <c r="N51" s="41">
        <v>2867</v>
      </c>
      <c r="O51" s="41">
        <v>66800</v>
      </c>
      <c r="P51" s="41">
        <v>2873</v>
      </c>
      <c r="Q51" s="41">
        <v>68600</v>
      </c>
      <c r="R51" s="41">
        <v>2873</v>
      </c>
      <c r="S51" s="41">
        <v>68600</v>
      </c>
      <c r="T51" s="41">
        <v>2976</v>
      </c>
      <c r="U51" s="41">
        <v>74600</v>
      </c>
      <c r="V51" s="41">
        <v>3003</v>
      </c>
      <c r="W51" s="41">
        <v>74604</v>
      </c>
      <c r="X51" s="41">
        <v>6164</v>
      </c>
      <c r="Y51" s="41">
        <v>74641</v>
      </c>
    </row>
    <row r="52" spans="1:25" ht="21.9" customHeight="1">
      <c r="A52" s="50">
        <v>56049010009</v>
      </c>
      <c r="B52" s="52">
        <v>13</v>
      </c>
      <c r="C52" s="52">
        <v>1700</v>
      </c>
      <c r="D52" s="52">
        <v>13</v>
      </c>
      <c r="E52" s="52">
        <v>1700</v>
      </c>
      <c r="F52" s="52">
        <v>3185</v>
      </c>
      <c r="G52" s="52">
        <v>81100</v>
      </c>
      <c r="H52" s="52">
        <v>3276</v>
      </c>
      <c r="I52" s="52">
        <v>107300</v>
      </c>
      <c r="J52" s="52">
        <v>3367</v>
      </c>
      <c r="K52" s="52">
        <v>109700</v>
      </c>
      <c r="L52" s="52">
        <v>7026</v>
      </c>
      <c r="M52" s="52">
        <v>200500</v>
      </c>
      <c r="N52" s="41">
        <v>15017</v>
      </c>
      <c r="O52" s="41">
        <v>301200</v>
      </c>
      <c r="P52" s="41">
        <v>15517</v>
      </c>
      <c r="Q52" s="41">
        <v>305100</v>
      </c>
      <c r="R52" s="41">
        <v>15555</v>
      </c>
      <c r="S52" s="41">
        <v>307700</v>
      </c>
      <c r="T52" s="41">
        <v>22732</v>
      </c>
      <c r="U52" s="41">
        <v>346700</v>
      </c>
      <c r="V52" s="41">
        <v>22732</v>
      </c>
      <c r="W52" s="41">
        <v>346700</v>
      </c>
      <c r="X52" s="41">
        <v>23235</v>
      </c>
      <c r="Y52" s="41">
        <v>346712</v>
      </c>
    </row>
    <row r="53" spans="1:25" ht="21.9" customHeight="1">
      <c r="A53" s="49" t="s">
        <v>16</v>
      </c>
      <c r="B53" s="52">
        <v>1129</v>
      </c>
      <c r="C53" s="52">
        <v>139600</v>
      </c>
      <c r="D53" s="52">
        <v>2091</v>
      </c>
      <c r="E53" s="52">
        <v>351800</v>
      </c>
      <c r="F53" s="52">
        <v>2631</v>
      </c>
      <c r="G53" s="52">
        <v>380200</v>
      </c>
      <c r="H53" s="52">
        <v>4023</v>
      </c>
      <c r="I53" s="52">
        <v>547000</v>
      </c>
      <c r="J53" s="52">
        <v>5437</v>
      </c>
      <c r="K53" s="52">
        <v>739100</v>
      </c>
      <c r="L53" s="52">
        <v>5897</v>
      </c>
      <c r="M53" s="52">
        <v>847700</v>
      </c>
      <c r="N53" s="41">
        <v>5256</v>
      </c>
      <c r="O53" s="41">
        <v>753100</v>
      </c>
      <c r="P53" s="41">
        <v>6298</v>
      </c>
      <c r="Q53" s="41">
        <v>900700</v>
      </c>
      <c r="R53" s="41">
        <v>6453</v>
      </c>
      <c r="S53" s="41">
        <v>914400</v>
      </c>
      <c r="T53" s="41">
        <v>8016</v>
      </c>
      <c r="U53" s="41">
        <v>1185400</v>
      </c>
      <c r="V53" s="41">
        <v>8958</v>
      </c>
      <c r="W53" s="41">
        <v>1185499</v>
      </c>
      <c r="X53" s="41">
        <v>9239</v>
      </c>
      <c r="Y53" s="41">
        <v>1185549</v>
      </c>
    </row>
    <row r="54" spans="1:25" ht="21.9" customHeight="1">
      <c r="A54" s="51" t="s">
        <v>17</v>
      </c>
      <c r="B54" s="52">
        <v>38628</v>
      </c>
      <c r="C54" s="52">
        <v>235300</v>
      </c>
      <c r="D54" s="52">
        <v>77966</v>
      </c>
      <c r="E54" s="52">
        <v>387600</v>
      </c>
      <c r="F54" s="52">
        <v>108655</v>
      </c>
      <c r="G54" s="52">
        <v>590200</v>
      </c>
      <c r="H54" s="52">
        <v>110745</v>
      </c>
      <c r="I54" s="52">
        <v>602700</v>
      </c>
      <c r="J54" s="52">
        <v>120619</v>
      </c>
      <c r="K54" s="52">
        <v>690500</v>
      </c>
      <c r="L54" s="52">
        <v>130971</v>
      </c>
      <c r="M54" s="52">
        <v>786000</v>
      </c>
      <c r="N54" s="41">
        <v>247941</v>
      </c>
      <c r="O54" s="41">
        <v>1231000</v>
      </c>
      <c r="P54" s="41">
        <v>273634</v>
      </c>
      <c r="Q54" s="41">
        <v>1383500</v>
      </c>
      <c r="R54" s="41">
        <v>281100</v>
      </c>
      <c r="S54" s="41">
        <v>1447200</v>
      </c>
      <c r="T54" s="41">
        <v>304376</v>
      </c>
      <c r="U54" s="41">
        <v>1547400</v>
      </c>
      <c r="V54" s="41">
        <v>318588</v>
      </c>
      <c r="W54" s="41">
        <v>1547519</v>
      </c>
      <c r="X54" s="41">
        <v>322055</v>
      </c>
      <c r="Y54" s="41">
        <v>1547554</v>
      </c>
    </row>
    <row r="55" spans="1:25" ht="21.9" customHeight="1">
      <c r="A55" s="44" t="s">
        <v>54</v>
      </c>
      <c r="B55" s="52">
        <f t="shared" ref="B55:I55" si="58">SUM(B56:B58)</f>
        <v>228</v>
      </c>
      <c r="C55" s="52">
        <f t="shared" si="58"/>
        <v>1800</v>
      </c>
      <c r="D55" s="52">
        <f t="shared" si="58"/>
        <v>3828</v>
      </c>
      <c r="E55" s="52">
        <f t="shared" si="58"/>
        <v>21000</v>
      </c>
      <c r="F55" s="52">
        <f t="shared" si="58"/>
        <v>3828</v>
      </c>
      <c r="G55" s="52">
        <f t="shared" si="58"/>
        <v>21000</v>
      </c>
      <c r="H55" s="52">
        <f t="shared" si="58"/>
        <v>3847</v>
      </c>
      <c r="I55" s="52">
        <f t="shared" si="58"/>
        <v>22300</v>
      </c>
      <c r="J55" s="52">
        <f t="shared" ref="J55:Q55" si="59">SUM(J56:J58)</f>
        <v>3847</v>
      </c>
      <c r="K55" s="52">
        <f t="shared" si="59"/>
        <v>22300</v>
      </c>
      <c r="L55" s="52">
        <f t="shared" si="59"/>
        <v>3847</v>
      </c>
      <c r="M55" s="52">
        <f t="shared" si="59"/>
        <v>22300</v>
      </c>
      <c r="N55" s="41">
        <f t="shared" si="59"/>
        <v>28752</v>
      </c>
      <c r="O55" s="41">
        <f t="shared" si="59"/>
        <v>197700</v>
      </c>
      <c r="P55" s="41">
        <f t="shared" si="59"/>
        <v>28833</v>
      </c>
      <c r="Q55" s="41">
        <f t="shared" si="59"/>
        <v>199900</v>
      </c>
      <c r="R55" s="41">
        <f t="shared" ref="R55:W55" si="60">SUM(R56:R58)</f>
        <v>28833</v>
      </c>
      <c r="S55" s="41">
        <f t="shared" si="60"/>
        <v>199900</v>
      </c>
      <c r="T55" s="41">
        <f>SUM(T56:T58)</f>
        <v>37432</v>
      </c>
      <c r="U55" s="41">
        <f>SUM(U56:U58)</f>
        <v>248200</v>
      </c>
      <c r="V55" s="41">
        <f t="shared" si="60"/>
        <v>37770</v>
      </c>
      <c r="W55" s="41">
        <f t="shared" si="60"/>
        <v>248204</v>
      </c>
      <c r="X55" s="41">
        <f>SUM(X56:X58)</f>
        <v>37770</v>
      </c>
      <c r="Y55" s="41">
        <f>SUM(Y56:Y58)</f>
        <v>248204</v>
      </c>
    </row>
    <row r="56" spans="1:25" ht="21.9" customHeight="1">
      <c r="A56" s="46">
        <v>55099100006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19</v>
      </c>
      <c r="I56" s="52">
        <v>1300</v>
      </c>
      <c r="J56" s="52">
        <v>19</v>
      </c>
      <c r="K56" s="52">
        <v>1300</v>
      </c>
      <c r="L56" s="52">
        <v>19</v>
      </c>
      <c r="M56" s="52">
        <v>1300</v>
      </c>
      <c r="N56" s="41">
        <v>615</v>
      </c>
      <c r="O56" s="41">
        <v>15000</v>
      </c>
      <c r="P56" s="41">
        <v>695</v>
      </c>
      <c r="Q56" s="41">
        <v>17200</v>
      </c>
      <c r="R56" s="41">
        <v>695</v>
      </c>
      <c r="S56" s="41">
        <v>17200</v>
      </c>
      <c r="T56" s="41">
        <v>695</v>
      </c>
      <c r="U56" s="41">
        <v>17200</v>
      </c>
      <c r="V56" s="41">
        <v>695</v>
      </c>
      <c r="W56" s="41">
        <v>17200</v>
      </c>
      <c r="X56" s="41">
        <v>695</v>
      </c>
      <c r="Y56" s="41">
        <v>17200</v>
      </c>
    </row>
    <row r="57" spans="1:25" ht="21.9" customHeight="1">
      <c r="A57" s="57">
        <v>55099200005</v>
      </c>
      <c r="B57" s="52"/>
      <c r="C57" s="52"/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41">
        <v>2</v>
      </c>
      <c r="O57" s="41">
        <v>200</v>
      </c>
      <c r="P57" s="41">
        <v>2</v>
      </c>
      <c r="Q57" s="41">
        <v>200</v>
      </c>
      <c r="R57" s="41">
        <v>2</v>
      </c>
      <c r="S57" s="41">
        <v>200</v>
      </c>
      <c r="T57" s="41">
        <v>2</v>
      </c>
      <c r="U57" s="41">
        <v>200</v>
      </c>
      <c r="V57" s="41">
        <v>2</v>
      </c>
      <c r="W57" s="41">
        <v>200</v>
      </c>
      <c r="X57" s="41">
        <v>2</v>
      </c>
      <c r="Y57" s="41">
        <v>200</v>
      </c>
    </row>
    <row r="58" spans="1:25" ht="21.9" customHeight="1">
      <c r="A58" s="46">
        <v>55099900008</v>
      </c>
      <c r="B58" s="52">
        <v>228</v>
      </c>
      <c r="C58" s="52">
        <v>1800</v>
      </c>
      <c r="D58" s="52">
        <v>3828</v>
      </c>
      <c r="E58" s="52">
        <v>21000</v>
      </c>
      <c r="F58" s="52">
        <v>3828</v>
      </c>
      <c r="G58" s="52">
        <v>21000</v>
      </c>
      <c r="H58" s="52">
        <v>3828</v>
      </c>
      <c r="I58" s="52">
        <v>21000</v>
      </c>
      <c r="J58" s="52">
        <v>3828</v>
      </c>
      <c r="K58" s="52">
        <v>21000</v>
      </c>
      <c r="L58" s="52">
        <v>3828</v>
      </c>
      <c r="M58" s="52">
        <v>21000</v>
      </c>
      <c r="N58" s="41">
        <v>28135</v>
      </c>
      <c r="O58" s="41">
        <v>182500</v>
      </c>
      <c r="P58" s="41">
        <v>28136</v>
      </c>
      <c r="Q58" s="41">
        <v>182500</v>
      </c>
      <c r="R58" s="41">
        <v>28136</v>
      </c>
      <c r="S58" s="41">
        <v>182500</v>
      </c>
      <c r="T58" s="41">
        <v>36735</v>
      </c>
      <c r="U58" s="41">
        <v>230800</v>
      </c>
      <c r="V58" s="41">
        <v>37073</v>
      </c>
      <c r="W58" s="41">
        <v>230804</v>
      </c>
      <c r="X58" s="41">
        <v>37073</v>
      </c>
      <c r="Y58" s="41">
        <v>230804</v>
      </c>
    </row>
    <row r="59" spans="1:25" ht="21.9" customHeight="1">
      <c r="A59" s="46" t="s">
        <v>43</v>
      </c>
      <c r="B59" s="52">
        <f t="shared" ref="B59:I59" si="61">SUM(B46+B50+B55)</f>
        <v>40169</v>
      </c>
      <c r="C59" s="52">
        <f t="shared" si="61"/>
        <v>385800</v>
      </c>
      <c r="D59" s="52">
        <f>SUM(D46+D50+D55)</f>
        <v>84309</v>
      </c>
      <c r="E59" s="52">
        <f>SUM(E46+E50+E55)</f>
        <v>781700</v>
      </c>
      <c r="F59" s="52">
        <f t="shared" ref="F59:G59" si="62">SUM(F46+F50+F55)</f>
        <v>120710</v>
      </c>
      <c r="G59" s="52">
        <f t="shared" si="62"/>
        <v>1109000</v>
      </c>
      <c r="H59" s="52">
        <f>SUM(H46+H50+H55)</f>
        <v>124678</v>
      </c>
      <c r="I59" s="52">
        <f t="shared" si="61"/>
        <v>1332400</v>
      </c>
      <c r="J59" s="52">
        <f t="shared" ref="J59:Q59" si="63">SUM(J46+J50+J55)</f>
        <v>136613</v>
      </c>
      <c r="K59" s="52">
        <f t="shared" si="63"/>
        <v>1630200</v>
      </c>
      <c r="L59" s="52">
        <f t="shared" si="63"/>
        <v>151597</v>
      </c>
      <c r="M59" s="52">
        <f t="shared" si="63"/>
        <v>1938800</v>
      </c>
      <c r="N59" s="41">
        <f t="shared" si="63"/>
        <v>301694</v>
      </c>
      <c r="O59" s="41">
        <f t="shared" si="63"/>
        <v>2594700</v>
      </c>
      <c r="P59" s="41">
        <f t="shared" si="63"/>
        <v>329070</v>
      </c>
      <c r="Q59" s="41">
        <f t="shared" si="63"/>
        <v>2904800</v>
      </c>
      <c r="R59" s="41">
        <f t="shared" ref="R59:W59" si="64">SUM(R46+R50+R55)</f>
        <v>337254</v>
      </c>
      <c r="S59" s="41">
        <f t="shared" si="64"/>
        <v>3006300</v>
      </c>
      <c r="T59" s="41">
        <f>SUM(T46+T50+T55)</f>
        <v>378741</v>
      </c>
      <c r="U59" s="41">
        <f>SUM(U46+U50+U55)</f>
        <v>3481200</v>
      </c>
      <c r="V59" s="41">
        <f t="shared" si="64"/>
        <v>394353</v>
      </c>
      <c r="W59" s="41">
        <f t="shared" si="64"/>
        <v>3481428</v>
      </c>
      <c r="X59" s="41">
        <f>SUM(X46+X50+X55)</f>
        <v>402939</v>
      </c>
      <c r="Y59" s="41">
        <f>SUM(Y46+Y50+Y55)</f>
        <v>3481584</v>
      </c>
    </row>
    <row r="60" spans="1:25" ht="11.4" customHeight="1">
      <c r="A60" s="47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14" customFormat="1" ht="26.4" customHeight="1">
      <c r="A61" s="55" t="s">
        <v>97</v>
      </c>
      <c r="B61" s="52">
        <f t="shared" ref="B61:I61" si="65">SUM(B59+B44+B29+B18)</f>
        <v>810850</v>
      </c>
      <c r="C61" s="52">
        <f t="shared" si="65"/>
        <v>2451600</v>
      </c>
      <c r="D61" s="52">
        <f>SUM(D59+D44+D29+D18)</f>
        <v>1483913</v>
      </c>
      <c r="E61" s="52">
        <f t="shared" si="65"/>
        <v>4399100</v>
      </c>
      <c r="F61" s="52">
        <f t="shared" si="65"/>
        <v>2249751</v>
      </c>
      <c r="G61" s="52">
        <f t="shared" si="65"/>
        <v>6592900</v>
      </c>
      <c r="H61" s="52">
        <f>SUM(H59+H44+H29+H18)</f>
        <v>3276635</v>
      </c>
      <c r="I61" s="52">
        <f t="shared" si="65"/>
        <v>9153800</v>
      </c>
      <c r="J61" s="52">
        <f t="shared" ref="J61:Q61" si="66">SUM(J59+J44+J29+J18)</f>
        <v>4202641</v>
      </c>
      <c r="K61" s="52">
        <f t="shared" si="66"/>
        <v>11544500</v>
      </c>
      <c r="L61" s="52">
        <f t="shared" si="66"/>
        <v>4977595</v>
      </c>
      <c r="M61" s="52">
        <f t="shared" si="66"/>
        <v>13831800</v>
      </c>
      <c r="N61" s="41">
        <f t="shared" si="66"/>
        <v>6316847</v>
      </c>
      <c r="O61" s="41">
        <f t="shared" si="66"/>
        <v>17656100</v>
      </c>
      <c r="P61" s="41">
        <f t="shared" si="66"/>
        <v>7276910</v>
      </c>
      <c r="Q61" s="41">
        <f t="shared" si="66"/>
        <v>20368100</v>
      </c>
      <c r="R61" s="41">
        <f t="shared" ref="R61:W61" si="67">SUM(R59+R44+R29+R18)</f>
        <v>7957417</v>
      </c>
      <c r="S61" s="41">
        <f t="shared" si="67"/>
        <v>22452400</v>
      </c>
      <c r="T61" s="41">
        <f>SUM(T59+T44+T29+T18)</f>
        <v>8844296</v>
      </c>
      <c r="U61" s="41">
        <f>SUM(U59+U44+U29+U18)</f>
        <v>25129700</v>
      </c>
      <c r="V61" s="41">
        <f t="shared" si="67"/>
        <v>9583320</v>
      </c>
      <c r="W61" s="41">
        <f t="shared" si="67"/>
        <v>25131880</v>
      </c>
      <c r="X61" s="41">
        <f>SUM(X59+X44+X29+X18)</f>
        <v>10500393</v>
      </c>
      <c r="Y61" s="41">
        <f>SUM(Y59+Y44+Y29+Y18)</f>
        <v>25134045</v>
      </c>
    </row>
  </sheetData>
  <mergeCells count="13">
    <mergeCell ref="A1:C1"/>
    <mergeCell ref="V3:W3"/>
    <mergeCell ref="X3:Y3"/>
    <mergeCell ref="T3:U3"/>
    <mergeCell ref="F3:G3"/>
    <mergeCell ref="B3:C3"/>
    <mergeCell ref="D3:E3"/>
    <mergeCell ref="P3:Q3"/>
    <mergeCell ref="R3:S3"/>
    <mergeCell ref="H3:I3"/>
    <mergeCell ref="L3:M3"/>
    <mergeCell ref="J3:K3"/>
    <mergeCell ref="N3:O3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29"/>
  <sheetViews>
    <sheetView workbookViewId="0">
      <selection activeCell="E21" sqref="E21"/>
    </sheetView>
  </sheetViews>
  <sheetFormatPr defaultRowHeight="16.2"/>
  <cols>
    <col min="1" max="2" width="32.6640625" customWidth="1"/>
  </cols>
  <sheetData>
    <row r="2" spans="1:2" s="7" customFormat="1" ht="41.4" customHeight="1">
      <c r="A2" s="9" t="s">
        <v>27</v>
      </c>
    </row>
    <row r="3" spans="1:2" ht="33.9" customHeight="1">
      <c r="A3" s="8" t="s">
        <v>19</v>
      </c>
      <c r="B3" s="8" t="s">
        <v>19</v>
      </c>
    </row>
    <row r="4" spans="1:2">
      <c r="A4" s="4" t="s">
        <v>20</v>
      </c>
      <c r="B4" s="1" t="s">
        <v>7</v>
      </c>
    </row>
    <row r="5" spans="1:2">
      <c r="A5" s="5" t="s">
        <v>21</v>
      </c>
      <c r="B5" s="1">
        <v>55101100000</v>
      </c>
    </row>
    <row r="6" spans="1:2">
      <c r="A6" s="4" t="s">
        <v>22</v>
      </c>
      <c r="B6" s="1">
        <v>55101200009</v>
      </c>
    </row>
    <row r="7" spans="1:2">
      <c r="A7" s="5" t="s">
        <v>23</v>
      </c>
      <c r="B7" s="1" t="s">
        <v>8</v>
      </c>
    </row>
    <row r="8" spans="1:2">
      <c r="A8" s="4" t="s">
        <v>22</v>
      </c>
      <c r="B8" s="1">
        <v>55102000009</v>
      </c>
    </row>
    <row r="9" spans="1:2">
      <c r="A9" s="5" t="s">
        <v>24</v>
      </c>
      <c r="B9" s="1">
        <v>55103000007</v>
      </c>
    </row>
    <row r="10" spans="1:2">
      <c r="A10" s="1" t="s">
        <v>0</v>
      </c>
      <c r="B10" s="1">
        <v>55109000004</v>
      </c>
    </row>
    <row r="11" spans="1:2">
      <c r="A11" s="1">
        <v>55092100001</v>
      </c>
      <c r="B11" s="1" t="s">
        <v>9</v>
      </c>
    </row>
    <row r="12" spans="1:2">
      <c r="A12" s="1">
        <v>55092200000</v>
      </c>
      <c r="B12" s="1">
        <v>55091100003</v>
      </c>
    </row>
    <row r="13" spans="1:2">
      <c r="A13" s="1" t="s">
        <v>1</v>
      </c>
      <c r="B13" s="1">
        <v>55091200002</v>
      </c>
    </row>
    <row r="14" spans="1:2">
      <c r="A14" s="1">
        <v>55095100004</v>
      </c>
      <c r="B14" s="1" t="s">
        <v>10</v>
      </c>
    </row>
    <row r="15" spans="1:2">
      <c r="A15" s="1" t="s">
        <v>2</v>
      </c>
      <c r="B15" s="1">
        <v>55081000005</v>
      </c>
    </row>
    <row r="16" spans="1:2">
      <c r="A16" s="1">
        <v>55095200003</v>
      </c>
      <c r="B16" s="1">
        <v>55082000003</v>
      </c>
    </row>
    <row r="17" spans="1:2">
      <c r="A17" s="1" t="s">
        <v>3</v>
      </c>
      <c r="B17" s="1" t="s">
        <v>11</v>
      </c>
    </row>
    <row r="18" spans="1:2">
      <c r="A18" s="1">
        <v>55095300002</v>
      </c>
      <c r="B18" s="1">
        <v>55111000000</v>
      </c>
    </row>
    <row r="19" spans="1:2">
      <c r="A19" s="1" t="s">
        <v>4</v>
      </c>
      <c r="B19" s="1">
        <v>55112000008</v>
      </c>
    </row>
    <row r="20" spans="1:2">
      <c r="A20" s="6" t="s">
        <v>18</v>
      </c>
      <c r="B20" s="1">
        <v>55113000006</v>
      </c>
    </row>
    <row r="21" spans="1:2">
      <c r="A21" s="6" t="s">
        <v>14</v>
      </c>
      <c r="B21" s="1" t="s">
        <v>12</v>
      </c>
    </row>
    <row r="22" spans="1:2">
      <c r="A22" s="6" t="s">
        <v>15</v>
      </c>
      <c r="B22" s="3" t="s">
        <v>29</v>
      </c>
    </row>
    <row r="23" spans="1:2">
      <c r="A23" s="1" t="s">
        <v>5</v>
      </c>
      <c r="B23" s="2">
        <v>56049010009</v>
      </c>
    </row>
    <row r="24" spans="1:2">
      <c r="A24" s="1">
        <v>55093100009</v>
      </c>
      <c r="B24" s="3" t="s">
        <v>16</v>
      </c>
    </row>
    <row r="25" spans="1:2">
      <c r="A25" s="1">
        <v>55093200008</v>
      </c>
      <c r="B25" s="3" t="s">
        <v>17</v>
      </c>
    </row>
    <row r="26" spans="1:2">
      <c r="A26" s="1" t="s">
        <v>25</v>
      </c>
      <c r="B26" s="1" t="s">
        <v>13</v>
      </c>
    </row>
    <row r="27" spans="1:2">
      <c r="A27" s="1" t="s">
        <v>26</v>
      </c>
      <c r="B27" s="1">
        <v>55099100006</v>
      </c>
    </row>
    <row r="28" spans="1:2">
      <c r="A28" s="1" t="s">
        <v>6</v>
      </c>
      <c r="B28" s="1">
        <v>55099200005</v>
      </c>
    </row>
    <row r="29" spans="1:2">
      <c r="A29" s="1">
        <v>55096900004</v>
      </c>
      <c r="B29" s="1">
        <v>55099900008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27"/>
  <sheetViews>
    <sheetView workbookViewId="0">
      <selection activeCell="I16" sqref="I16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2.88671875" style="14" customWidth="1"/>
    <col min="4" max="4" width="12.21875" style="14" bestFit="1" customWidth="1"/>
    <col min="5" max="5" width="14.21875" style="14" customWidth="1"/>
    <col min="6" max="6" width="13.77734375" style="30" bestFit="1" customWidth="1"/>
    <col min="7" max="7" width="11" style="30" bestFit="1" customWidth="1"/>
    <col min="8" max="16384" width="9" style="14"/>
  </cols>
  <sheetData>
    <row r="1" spans="1:7" ht="36" customHeight="1">
      <c r="A1" s="60" t="s">
        <v>93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94</v>
      </c>
      <c r="C2" s="61"/>
      <c r="D2" s="61" t="s">
        <v>70</v>
      </c>
      <c r="E2" s="61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SUM(公式!D5)</f>
        <v>562188</v>
      </c>
      <c r="C4" s="18">
        <f>SUM(公式!E5)</f>
        <v>1097800</v>
      </c>
      <c r="D4" s="18">
        <v>460455</v>
      </c>
      <c r="E4" s="18">
        <v>926600</v>
      </c>
      <c r="F4" s="19">
        <f t="shared" ref="F4:G9" si="0">SUM(B4/D4-1)</f>
        <v>0.22094015701860115</v>
      </c>
      <c r="G4" s="19">
        <f t="shared" si="0"/>
        <v>0.18476149363263539</v>
      </c>
    </row>
    <row r="5" spans="1:7" ht="21.9" customHeight="1">
      <c r="A5" s="17" t="s">
        <v>39</v>
      </c>
      <c r="B5" s="20">
        <f>SUM(公式!D8)</f>
        <v>169192</v>
      </c>
      <c r="C5" s="20">
        <f>SUM(公式!E8)</f>
        <v>641700</v>
      </c>
      <c r="D5" s="20">
        <v>78970</v>
      </c>
      <c r="E5" s="20">
        <v>302700</v>
      </c>
      <c r="F5" s="19">
        <f t="shared" si="0"/>
        <v>1.1424844877801696</v>
      </c>
      <c r="G5" s="19">
        <f t="shared" si="0"/>
        <v>1.1199207135778</v>
      </c>
    </row>
    <row r="6" spans="1:7" ht="21.9" customHeight="1">
      <c r="A6" s="17" t="s">
        <v>40</v>
      </c>
      <c r="B6" s="20">
        <f>SUM(公式!D10)</f>
        <v>8104</v>
      </c>
      <c r="C6" s="20">
        <f>SUM(公式!E10)</f>
        <v>96200</v>
      </c>
      <c r="D6" s="20">
        <v>211</v>
      </c>
      <c r="E6" s="20">
        <v>4000</v>
      </c>
      <c r="F6" s="19">
        <f t="shared" si="0"/>
        <v>37.407582938388629</v>
      </c>
      <c r="G6" s="19">
        <f t="shared" si="0"/>
        <v>23.05</v>
      </c>
    </row>
    <row r="7" spans="1:7" ht="21.9" customHeight="1">
      <c r="A7" s="17" t="s">
        <v>41</v>
      </c>
      <c r="B7" s="21">
        <f>SUM(公式!D12)</f>
        <v>231194</v>
      </c>
      <c r="C7" s="21">
        <f>SUM(公式!E12)</f>
        <v>437400</v>
      </c>
      <c r="D7" s="21">
        <v>384823</v>
      </c>
      <c r="E7" s="21">
        <v>880200</v>
      </c>
      <c r="F7" s="19">
        <f t="shared" si="0"/>
        <v>-0.39921990109738759</v>
      </c>
      <c r="G7" s="19">
        <f t="shared" si="0"/>
        <v>-0.50306748466257667</v>
      </c>
    </row>
    <row r="8" spans="1:7" ht="21.9" customHeight="1">
      <c r="A8" s="17" t="s">
        <v>42</v>
      </c>
      <c r="B8" s="21">
        <f>SUM(公式!D14)</f>
        <v>20282</v>
      </c>
      <c r="C8" s="21">
        <f>SUM(公式!E14)</f>
        <v>70700</v>
      </c>
      <c r="D8" s="21">
        <v>15479</v>
      </c>
      <c r="E8" s="21">
        <v>63400</v>
      </c>
      <c r="F8" s="19">
        <f t="shared" si="0"/>
        <v>0.310291362491117</v>
      </c>
      <c r="G8" s="19">
        <f t="shared" si="0"/>
        <v>0.1151419558359621</v>
      </c>
    </row>
    <row r="9" spans="1:7" ht="23.4" customHeight="1">
      <c r="A9" s="22" t="s">
        <v>43</v>
      </c>
      <c r="B9" s="23">
        <f>SUM(B4:B8)</f>
        <v>990960</v>
      </c>
      <c r="C9" s="23">
        <f>SUM(C4:C8)</f>
        <v>2343800</v>
      </c>
      <c r="D9" s="23">
        <v>939938</v>
      </c>
      <c r="E9" s="23">
        <v>2176900</v>
      </c>
      <c r="F9" s="24">
        <f t="shared" si="0"/>
        <v>5.4282303726415959E-2</v>
      </c>
      <c r="G9" s="24">
        <f t="shared" si="0"/>
        <v>7.6668657264918005E-2</v>
      </c>
    </row>
    <row r="10" spans="1:7" ht="21.9" customHeight="1">
      <c r="A10" s="17" t="s">
        <v>44</v>
      </c>
      <c r="B10" s="21">
        <f>SUM(公式!D20)</f>
        <v>243027</v>
      </c>
      <c r="C10" s="21">
        <f>SUM(公式!E20)</f>
        <v>686400</v>
      </c>
      <c r="D10" s="21">
        <v>159246</v>
      </c>
      <c r="E10" s="21">
        <v>545300</v>
      </c>
      <c r="F10" s="19">
        <f t="shared" ref="F10:G14" si="1">SUM(B10/D10-1)</f>
        <v>0.52611054594777884</v>
      </c>
      <c r="G10" s="19">
        <f t="shared" si="1"/>
        <v>0.25875664771685303</v>
      </c>
    </row>
    <row r="11" spans="1:7" ht="21.9" customHeight="1">
      <c r="A11" s="17" t="s">
        <v>45</v>
      </c>
      <c r="B11" s="20">
        <f>SUM(公式!D23)</f>
        <v>0</v>
      </c>
      <c r="C11" s="20">
        <f>SUM(公式!E23)</f>
        <v>0</v>
      </c>
      <c r="D11" s="20">
        <v>21</v>
      </c>
      <c r="E11" s="20">
        <v>2100</v>
      </c>
      <c r="F11" s="19">
        <f t="shared" ref="F11" si="2">SUM(B11/D11-1)</f>
        <v>-1</v>
      </c>
      <c r="G11" s="19">
        <f t="shared" ref="G11" si="3">SUM(C11/E11-1)</f>
        <v>-1</v>
      </c>
    </row>
    <row r="12" spans="1:7" ht="21.9" customHeight="1">
      <c r="A12" s="17" t="s">
        <v>46</v>
      </c>
      <c r="B12" s="21">
        <f>SUM(公式!D25)</f>
        <v>35597</v>
      </c>
      <c r="C12" s="21">
        <f>SUM(公式!E25)</f>
        <v>142300</v>
      </c>
      <c r="D12" s="21">
        <v>0</v>
      </c>
      <c r="E12" s="21">
        <v>0</v>
      </c>
      <c r="F12" s="21">
        <v>0</v>
      </c>
      <c r="G12" s="21">
        <v>0</v>
      </c>
    </row>
    <row r="13" spans="1:7" ht="21.9" customHeight="1">
      <c r="A13" s="17" t="s">
        <v>47</v>
      </c>
      <c r="B13" s="21">
        <f>SUM(公式!D27)</f>
        <v>18984</v>
      </c>
      <c r="C13" s="21">
        <f>SUM(公式!E27)</f>
        <v>43500</v>
      </c>
      <c r="D13" s="21">
        <v>31418</v>
      </c>
      <c r="E13" s="21">
        <v>101900</v>
      </c>
      <c r="F13" s="19">
        <f t="shared" si="1"/>
        <v>-0.39576039213189895</v>
      </c>
      <c r="G13" s="19">
        <f t="shared" si="1"/>
        <v>-0.57311089303238472</v>
      </c>
    </row>
    <row r="14" spans="1:7" ht="21.9" customHeight="1">
      <c r="A14" s="22" t="s">
        <v>43</v>
      </c>
      <c r="B14" s="23">
        <f>SUM(B10:B13)</f>
        <v>297608</v>
      </c>
      <c r="C14" s="23">
        <f>SUM(C10:C13)</f>
        <v>872200</v>
      </c>
      <c r="D14" s="23">
        <v>190685</v>
      </c>
      <c r="E14" s="23">
        <v>649300</v>
      </c>
      <c r="F14" s="24">
        <f t="shared" si="1"/>
        <v>0.5607310485879855</v>
      </c>
      <c r="G14" s="24">
        <f t="shared" si="1"/>
        <v>0.34329277683659321</v>
      </c>
    </row>
    <row r="15" spans="1:7" ht="21.9" customHeight="1">
      <c r="A15" s="17" t="s">
        <v>48</v>
      </c>
      <c r="B15" s="21">
        <f>SUM(公式!D31)</f>
        <v>70728</v>
      </c>
      <c r="C15" s="21">
        <f>SUM(公式!E31)</f>
        <v>214100</v>
      </c>
      <c r="D15" s="21">
        <v>131006</v>
      </c>
      <c r="E15" s="21">
        <v>489300</v>
      </c>
      <c r="F15" s="19">
        <f>SUM(B15/D15-1)</f>
        <v>-0.46011633054974577</v>
      </c>
      <c r="G15" s="19">
        <f>SUM(C15/E15-1)</f>
        <v>-0.56243613325158393</v>
      </c>
    </row>
    <row r="16" spans="1:7" ht="21.9" customHeight="1">
      <c r="A16" s="17" t="s">
        <v>49</v>
      </c>
      <c r="B16" s="21">
        <f>SUM(公式!D34)</f>
        <v>37307</v>
      </c>
      <c r="C16" s="21">
        <f>SUM(公式!E34)</f>
        <v>123800</v>
      </c>
      <c r="D16" s="21">
        <v>0</v>
      </c>
      <c r="E16" s="21">
        <v>0</v>
      </c>
      <c r="F16" s="21">
        <v>0</v>
      </c>
      <c r="G16" s="21">
        <v>0</v>
      </c>
    </row>
    <row r="17" spans="1:7" ht="21.9" customHeight="1">
      <c r="A17" s="17" t="s">
        <v>50</v>
      </c>
      <c r="B17" s="20">
        <f>SUM(公式!D38)</f>
        <v>752</v>
      </c>
      <c r="C17" s="20">
        <f>SUM(公式!E38)</f>
        <v>30300</v>
      </c>
      <c r="D17" s="20">
        <v>0</v>
      </c>
      <c r="E17" s="20">
        <v>0</v>
      </c>
      <c r="F17" s="21">
        <v>0</v>
      </c>
      <c r="G17" s="21">
        <v>0</v>
      </c>
    </row>
    <row r="18" spans="1:7" ht="21.9" customHeight="1">
      <c r="A18" s="17" t="s">
        <v>51</v>
      </c>
      <c r="B18" s="21">
        <f>SUM(公式!D41)</f>
        <v>2249</v>
      </c>
      <c r="C18" s="21">
        <f>SUM(公式!E41)</f>
        <v>33200</v>
      </c>
      <c r="D18" s="21">
        <v>1580</v>
      </c>
      <c r="E18" s="21">
        <v>48200</v>
      </c>
      <c r="F18" s="19">
        <f t="shared" ref="F18:G19" si="4">SUM(B18/D18-1)</f>
        <v>0.42341772151898738</v>
      </c>
      <c r="G18" s="19">
        <f t="shared" si="4"/>
        <v>-0.31120331950207469</v>
      </c>
    </row>
    <row r="19" spans="1:7" ht="21.9" customHeight="1">
      <c r="A19" s="22" t="s">
        <v>43</v>
      </c>
      <c r="B19" s="23">
        <f>SUM(B15:B18)</f>
        <v>111036</v>
      </c>
      <c r="C19" s="23">
        <f>SUM(C15:C18)</f>
        <v>401400</v>
      </c>
      <c r="D19" s="23">
        <v>132586</v>
      </c>
      <c r="E19" s="23">
        <v>537500</v>
      </c>
      <c r="F19" s="24">
        <f t="shared" si="4"/>
        <v>-0.16253601436049059</v>
      </c>
      <c r="G19" s="24">
        <f t="shared" si="4"/>
        <v>-0.25320930232558136</v>
      </c>
    </row>
    <row r="20" spans="1:7" ht="21.9" customHeight="1">
      <c r="A20" s="17" t="s">
        <v>52</v>
      </c>
      <c r="B20" s="21">
        <f>SUM(公式!D46)</f>
        <v>285</v>
      </c>
      <c r="C20" s="21">
        <f>SUM(公式!E46)</f>
        <v>13000</v>
      </c>
      <c r="D20" s="21">
        <v>131</v>
      </c>
      <c r="E20" s="21">
        <v>3600</v>
      </c>
      <c r="F20" s="19">
        <f t="shared" ref="F20:G23" si="5">SUM(B20/D20-1)</f>
        <v>1.1755725190839694</v>
      </c>
      <c r="G20" s="19">
        <f t="shared" si="5"/>
        <v>2.6111111111111112</v>
      </c>
    </row>
    <row r="21" spans="1:7" ht="21.9" customHeight="1">
      <c r="A21" s="17" t="s">
        <v>53</v>
      </c>
      <c r="B21" s="21">
        <f>SUM(公式!D50)</f>
        <v>80196</v>
      </c>
      <c r="C21" s="21">
        <f>SUM(公式!E50)</f>
        <v>747700</v>
      </c>
      <c r="D21" s="21">
        <v>77669</v>
      </c>
      <c r="E21" s="21">
        <v>626000</v>
      </c>
      <c r="F21" s="19">
        <f t="shared" si="5"/>
        <v>3.2535503225225026E-2</v>
      </c>
      <c r="G21" s="19">
        <f t="shared" si="5"/>
        <v>0.19440894568690092</v>
      </c>
    </row>
    <row r="22" spans="1:7" ht="21.9" customHeight="1">
      <c r="A22" s="17" t="s">
        <v>54</v>
      </c>
      <c r="B22" s="21">
        <f>SUM(公式!D55)</f>
        <v>3828</v>
      </c>
      <c r="C22" s="21">
        <f>SUM(公式!E55)</f>
        <v>21000</v>
      </c>
      <c r="D22" s="21">
        <v>7675</v>
      </c>
      <c r="E22" s="21">
        <v>52800</v>
      </c>
      <c r="F22" s="19">
        <f t="shared" si="5"/>
        <v>-0.50123778501628657</v>
      </c>
      <c r="G22" s="19">
        <f t="shared" si="5"/>
        <v>-0.60227272727272729</v>
      </c>
    </row>
    <row r="23" spans="1:7" ht="21.9" customHeight="1">
      <c r="A23" s="22" t="s">
        <v>43</v>
      </c>
      <c r="B23" s="23">
        <f>SUM(B20:B22)</f>
        <v>84309</v>
      </c>
      <c r="C23" s="23">
        <f>SUM(C20:C22)</f>
        <v>781700</v>
      </c>
      <c r="D23" s="23">
        <v>85475</v>
      </c>
      <c r="E23" s="23">
        <v>682400</v>
      </c>
      <c r="F23" s="24">
        <f t="shared" si="5"/>
        <v>-1.3641415618601882E-2</v>
      </c>
      <c r="G23" s="24">
        <f t="shared" si="5"/>
        <v>0.1455158264947245</v>
      </c>
    </row>
    <row r="24" spans="1:7" ht="27.75" customHeight="1">
      <c r="A24" s="26" t="s">
        <v>55</v>
      </c>
      <c r="B24" s="27">
        <f>SUM(B9+B14+B19+B23)</f>
        <v>1483913</v>
      </c>
      <c r="C24" s="27">
        <f>SUM(C9+C14+C19+C23)</f>
        <v>4399100</v>
      </c>
      <c r="D24" s="27">
        <v>1348684</v>
      </c>
      <c r="E24" s="27">
        <v>4046100</v>
      </c>
      <c r="F24" s="28">
        <f>SUM(B24/D24-1)</f>
        <v>0.1002673717490532</v>
      </c>
      <c r="G24" s="28">
        <f>SUM(C24/E24-1)</f>
        <v>8.7244507056177589E-2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G27"/>
  <sheetViews>
    <sheetView workbookViewId="0">
      <selection activeCell="H13" sqref="H13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95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96</v>
      </c>
      <c r="C2" s="61"/>
      <c r="D2" s="61" t="s">
        <v>68</v>
      </c>
      <c r="E2" s="61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公式!F5</f>
        <v>808305</v>
      </c>
      <c r="C4" s="18">
        <f>公式!G5</f>
        <v>1608500</v>
      </c>
      <c r="D4" s="18">
        <v>778475</v>
      </c>
      <c r="E4" s="18">
        <v>1594500</v>
      </c>
      <c r="F4" s="19">
        <f t="shared" ref="F4:G9" si="0">SUM(B4/D4-1)</f>
        <v>3.8318507338064745E-2</v>
      </c>
      <c r="G4" s="19">
        <f t="shared" si="0"/>
        <v>8.7801818751960248E-3</v>
      </c>
    </row>
    <row r="5" spans="1:7" ht="21.9" customHeight="1">
      <c r="A5" s="17" t="s">
        <v>39</v>
      </c>
      <c r="B5" s="20">
        <f>公式!F8</f>
        <v>320388</v>
      </c>
      <c r="C5" s="20">
        <f>公式!G8</f>
        <v>1049300</v>
      </c>
      <c r="D5" s="20">
        <v>215274</v>
      </c>
      <c r="E5" s="20">
        <v>575000</v>
      </c>
      <c r="F5" s="19">
        <f t="shared" si="0"/>
        <v>0.48828005239833883</v>
      </c>
      <c r="G5" s="19">
        <f t="shared" si="0"/>
        <v>0.82486956521739141</v>
      </c>
    </row>
    <row r="6" spans="1:7" ht="21.9" customHeight="1">
      <c r="A6" s="17" t="s">
        <v>40</v>
      </c>
      <c r="B6" s="20">
        <f>公式!F10</f>
        <v>10828</v>
      </c>
      <c r="C6" s="20">
        <f>公式!G10</f>
        <v>136900</v>
      </c>
      <c r="D6" s="20">
        <v>211</v>
      </c>
      <c r="E6" s="20">
        <v>4000</v>
      </c>
      <c r="F6" s="19">
        <f t="shared" si="0"/>
        <v>50.317535545023695</v>
      </c>
      <c r="G6" s="19">
        <f t="shared" si="0"/>
        <v>33.225000000000001</v>
      </c>
    </row>
    <row r="7" spans="1:7" ht="21.9" customHeight="1">
      <c r="A7" s="17" t="s">
        <v>41</v>
      </c>
      <c r="B7" s="21">
        <f>公式!F12</f>
        <v>413813</v>
      </c>
      <c r="C7" s="21">
        <f>公式!G12</f>
        <v>802900</v>
      </c>
      <c r="D7" s="21">
        <v>703859</v>
      </c>
      <c r="E7" s="21">
        <v>1602000</v>
      </c>
      <c r="F7" s="19">
        <f t="shared" si="0"/>
        <v>-0.4120796920974229</v>
      </c>
      <c r="G7" s="19">
        <f t="shared" si="0"/>
        <v>-0.49881398252184772</v>
      </c>
    </row>
    <row r="8" spans="1:7" ht="21.9" customHeight="1">
      <c r="A8" s="17" t="s">
        <v>42</v>
      </c>
      <c r="B8" s="21">
        <f>公式!F14</f>
        <v>38230</v>
      </c>
      <c r="C8" s="21">
        <f>公式!G14</f>
        <v>140600</v>
      </c>
      <c r="D8" s="21">
        <v>24419</v>
      </c>
      <c r="E8" s="21">
        <v>117400</v>
      </c>
      <c r="F8" s="19">
        <f t="shared" si="0"/>
        <v>0.56558417625619395</v>
      </c>
      <c r="G8" s="19">
        <f t="shared" si="0"/>
        <v>0.19761499148211237</v>
      </c>
    </row>
    <row r="9" spans="1:7" ht="23.4" customHeight="1">
      <c r="A9" s="22" t="s">
        <v>43</v>
      </c>
      <c r="B9" s="23">
        <f>SUM(B4:B8)</f>
        <v>1591564</v>
      </c>
      <c r="C9" s="23">
        <f>SUM(C4:C8)</f>
        <v>3738200</v>
      </c>
      <c r="D9" s="23">
        <v>1722238</v>
      </c>
      <c r="E9" s="23">
        <v>3892900</v>
      </c>
      <c r="F9" s="24">
        <f t="shared" si="0"/>
        <v>-7.5874530697847775E-2</v>
      </c>
      <c r="G9" s="24">
        <f t="shared" si="0"/>
        <v>-3.9739012047573796E-2</v>
      </c>
    </row>
    <row r="10" spans="1:7" ht="21.9" customHeight="1">
      <c r="A10" s="17" t="s">
        <v>44</v>
      </c>
      <c r="B10" s="21">
        <f>公式!F20</f>
        <v>292126</v>
      </c>
      <c r="C10" s="21">
        <f>公式!G20</f>
        <v>862100</v>
      </c>
      <c r="D10" s="21">
        <v>249857</v>
      </c>
      <c r="E10" s="21">
        <v>874500</v>
      </c>
      <c r="F10" s="19">
        <f t="shared" ref="F10:G14" si="1">SUM(B10/D10-1)</f>
        <v>0.16917276682262261</v>
      </c>
      <c r="G10" s="19">
        <f t="shared" si="1"/>
        <v>-1.4179531160663283E-2</v>
      </c>
    </row>
    <row r="11" spans="1:7" ht="21.9" customHeight="1">
      <c r="A11" s="17" t="s">
        <v>45</v>
      </c>
      <c r="B11" s="20">
        <f>公式!F23</f>
        <v>0</v>
      </c>
      <c r="C11" s="20">
        <f>公式!G23</f>
        <v>0</v>
      </c>
      <c r="D11" s="20">
        <v>21</v>
      </c>
      <c r="E11" s="20">
        <v>2100</v>
      </c>
      <c r="F11" s="19">
        <f t="shared" ref="F11" si="2">SUM(B11/D11-1)</f>
        <v>-1</v>
      </c>
      <c r="G11" s="19">
        <f t="shared" ref="G11" si="3">SUM(C11/E11-1)</f>
        <v>-1</v>
      </c>
    </row>
    <row r="12" spans="1:7" ht="21.9" customHeight="1">
      <c r="A12" s="17" t="s">
        <v>46</v>
      </c>
      <c r="B12" s="21">
        <f>公式!F25</f>
        <v>35597</v>
      </c>
      <c r="C12" s="21">
        <f>公式!G25</f>
        <v>142300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公式!F27</f>
        <v>18984</v>
      </c>
      <c r="C13" s="21">
        <f>公式!G27</f>
        <v>43500</v>
      </c>
      <c r="D13" s="21">
        <v>39643</v>
      </c>
      <c r="E13" s="21">
        <v>128700</v>
      </c>
      <c r="F13" s="19">
        <f t="shared" si="1"/>
        <v>-0.52112604999621626</v>
      </c>
      <c r="G13" s="19">
        <f t="shared" si="1"/>
        <v>-0.66200466200466201</v>
      </c>
    </row>
    <row r="14" spans="1:7" ht="21.9" customHeight="1">
      <c r="A14" s="22" t="s">
        <v>43</v>
      </c>
      <c r="B14" s="23">
        <f>SUM(B10:B13)</f>
        <v>346707</v>
      </c>
      <c r="C14" s="23">
        <f>SUM(C10:C13)</f>
        <v>1047900</v>
      </c>
      <c r="D14" s="23">
        <v>289521</v>
      </c>
      <c r="E14" s="23">
        <v>1005300</v>
      </c>
      <c r="F14" s="24">
        <f t="shared" si="1"/>
        <v>0.19751935092791206</v>
      </c>
      <c r="G14" s="24">
        <f t="shared" si="1"/>
        <v>4.2375410325276031E-2</v>
      </c>
    </row>
    <row r="15" spans="1:7" ht="21.9" customHeight="1">
      <c r="A15" s="17" t="s">
        <v>48</v>
      </c>
      <c r="B15" s="21">
        <f>公式!F31</f>
        <v>143325</v>
      </c>
      <c r="C15" s="21">
        <f>公式!G31</f>
        <v>451900</v>
      </c>
      <c r="D15" s="21">
        <v>290869</v>
      </c>
      <c r="E15" s="21">
        <v>889200</v>
      </c>
      <c r="F15" s="19">
        <f t="shared" ref="F15:G19" si="4">SUM(B15/D15-1)</f>
        <v>-0.50725240572216357</v>
      </c>
      <c r="G15" s="19">
        <f t="shared" si="4"/>
        <v>-0.49179037336932074</v>
      </c>
    </row>
    <row r="16" spans="1:7" ht="21.9" customHeight="1">
      <c r="A16" s="17" t="s">
        <v>49</v>
      </c>
      <c r="B16" s="21">
        <f>公式!F34</f>
        <v>42787</v>
      </c>
      <c r="C16" s="21">
        <f>公式!G34</f>
        <v>141300</v>
      </c>
      <c r="D16" s="21">
        <v>10793</v>
      </c>
      <c r="E16" s="21">
        <v>35500</v>
      </c>
      <c r="F16" s="19">
        <f t="shared" si="4"/>
        <v>2.9643287315852866</v>
      </c>
      <c r="G16" s="19">
        <f t="shared" si="4"/>
        <v>2.9802816901408451</v>
      </c>
    </row>
    <row r="17" spans="1:7" ht="21.9" customHeight="1">
      <c r="A17" s="17" t="s">
        <v>50</v>
      </c>
      <c r="B17" s="20">
        <f>公式!F38</f>
        <v>1752</v>
      </c>
      <c r="C17" s="20">
        <f>公式!G38</f>
        <v>56500</v>
      </c>
      <c r="D17" s="20">
        <v>540</v>
      </c>
      <c r="E17" s="20">
        <v>8500</v>
      </c>
      <c r="F17" s="25">
        <f t="shared" ref="F17" si="5">SUM(B17/D17-1)</f>
        <v>2.2444444444444445</v>
      </c>
      <c r="G17" s="25">
        <f t="shared" ref="G17" si="6">SUM(C17/E17-1)</f>
        <v>5.6470588235294121</v>
      </c>
    </row>
    <row r="18" spans="1:7" ht="21.9" customHeight="1">
      <c r="A18" s="17" t="s">
        <v>51</v>
      </c>
      <c r="B18" s="21">
        <f>公式!F41</f>
        <v>2906</v>
      </c>
      <c r="C18" s="21">
        <f>公式!G41</f>
        <v>48100</v>
      </c>
      <c r="D18" s="21">
        <v>3054</v>
      </c>
      <c r="E18" s="21">
        <v>90100</v>
      </c>
      <c r="F18" s="19">
        <f t="shared" si="4"/>
        <v>-4.8461034708578876E-2</v>
      </c>
      <c r="G18" s="19">
        <f t="shared" si="4"/>
        <v>-0.46614872364039961</v>
      </c>
    </row>
    <row r="19" spans="1:7" ht="21.9" customHeight="1">
      <c r="A19" s="22" t="s">
        <v>43</v>
      </c>
      <c r="B19" s="23">
        <f>SUM(B15:B18)</f>
        <v>190770</v>
      </c>
      <c r="C19" s="23">
        <f>SUM(C15:C18)</f>
        <v>697800</v>
      </c>
      <c r="D19" s="23">
        <v>305256</v>
      </c>
      <c r="E19" s="23">
        <v>1023300</v>
      </c>
      <c r="F19" s="24">
        <f t="shared" si="4"/>
        <v>-0.37504913908326132</v>
      </c>
      <c r="G19" s="24">
        <f t="shared" si="4"/>
        <v>-0.31808853708589857</v>
      </c>
    </row>
    <row r="20" spans="1:7" ht="21.9" customHeight="1">
      <c r="A20" s="17" t="s">
        <v>52</v>
      </c>
      <c r="B20" s="21">
        <f>公式!F46</f>
        <v>2285</v>
      </c>
      <c r="C20" s="21">
        <f>公式!G46</f>
        <v>29700</v>
      </c>
      <c r="D20" s="21">
        <v>504</v>
      </c>
      <c r="E20" s="21">
        <v>12100</v>
      </c>
      <c r="F20" s="19">
        <f t="shared" ref="F20:G23" si="7">SUM(B20/D20-1)</f>
        <v>3.5337301587301591</v>
      </c>
      <c r="G20" s="19">
        <f t="shared" si="7"/>
        <v>1.4545454545454546</v>
      </c>
    </row>
    <row r="21" spans="1:7" ht="21.9" customHeight="1">
      <c r="A21" s="17" t="s">
        <v>53</v>
      </c>
      <c r="B21" s="21">
        <f>公式!F50</f>
        <v>114597</v>
      </c>
      <c r="C21" s="21">
        <f>公式!G50</f>
        <v>1058300</v>
      </c>
      <c r="D21" s="21">
        <v>109835</v>
      </c>
      <c r="E21" s="21">
        <v>891700</v>
      </c>
      <c r="F21" s="19">
        <f t="shared" si="7"/>
        <v>4.3355943005417119E-2</v>
      </c>
      <c r="G21" s="19">
        <f t="shared" si="7"/>
        <v>0.18683413704160601</v>
      </c>
    </row>
    <row r="22" spans="1:7" ht="21.9" customHeight="1">
      <c r="A22" s="17" t="s">
        <v>54</v>
      </c>
      <c r="B22" s="21">
        <f>公式!F55</f>
        <v>3828</v>
      </c>
      <c r="C22" s="21">
        <f>公式!G55</f>
        <v>21000</v>
      </c>
      <c r="D22" s="21">
        <v>15050</v>
      </c>
      <c r="E22" s="21">
        <v>99500</v>
      </c>
      <c r="F22" s="19">
        <f>SUM(B22/D22-1)</f>
        <v>-0.74564784053156141</v>
      </c>
      <c r="G22" s="19">
        <f t="shared" si="7"/>
        <v>-0.78894472361809043</v>
      </c>
    </row>
    <row r="23" spans="1:7" ht="21.9" customHeight="1">
      <c r="A23" s="22" t="s">
        <v>43</v>
      </c>
      <c r="B23" s="23">
        <f>SUM(B20:B22)</f>
        <v>120710</v>
      </c>
      <c r="C23" s="23">
        <f>SUM(C20:C22)</f>
        <v>1109000</v>
      </c>
      <c r="D23" s="23">
        <v>125389</v>
      </c>
      <c r="E23" s="23">
        <v>1003300</v>
      </c>
      <c r="F23" s="24">
        <f t="shared" si="7"/>
        <v>-3.731587300321404E-2</v>
      </c>
      <c r="G23" s="24">
        <f t="shared" si="7"/>
        <v>0.10535233728695315</v>
      </c>
    </row>
    <row r="24" spans="1:7" ht="27.75" customHeight="1">
      <c r="A24" s="26" t="s">
        <v>55</v>
      </c>
      <c r="B24" s="27">
        <f>SUM(B23,B19,B14,B9)</f>
        <v>2249751</v>
      </c>
      <c r="C24" s="27">
        <f>SUM(C23,C19,C14,C9)</f>
        <v>6592900</v>
      </c>
      <c r="D24" s="27">
        <v>2442404</v>
      </c>
      <c r="E24" s="27">
        <v>6924800</v>
      </c>
      <c r="F24" s="28">
        <f>SUM(B24/D24-1)</f>
        <v>-7.8878432888252692E-2</v>
      </c>
      <c r="G24" s="28">
        <f>SUM(C24/E24-1)</f>
        <v>-4.7929182070240328E-2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G27"/>
  <sheetViews>
    <sheetView workbookViewId="0">
      <selection activeCell="D9" sqref="D9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100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101</v>
      </c>
      <c r="C2" s="61"/>
      <c r="D2" s="61" t="s">
        <v>71</v>
      </c>
      <c r="E2" s="61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公式!H5</f>
        <v>1189116</v>
      </c>
      <c r="C4" s="18">
        <f>公式!I5</f>
        <v>2346000</v>
      </c>
      <c r="D4" s="18">
        <v>1212107</v>
      </c>
      <c r="E4" s="18">
        <v>2503200</v>
      </c>
      <c r="F4" s="19">
        <f t="shared" ref="F4:G9" si="0">SUM(B4/D4-1)</f>
        <v>-1.8967797397424491E-2</v>
      </c>
      <c r="G4" s="19">
        <f t="shared" si="0"/>
        <v>-6.2799616490891608E-2</v>
      </c>
    </row>
    <row r="5" spans="1:7" ht="21.9" customHeight="1">
      <c r="A5" s="17" t="s">
        <v>39</v>
      </c>
      <c r="B5" s="20">
        <f>公式!H8</f>
        <v>474585</v>
      </c>
      <c r="C5" s="20">
        <f>公式!I8</f>
        <v>1454500</v>
      </c>
      <c r="D5" s="20">
        <v>322560</v>
      </c>
      <c r="E5" s="20">
        <v>1001200</v>
      </c>
      <c r="F5" s="19">
        <f t="shared" si="0"/>
        <v>0.47130766369047628</v>
      </c>
      <c r="G5" s="19">
        <f t="shared" si="0"/>
        <v>0.45275669196963642</v>
      </c>
    </row>
    <row r="6" spans="1:7" ht="21.9" customHeight="1">
      <c r="A6" s="17" t="s">
        <v>40</v>
      </c>
      <c r="B6" s="20">
        <f>公式!H10</f>
        <v>15826</v>
      </c>
      <c r="C6" s="20">
        <f>公式!I10</f>
        <v>205400</v>
      </c>
      <c r="D6" s="20">
        <v>11333</v>
      </c>
      <c r="E6" s="20">
        <v>143800</v>
      </c>
      <c r="F6" s="19">
        <f t="shared" si="0"/>
        <v>0.39645283684814259</v>
      </c>
      <c r="G6" s="19">
        <f t="shared" si="0"/>
        <v>0.42837273991655067</v>
      </c>
    </row>
    <row r="7" spans="1:7" ht="21.9" customHeight="1">
      <c r="A7" s="17" t="s">
        <v>41</v>
      </c>
      <c r="B7" s="21">
        <f>公式!H12</f>
        <v>738616</v>
      </c>
      <c r="C7" s="21">
        <f>公式!I12</f>
        <v>1460600</v>
      </c>
      <c r="D7" s="21">
        <v>982411</v>
      </c>
      <c r="E7" s="21">
        <v>2158900</v>
      </c>
      <c r="F7" s="19">
        <f t="shared" si="0"/>
        <v>-0.24815988420325097</v>
      </c>
      <c r="G7" s="19">
        <f t="shared" si="0"/>
        <v>-0.32345175783964053</v>
      </c>
    </row>
    <row r="8" spans="1:7" ht="21.9" customHeight="1">
      <c r="A8" s="17" t="s">
        <v>42</v>
      </c>
      <c r="B8" s="21">
        <f>公式!H14</f>
        <v>38539</v>
      </c>
      <c r="C8" s="21">
        <f>公式!I14</f>
        <v>145800</v>
      </c>
      <c r="D8" s="21">
        <v>37269</v>
      </c>
      <c r="E8" s="21">
        <v>154300</v>
      </c>
      <c r="F8" s="19">
        <f t="shared" si="0"/>
        <v>3.4076578389546253E-2</v>
      </c>
      <c r="G8" s="19">
        <f t="shared" si="0"/>
        <v>-5.5087491898898278E-2</v>
      </c>
    </row>
    <row r="9" spans="1:7" ht="23.4" customHeight="1">
      <c r="A9" s="22" t="s">
        <v>43</v>
      </c>
      <c r="B9" s="23">
        <f>SUM(B4:B8)</f>
        <v>2456682</v>
      </c>
      <c r="C9" s="23">
        <f>SUM(C4:C8)</f>
        <v>5612300</v>
      </c>
      <c r="D9" s="23">
        <v>2565680</v>
      </c>
      <c r="E9" s="23">
        <v>5961400</v>
      </c>
      <c r="F9" s="24">
        <f t="shared" si="0"/>
        <v>-4.2483084406473193E-2</v>
      </c>
      <c r="G9" s="24">
        <f t="shared" si="0"/>
        <v>-5.8560069782265911E-2</v>
      </c>
    </row>
    <row r="10" spans="1:7" ht="21.9" customHeight="1">
      <c r="A10" s="17" t="s">
        <v>44</v>
      </c>
      <c r="B10" s="21">
        <f>公式!H20</f>
        <v>317705</v>
      </c>
      <c r="C10" s="21">
        <f>公式!I20</f>
        <v>935500</v>
      </c>
      <c r="D10" s="21">
        <v>322871</v>
      </c>
      <c r="E10" s="21">
        <v>1140200</v>
      </c>
      <c r="F10" s="19">
        <f t="shared" ref="F10:G14" si="1">SUM(B10/D10-1)</f>
        <v>-1.6000198221580719E-2</v>
      </c>
      <c r="G10" s="19">
        <f t="shared" si="1"/>
        <v>-0.17952990703385374</v>
      </c>
    </row>
    <row r="11" spans="1:7" ht="21.9" customHeight="1">
      <c r="A11" s="17" t="s">
        <v>45</v>
      </c>
      <c r="B11" s="20">
        <f>公式!H23</f>
        <v>1035</v>
      </c>
      <c r="C11" s="20">
        <f>公式!I23</f>
        <v>10800</v>
      </c>
      <c r="D11" s="20">
        <v>21</v>
      </c>
      <c r="E11" s="20">
        <v>2100</v>
      </c>
      <c r="F11" s="19">
        <f t="shared" ref="F11" si="2">SUM(B11/D11-1)</f>
        <v>48.285714285714285</v>
      </c>
      <c r="G11" s="19">
        <f t="shared" ref="G11" si="3">SUM(C11/E11-1)</f>
        <v>4.1428571428571432</v>
      </c>
    </row>
    <row r="12" spans="1:7" ht="21.9" customHeight="1">
      <c r="A12" s="17" t="s">
        <v>46</v>
      </c>
      <c r="B12" s="21">
        <f>公式!H25</f>
        <v>55397</v>
      </c>
      <c r="C12" s="21">
        <f>公式!I25</f>
        <v>166100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公式!H27</f>
        <v>20785</v>
      </c>
      <c r="C13" s="21">
        <f>公式!I27</f>
        <v>58900</v>
      </c>
      <c r="D13" s="21">
        <v>39643</v>
      </c>
      <c r="E13" s="21">
        <v>128700</v>
      </c>
      <c r="F13" s="19">
        <f t="shared" ref="F13" si="4">SUM(B13/D13-1)</f>
        <v>-0.47569558307897986</v>
      </c>
      <c r="G13" s="19">
        <f t="shared" ref="G13" si="5">SUM(C13/E13-1)</f>
        <v>-0.54234654234654234</v>
      </c>
    </row>
    <row r="14" spans="1:7" ht="21.9" customHeight="1">
      <c r="A14" s="22" t="s">
        <v>43</v>
      </c>
      <c r="B14" s="23">
        <f>SUM(B10:B13)</f>
        <v>394922</v>
      </c>
      <c r="C14" s="23">
        <f>SUM(C10:C13)</f>
        <v>1171300</v>
      </c>
      <c r="D14" s="23">
        <v>362535</v>
      </c>
      <c r="E14" s="23">
        <v>1271000</v>
      </c>
      <c r="F14" s="24">
        <f t="shared" si="1"/>
        <v>8.9334822844690853E-2</v>
      </c>
      <c r="G14" s="24">
        <f t="shared" si="1"/>
        <v>-7.8442171518489423E-2</v>
      </c>
    </row>
    <row r="15" spans="1:7" ht="21.9" customHeight="1">
      <c r="A15" s="17" t="s">
        <v>48</v>
      </c>
      <c r="B15" s="21">
        <f>公式!H31</f>
        <v>250092</v>
      </c>
      <c r="C15" s="21">
        <f>公式!I31</f>
        <v>722900</v>
      </c>
      <c r="D15" s="21">
        <v>340354</v>
      </c>
      <c r="E15" s="21">
        <v>1029000</v>
      </c>
      <c r="F15" s="19">
        <f t="shared" ref="F15:G19" si="6">SUM(B15/D15-1)</f>
        <v>-0.26520035022359079</v>
      </c>
      <c r="G15" s="19">
        <f t="shared" si="6"/>
        <v>-0.29747327502429544</v>
      </c>
    </row>
    <row r="16" spans="1:7" ht="21.9" customHeight="1">
      <c r="A16" s="17" t="s">
        <v>49</v>
      </c>
      <c r="B16" s="21">
        <f>公式!H34</f>
        <v>42787</v>
      </c>
      <c r="C16" s="21">
        <f>公式!I34</f>
        <v>141300</v>
      </c>
      <c r="D16" s="21">
        <v>44402</v>
      </c>
      <c r="E16" s="21">
        <v>154900</v>
      </c>
      <c r="F16" s="19">
        <f t="shared" si="6"/>
        <v>-3.6372235484888105E-2</v>
      </c>
      <c r="G16" s="19">
        <f t="shared" si="6"/>
        <v>-8.7798579728857296E-2</v>
      </c>
    </row>
    <row r="17" spans="1:7" ht="21.9" customHeight="1">
      <c r="A17" s="17" t="s">
        <v>50</v>
      </c>
      <c r="B17" s="20">
        <f>公式!H38</f>
        <v>3026</v>
      </c>
      <c r="C17" s="20">
        <f>公式!I38</f>
        <v>109300</v>
      </c>
      <c r="D17" s="20">
        <v>540</v>
      </c>
      <c r="E17" s="20">
        <v>8500</v>
      </c>
      <c r="F17" s="25">
        <f t="shared" si="6"/>
        <v>4.6037037037037036</v>
      </c>
      <c r="G17" s="25">
        <f t="shared" si="6"/>
        <v>11.858823529411765</v>
      </c>
    </row>
    <row r="18" spans="1:7" ht="21.9" customHeight="1">
      <c r="A18" s="17" t="s">
        <v>51</v>
      </c>
      <c r="B18" s="21">
        <f>公式!H41</f>
        <v>4448</v>
      </c>
      <c r="C18" s="21">
        <f>公式!I41</f>
        <v>64300</v>
      </c>
      <c r="D18" s="21">
        <v>3786</v>
      </c>
      <c r="E18" s="21">
        <v>104500</v>
      </c>
      <c r="F18" s="19">
        <f t="shared" si="6"/>
        <v>0.17485472794506074</v>
      </c>
      <c r="G18" s="19">
        <f t="shared" si="6"/>
        <v>-0.38468899521531097</v>
      </c>
    </row>
    <row r="19" spans="1:7" ht="21.9" customHeight="1">
      <c r="A19" s="22" t="s">
        <v>43</v>
      </c>
      <c r="B19" s="23">
        <f>SUM(B15:B18)</f>
        <v>300353</v>
      </c>
      <c r="C19" s="23">
        <f>SUM(C15:C18)</f>
        <v>1037800</v>
      </c>
      <c r="D19" s="23">
        <v>389082</v>
      </c>
      <c r="E19" s="23">
        <v>1296900</v>
      </c>
      <c r="F19" s="24">
        <f t="shared" si="6"/>
        <v>-0.22804704406783149</v>
      </c>
      <c r="G19" s="24">
        <f t="shared" si="6"/>
        <v>-0.19978410054745932</v>
      </c>
    </row>
    <row r="20" spans="1:7" ht="21.9" customHeight="1">
      <c r="A20" s="17" t="s">
        <v>52</v>
      </c>
      <c r="B20" s="21">
        <f>公式!H46</f>
        <v>2643</v>
      </c>
      <c r="C20" s="21">
        <f>公式!I46</f>
        <v>45600</v>
      </c>
      <c r="D20" s="21">
        <v>677</v>
      </c>
      <c r="E20" s="21">
        <v>17000</v>
      </c>
      <c r="F20" s="19">
        <f t="shared" ref="F20:G23" si="7">SUM(B20/D20-1)</f>
        <v>2.9039881831610046</v>
      </c>
      <c r="G20" s="19">
        <f t="shared" si="7"/>
        <v>1.6823529411764704</v>
      </c>
    </row>
    <row r="21" spans="1:7" ht="21.9" customHeight="1">
      <c r="A21" s="17" t="s">
        <v>53</v>
      </c>
      <c r="B21" s="21">
        <f>公式!H50</f>
        <v>118188</v>
      </c>
      <c r="C21" s="21">
        <f>公式!I50</f>
        <v>1264500</v>
      </c>
      <c r="D21" s="21">
        <v>170181</v>
      </c>
      <c r="E21" s="21">
        <v>1510800</v>
      </c>
      <c r="F21" s="19">
        <f t="shared" si="7"/>
        <v>-0.30551589190332651</v>
      </c>
      <c r="G21" s="19">
        <f t="shared" si="7"/>
        <v>-0.16302621127879269</v>
      </c>
    </row>
    <row r="22" spans="1:7" ht="21.9" customHeight="1">
      <c r="A22" s="17" t="s">
        <v>54</v>
      </c>
      <c r="B22" s="21">
        <f>公式!H55</f>
        <v>3847</v>
      </c>
      <c r="C22" s="21">
        <f>公式!I55</f>
        <v>22300</v>
      </c>
      <c r="D22" s="21">
        <v>17831</v>
      </c>
      <c r="E22" s="21">
        <v>117300</v>
      </c>
      <c r="F22" s="19">
        <f t="shared" si="7"/>
        <v>-0.78425214514048569</v>
      </c>
      <c r="G22" s="19">
        <f t="shared" si="7"/>
        <v>-0.80988917306052854</v>
      </c>
    </row>
    <row r="23" spans="1:7" ht="21.9" customHeight="1">
      <c r="A23" s="22" t="s">
        <v>43</v>
      </c>
      <c r="B23" s="23">
        <f>SUM(B20:B22)</f>
        <v>124678</v>
      </c>
      <c r="C23" s="23">
        <f>SUM(C20:C22)</f>
        <v>1332400</v>
      </c>
      <c r="D23" s="23">
        <v>188689</v>
      </c>
      <c r="E23" s="23">
        <v>1645100</v>
      </c>
      <c r="F23" s="24">
        <f t="shared" si="7"/>
        <v>-0.33924076125264324</v>
      </c>
      <c r="G23" s="24">
        <f t="shared" si="7"/>
        <v>-0.19007963041760378</v>
      </c>
    </row>
    <row r="24" spans="1:7" ht="27.75" customHeight="1">
      <c r="A24" s="26" t="s">
        <v>55</v>
      </c>
      <c r="B24" s="27">
        <f>SUM(B9+B14+B19+B23)</f>
        <v>3276635</v>
      </c>
      <c r="C24" s="27">
        <f>SUM(C9+C14+C19+C23)</f>
        <v>9153800</v>
      </c>
      <c r="D24" s="27">
        <v>3505986</v>
      </c>
      <c r="E24" s="27">
        <v>10174400</v>
      </c>
      <c r="F24" s="28">
        <f>SUM(B24/D24-1)</f>
        <v>-6.5416975424317125E-2</v>
      </c>
      <c r="G24" s="28">
        <f>SUM(C24/E24-1)</f>
        <v>-0.10031058342506682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26"/>
  <sheetViews>
    <sheetView zoomScaleNormal="130" workbookViewId="0">
      <selection activeCell="I12" sqref="I12"/>
    </sheetView>
  </sheetViews>
  <sheetFormatPr defaultColWidth="9" defaultRowHeight="15.6"/>
  <cols>
    <col min="1" max="1" width="20.21875" style="14" bestFit="1" customWidth="1"/>
    <col min="2" max="2" width="12.21875" style="14" bestFit="1" customWidth="1"/>
    <col min="3" max="3" width="13.44140625" style="14" bestFit="1" customWidth="1"/>
    <col min="4" max="4" width="12.218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102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103</v>
      </c>
      <c r="C2" s="61"/>
      <c r="D2" s="61" t="s">
        <v>72</v>
      </c>
      <c r="E2" s="61"/>
      <c r="F2" s="59" t="s">
        <v>31</v>
      </c>
      <c r="G2" s="59"/>
    </row>
    <row r="3" spans="1:7" ht="25.2" customHeight="1">
      <c r="A3" s="63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SUM(公式!J5)</f>
        <v>1636972</v>
      </c>
      <c r="C4" s="18">
        <f>SUM(公式!K5)</f>
        <v>3104700</v>
      </c>
      <c r="D4" s="18">
        <v>1650009</v>
      </c>
      <c r="E4" s="18">
        <v>3307000</v>
      </c>
      <c r="F4" s="19">
        <f t="shared" ref="F4:G9" si="0">SUM(B4/D4-1)</f>
        <v>-7.9011690239265686E-3</v>
      </c>
      <c r="G4" s="19">
        <f t="shared" si="0"/>
        <v>-6.1173268823707327E-2</v>
      </c>
    </row>
    <row r="5" spans="1:7" ht="21.9" customHeight="1">
      <c r="A5" s="17" t="s">
        <v>39</v>
      </c>
      <c r="B5" s="20">
        <f>SUM(公式!J8)</f>
        <v>557031</v>
      </c>
      <c r="C5" s="20">
        <f>SUM(公式!K8)</f>
        <v>1696900</v>
      </c>
      <c r="D5" s="20">
        <v>494692</v>
      </c>
      <c r="E5" s="20">
        <v>1599300</v>
      </c>
      <c r="F5" s="19">
        <f t="shared" si="0"/>
        <v>0.12601578355825449</v>
      </c>
      <c r="G5" s="19">
        <f t="shared" si="0"/>
        <v>6.1026699180891653E-2</v>
      </c>
    </row>
    <row r="6" spans="1:7" ht="21.9" customHeight="1">
      <c r="A6" s="17" t="s">
        <v>40</v>
      </c>
      <c r="B6" s="20">
        <f>SUM(公式!J10)</f>
        <v>21869</v>
      </c>
      <c r="C6" s="20">
        <f>SUM(公式!K10)</f>
        <v>248100</v>
      </c>
      <c r="D6" s="20">
        <v>11333</v>
      </c>
      <c r="E6" s="20">
        <v>143800</v>
      </c>
      <c r="F6" s="19">
        <f t="shared" si="0"/>
        <v>0.92967440218829966</v>
      </c>
      <c r="G6" s="19">
        <f t="shared" si="0"/>
        <v>0.72531293463143265</v>
      </c>
    </row>
    <row r="7" spans="1:7" ht="21.9" customHeight="1">
      <c r="A7" s="17" t="s">
        <v>41</v>
      </c>
      <c r="B7" s="21">
        <f>SUM(公式!J12)</f>
        <v>857662</v>
      </c>
      <c r="C7" s="21">
        <f>SUM(公式!K12)</f>
        <v>1690500</v>
      </c>
      <c r="D7" s="21">
        <v>1211184</v>
      </c>
      <c r="E7" s="21">
        <v>2612900</v>
      </c>
      <c r="F7" s="19">
        <f t="shared" si="0"/>
        <v>-0.29188133264640215</v>
      </c>
      <c r="G7" s="19">
        <f t="shared" si="0"/>
        <v>-0.35301771977496266</v>
      </c>
    </row>
    <row r="8" spans="1:7" ht="21.9" customHeight="1">
      <c r="A8" s="17" t="s">
        <v>42</v>
      </c>
      <c r="B8" s="21">
        <f>SUM(公式!J14)</f>
        <v>52618</v>
      </c>
      <c r="C8" s="21">
        <f>SUM(公式!K14)</f>
        <v>182900</v>
      </c>
      <c r="D8" s="21">
        <v>68543</v>
      </c>
      <c r="E8" s="21">
        <v>239000</v>
      </c>
      <c r="F8" s="19">
        <f t="shared" si="0"/>
        <v>-0.23233590592766584</v>
      </c>
      <c r="G8" s="19">
        <f t="shared" si="0"/>
        <v>-0.23472803347280335</v>
      </c>
    </row>
    <row r="9" spans="1:7" ht="23.4" customHeight="1">
      <c r="A9" s="22" t="s">
        <v>43</v>
      </c>
      <c r="B9" s="23">
        <f>SUM(B4:B8)</f>
        <v>3126152</v>
      </c>
      <c r="C9" s="23">
        <f>SUM(C4:C8)</f>
        <v>6923100</v>
      </c>
      <c r="D9" s="23">
        <v>3435761</v>
      </c>
      <c r="E9" s="23">
        <v>7902000</v>
      </c>
      <c r="F9" s="24">
        <f t="shared" si="0"/>
        <v>-9.0113660408858487E-2</v>
      </c>
      <c r="G9" s="24">
        <f t="shared" si="0"/>
        <v>-0.12388003037205775</v>
      </c>
    </row>
    <row r="10" spans="1:7" ht="21.9" customHeight="1">
      <c r="A10" s="17" t="s">
        <v>44</v>
      </c>
      <c r="B10" s="21">
        <f>SUM(公式!J20)</f>
        <v>372138</v>
      </c>
      <c r="C10" s="21">
        <f>SUM(公式!K20)</f>
        <v>1076000</v>
      </c>
      <c r="D10" s="21">
        <v>364841</v>
      </c>
      <c r="E10" s="21">
        <v>1321000</v>
      </c>
      <c r="F10" s="19">
        <f t="shared" ref="F10:G14" si="1">SUM(B10/D10-1)</f>
        <v>2.0000493365603056E-2</v>
      </c>
      <c r="G10" s="19">
        <f t="shared" si="1"/>
        <v>-0.18546555639666917</v>
      </c>
    </row>
    <row r="11" spans="1:7" ht="21.9" customHeight="1">
      <c r="A11" s="17" t="s">
        <v>45</v>
      </c>
      <c r="B11" s="20">
        <f>SUM(公式!J23)</f>
        <v>1035</v>
      </c>
      <c r="C11" s="20">
        <f>SUM(公式!K23)</f>
        <v>10800</v>
      </c>
      <c r="D11" s="20">
        <v>21</v>
      </c>
      <c r="E11" s="20">
        <v>2100</v>
      </c>
      <c r="F11" s="25">
        <f t="shared" si="1"/>
        <v>48.285714285714285</v>
      </c>
      <c r="G11" s="25">
        <f t="shared" si="1"/>
        <v>4.1428571428571432</v>
      </c>
    </row>
    <row r="12" spans="1:7" ht="21.9" customHeight="1">
      <c r="A12" s="17" t="s">
        <v>46</v>
      </c>
      <c r="B12" s="21">
        <f>SUM(公式!J25)</f>
        <v>58997</v>
      </c>
      <c r="C12" s="21">
        <f>SUM(公式!K25)</f>
        <v>171800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SUM(公式!J27)</f>
        <v>39331</v>
      </c>
      <c r="C13" s="21">
        <f>SUM(公式!K27)</f>
        <v>103900</v>
      </c>
      <c r="D13" s="21">
        <v>45825</v>
      </c>
      <c r="E13" s="21">
        <v>152400</v>
      </c>
      <c r="F13" s="19">
        <f t="shared" si="1"/>
        <v>-0.14171303873431529</v>
      </c>
      <c r="G13" s="19">
        <f t="shared" si="1"/>
        <v>-0.31824146981627299</v>
      </c>
    </row>
    <row r="14" spans="1:7" ht="21.9" customHeight="1">
      <c r="A14" s="22" t="s">
        <v>43</v>
      </c>
      <c r="B14" s="23">
        <f>SUM(B10:B13)</f>
        <v>471501</v>
      </c>
      <c r="C14" s="23">
        <f>SUM(C10:C13)</f>
        <v>1362500</v>
      </c>
      <c r="D14" s="23">
        <v>410687</v>
      </c>
      <c r="E14" s="23">
        <v>1475500</v>
      </c>
      <c r="F14" s="24">
        <f t="shared" si="1"/>
        <v>0.14807870714193538</v>
      </c>
      <c r="G14" s="24">
        <f t="shared" si="1"/>
        <v>-7.6584208742799031E-2</v>
      </c>
    </row>
    <row r="15" spans="1:7" ht="21.9" customHeight="1">
      <c r="A15" s="17" t="s">
        <v>48</v>
      </c>
      <c r="B15" s="21">
        <f>SUM(公式!J31)</f>
        <v>416425</v>
      </c>
      <c r="C15" s="21">
        <f>SUM(公式!K31)</f>
        <v>1254200</v>
      </c>
      <c r="D15" s="21">
        <v>419862</v>
      </c>
      <c r="E15" s="21">
        <v>1243900</v>
      </c>
      <c r="F15" s="19">
        <f t="shared" ref="F15:G19" si="2">SUM(B15/D15-1)</f>
        <v>-8.1860230266135314E-3</v>
      </c>
      <c r="G15" s="19">
        <f t="shared" si="2"/>
        <v>8.2804083929577388E-3</v>
      </c>
    </row>
    <row r="16" spans="1:7" ht="21.9" customHeight="1">
      <c r="A16" s="17" t="s">
        <v>49</v>
      </c>
      <c r="B16" s="21">
        <f>SUM(公式!J34)</f>
        <v>42787</v>
      </c>
      <c r="C16" s="21">
        <f>SUM(公式!K34)</f>
        <v>141300</v>
      </c>
      <c r="D16" s="21">
        <v>44402</v>
      </c>
      <c r="E16" s="21">
        <v>154900</v>
      </c>
      <c r="F16" s="19">
        <f t="shared" si="2"/>
        <v>-3.6372235484888105E-2</v>
      </c>
      <c r="G16" s="19">
        <f t="shared" si="2"/>
        <v>-8.7798579728857296E-2</v>
      </c>
    </row>
    <row r="17" spans="1:7" ht="21.9" customHeight="1">
      <c r="A17" s="17" t="s">
        <v>50</v>
      </c>
      <c r="B17" s="20">
        <f>SUM(公式!J38)</f>
        <v>4253</v>
      </c>
      <c r="C17" s="20">
        <f>SUM(公式!K38)</f>
        <v>162500</v>
      </c>
      <c r="D17" s="20">
        <v>1946</v>
      </c>
      <c r="E17" s="20">
        <v>30000</v>
      </c>
      <c r="F17" s="25">
        <f t="shared" si="2"/>
        <v>1.185508735868448</v>
      </c>
      <c r="G17" s="25">
        <f t="shared" si="2"/>
        <v>4.416666666666667</v>
      </c>
    </row>
    <row r="18" spans="1:7" ht="21.9" customHeight="1">
      <c r="A18" s="17" t="s">
        <v>51</v>
      </c>
      <c r="B18" s="21">
        <f>SUM(公式!J41)</f>
        <v>4910</v>
      </c>
      <c r="C18" s="21">
        <f>SUM(公式!K41)</f>
        <v>70700</v>
      </c>
      <c r="D18" s="21">
        <v>5175</v>
      </c>
      <c r="E18" s="21">
        <v>126300</v>
      </c>
      <c r="F18" s="19">
        <f t="shared" si="2"/>
        <v>-5.1207729468599084E-2</v>
      </c>
      <c r="G18" s="19">
        <f t="shared" si="2"/>
        <v>-0.44022169437846392</v>
      </c>
    </row>
    <row r="19" spans="1:7" ht="21.9" customHeight="1">
      <c r="A19" s="22" t="s">
        <v>43</v>
      </c>
      <c r="B19" s="23">
        <f>SUM(B15:B18)</f>
        <v>468375</v>
      </c>
      <c r="C19" s="23">
        <f>SUM(C15:C18)</f>
        <v>1628700</v>
      </c>
      <c r="D19" s="23">
        <v>471385</v>
      </c>
      <c r="E19" s="23">
        <v>1555100</v>
      </c>
      <c r="F19" s="24">
        <f t="shared" si="2"/>
        <v>-6.3854386541786212E-3</v>
      </c>
      <c r="G19" s="24">
        <f t="shared" si="2"/>
        <v>4.7328146099929302E-2</v>
      </c>
    </row>
    <row r="20" spans="1:7" ht="21.9" customHeight="1">
      <c r="A20" s="17" t="s">
        <v>52</v>
      </c>
      <c r="B20" s="21">
        <f>SUM(公式!J46)</f>
        <v>3081</v>
      </c>
      <c r="C20" s="21">
        <f>SUM(公式!K46)</f>
        <v>55700</v>
      </c>
      <c r="D20" s="21">
        <v>1644</v>
      </c>
      <c r="E20" s="21">
        <v>37300</v>
      </c>
      <c r="F20" s="19">
        <f t="shared" ref="F20:G23" si="3">SUM(B20/D20-1)</f>
        <v>0.87408759124087587</v>
      </c>
      <c r="G20" s="19">
        <f t="shared" si="3"/>
        <v>0.4932975871313674</v>
      </c>
    </row>
    <row r="21" spans="1:7" ht="21.9" customHeight="1">
      <c r="A21" s="17" t="s">
        <v>53</v>
      </c>
      <c r="B21" s="21">
        <f>SUM(公式!J50)</f>
        <v>129685</v>
      </c>
      <c r="C21" s="21">
        <f>SUM(公式!K50)</f>
        <v>1552200</v>
      </c>
      <c r="D21" s="21">
        <v>194422</v>
      </c>
      <c r="E21" s="21">
        <v>1786000</v>
      </c>
      <c r="F21" s="19">
        <f t="shared" si="3"/>
        <v>-0.33297157729063587</v>
      </c>
      <c r="G21" s="19">
        <f t="shared" si="3"/>
        <v>-0.13090705487122056</v>
      </c>
    </row>
    <row r="22" spans="1:7" ht="21.9" customHeight="1">
      <c r="A22" s="17" t="s">
        <v>54</v>
      </c>
      <c r="B22" s="21">
        <f>SUM(公式!J55)</f>
        <v>3847</v>
      </c>
      <c r="C22" s="21">
        <f>SUM(公式!K55)</f>
        <v>22300</v>
      </c>
      <c r="D22" s="21">
        <v>27979</v>
      </c>
      <c r="E22" s="21">
        <v>178400</v>
      </c>
      <c r="F22" s="19">
        <f t="shared" si="3"/>
        <v>-0.86250402087279743</v>
      </c>
      <c r="G22" s="19">
        <f t="shared" si="3"/>
        <v>-0.875</v>
      </c>
    </row>
    <row r="23" spans="1:7" ht="21.9" customHeight="1">
      <c r="A23" s="22" t="s">
        <v>43</v>
      </c>
      <c r="B23" s="23">
        <f>SUM(B20:B22)</f>
        <v>136613</v>
      </c>
      <c r="C23" s="23">
        <f>SUM(C20:C22)</f>
        <v>1630200</v>
      </c>
      <c r="D23" s="23">
        <v>224045</v>
      </c>
      <c r="E23" s="23">
        <v>2001700</v>
      </c>
      <c r="F23" s="24">
        <f t="shared" si="3"/>
        <v>-0.39024303153384365</v>
      </c>
      <c r="G23" s="24">
        <f t="shared" si="3"/>
        <v>-0.18559224659039819</v>
      </c>
    </row>
    <row r="24" spans="1:7" ht="27.75" customHeight="1">
      <c r="A24" s="26" t="s">
        <v>55</v>
      </c>
      <c r="B24" s="27">
        <f>SUM(B9+B14+B19+B23)</f>
        <v>4202641</v>
      </c>
      <c r="C24" s="27">
        <f>SUM(C9+C14+C19+C23)</f>
        <v>11544500</v>
      </c>
      <c r="D24" s="27">
        <v>4541878</v>
      </c>
      <c r="E24" s="27">
        <v>12934300</v>
      </c>
      <c r="F24" s="28">
        <f>SUM(B24/D24-1)</f>
        <v>-7.4690909795463445E-2</v>
      </c>
      <c r="G24" s="28">
        <f>SUM(C24/E24-1)</f>
        <v>-0.10745073177520237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B2:C2"/>
    <mergeCell ref="A2:A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G26"/>
  <sheetViews>
    <sheetView tabSelected="1" zoomScaleNormal="136" workbookViewId="0">
      <selection activeCell="I10" sqref="I10"/>
    </sheetView>
  </sheetViews>
  <sheetFormatPr defaultColWidth="9" defaultRowHeight="15.6"/>
  <cols>
    <col min="1" max="1" width="20.21875" style="14" bestFit="1" customWidth="1"/>
    <col min="2" max="2" width="12.77734375" style="14" bestFit="1" customWidth="1"/>
    <col min="3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99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98</v>
      </c>
      <c r="C2" s="61"/>
      <c r="D2" s="61" t="s">
        <v>73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SUM(公式!L5)</f>
        <v>1948635</v>
      </c>
      <c r="C4" s="18">
        <f>SUM(公式!M5)</f>
        <v>3722800</v>
      </c>
      <c r="D4" s="18">
        <v>2006123</v>
      </c>
      <c r="E4" s="18">
        <v>3929300</v>
      </c>
      <c r="F4" s="19">
        <f t="shared" ref="F4:G9" si="0">SUM(B4/D4-1)</f>
        <v>-2.8656268832967902E-2</v>
      </c>
      <c r="G4" s="19">
        <f t="shared" si="0"/>
        <v>-5.2553890005853421E-2</v>
      </c>
    </row>
    <row r="5" spans="1:7" ht="21.9" customHeight="1">
      <c r="A5" s="17" t="s">
        <v>39</v>
      </c>
      <c r="B5" s="20">
        <f>SUM(公式!L8)</f>
        <v>778950</v>
      </c>
      <c r="C5" s="20">
        <f>SUM(公式!M8)</f>
        <v>2378300</v>
      </c>
      <c r="D5" s="20">
        <v>592233</v>
      </c>
      <c r="E5" s="20">
        <v>2071400</v>
      </c>
      <c r="F5" s="19">
        <f t="shared" si="0"/>
        <v>0.31527625107010238</v>
      </c>
      <c r="G5" s="19">
        <f t="shared" si="0"/>
        <v>0.14816066428502461</v>
      </c>
    </row>
    <row r="6" spans="1:7" ht="21.9" customHeight="1">
      <c r="A6" s="17" t="s">
        <v>40</v>
      </c>
      <c r="B6" s="20">
        <f>SUM(公式!L10)</f>
        <v>27498</v>
      </c>
      <c r="C6" s="20">
        <f>SUM(公式!M10)</f>
        <v>306600</v>
      </c>
      <c r="D6" s="20">
        <v>13404</v>
      </c>
      <c r="E6" s="20">
        <v>169800</v>
      </c>
      <c r="F6" s="19">
        <f t="shared" si="0"/>
        <v>1.0514771709937332</v>
      </c>
      <c r="G6" s="19">
        <f t="shared" si="0"/>
        <v>0.80565371024734977</v>
      </c>
    </row>
    <row r="7" spans="1:7" ht="21.9" customHeight="1">
      <c r="A7" s="17" t="s">
        <v>41</v>
      </c>
      <c r="B7" s="21">
        <f>SUM(公式!L12)</f>
        <v>986121</v>
      </c>
      <c r="C7" s="21">
        <f>SUM(公式!M12)</f>
        <v>1904600</v>
      </c>
      <c r="D7" s="21">
        <v>1432832</v>
      </c>
      <c r="E7" s="21">
        <v>3122900</v>
      </c>
      <c r="F7" s="19">
        <f t="shared" si="0"/>
        <v>-0.31176788346435591</v>
      </c>
      <c r="G7" s="19">
        <f t="shared" si="0"/>
        <v>-0.39011815940311889</v>
      </c>
    </row>
    <row r="8" spans="1:7" ht="21.9" customHeight="1">
      <c r="A8" s="17" t="s">
        <v>42</v>
      </c>
      <c r="B8" s="21">
        <f>SUM(公式!L14)</f>
        <v>69414</v>
      </c>
      <c r="C8" s="21">
        <f>SUM(公式!M14)</f>
        <v>226000</v>
      </c>
      <c r="D8" s="21">
        <v>97538</v>
      </c>
      <c r="E8" s="21">
        <v>314600</v>
      </c>
      <c r="F8" s="19">
        <f t="shared" si="0"/>
        <v>-0.28833890381184768</v>
      </c>
      <c r="G8" s="19">
        <f t="shared" si="0"/>
        <v>-0.28162746344564527</v>
      </c>
    </row>
    <row r="9" spans="1:7" ht="23.4" customHeight="1">
      <c r="A9" s="22" t="s">
        <v>43</v>
      </c>
      <c r="B9" s="23">
        <f>SUM(B4:B8)</f>
        <v>3810618</v>
      </c>
      <c r="C9" s="23">
        <f>SUM(C4:C8)</f>
        <v>8538300</v>
      </c>
      <c r="D9" s="23">
        <v>4142130</v>
      </c>
      <c r="E9" s="23">
        <v>9608000</v>
      </c>
      <c r="F9" s="24">
        <f t="shared" si="0"/>
        <v>-8.0034185310456252E-2</v>
      </c>
      <c r="G9" s="24">
        <f t="shared" si="0"/>
        <v>-0.111334304746045</v>
      </c>
    </row>
    <row r="10" spans="1:7" ht="21.9" customHeight="1">
      <c r="A10" s="17" t="s">
        <v>44</v>
      </c>
      <c r="B10" s="21">
        <f>SUM(公式!L20)</f>
        <v>372138</v>
      </c>
      <c r="C10" s="21">
        <f>SUM(公式!M20)</f>
        <v>1076000</v>
      </c>
      <c r="D10" s="21">
        <v>454727</v>
      </c>
      <c r="E10" s="21">
        <v>1577400</v>
      </c>
      <c r="F10" s="19">
        <f t="shared" ref="F10:G14" si="1">SUM(B10/D10-1)</f>
        <v>-0.18162325967008774</v>
      </c>
      <c r="G10" s="19">
        <f t="shared" si="1"/>
        <v>-0.3178648408773932</v>
      </c>
    </row>
    <row r="11" spans="1:7" ht="21.9" customHeight="1">
      <c r="A11" s="17" t="s">
        <v>45</v>
      </c>
      <c r="B11" s="20">
        <f>SUM(公式!L23)</f>
        <v>1035</v>
      </c>
      <c r="C11" s="20">
        <f>SUM(公式!M23)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" customHeight="1">
      <c r="A12" s="17" t="s">
        <v>46</v>
      </c>
      <c r="B12" s="21">
        <f>SUM(公式!L25)</f>
        <v>58997</v>
      </c>
      <c r="C12" s="21">
        <f>SUM(公式!M25)</f>
        <v>171800</v>
      </c>
      <c r="D12" s="20">
        <v>0</v>
      </c>
      <c r="E12" s="20">
        <v>0</v>
      </c>
      <c r="F12" s="20">
        <v>0</v>
      </c>
      <c r="G12" s="20">
        <v>0</v>
      </c>
    </row>
    <row r="13" spans="1:7" ht="21.9" customHeight="1">
      <c r="A13" s="17" t="s">
        <v>47</v>
      </c>
      <c r="B13" s="21">
        <f>SUM(公式!L27)</f>
        <v>50887</v>
      </c>
      <c r="C13" s="21">
        <f>SUM(公式!M27)</f>
        <v>156200</v>
      </c>
      <c r="D13" s="21">
        <v>45825</v>
      </c>
      <c r="E13" s="21">
        <v>152400</v>
      </c>
      <c r="F13" s="19">
        <f t="shared" si="1"/>
        <v>0.11046372067648669</v>
      </c>
      <c r="G13" s="19">
        <f t="shared" si="1"/>
        <v>2.4934383202099841E-2</v>
      </c>
    </row>
    <row r="14" spans="1:7" ht="21.9" customHeight="1">
      <c r="A14" s="22" t="s">
        <v>43</v>
      </c>
      <c r="B14" s="23">
        <f>SUM(B10:B13)</f>
        <v>483057</v>
      </c>
      <c r="C14" s="23">
        <f>SUM(C10:C13)</f>
        <v>1414800</v>
      </c>
      <c r="D14" s="23">
        <v>500591</v>
      </c>
      <c r="E14" s="23">
        <v>1733900</v>
      </c>
      <c r="F14" s="24">
        <f t="shared" si="1"/>
        <v>-3.5026598560501498E-2</v>
      </c>
      <c r="G14" s="24">
        <f t="shared" si="1"/>
        <v>-0.18403598823461564</v>
      </c>
    </row>
    <row r="15" spans="1:7" ht="21.9" customHeight="1">
      <c r="A15" s="17" t="s">
        <v>48</v>
      </c>
      <c r="B15" s="21">
        <f>SUM(公式!L31)</f>
        <v>475009</v>
      </c>
      <c r="C15" s="21">
        <f>SUM(公式!M31)</f>
        <v>1501100</v>
      </c>
      <c r="D15" s="21">
        <v>440920</v>
      </c>
      <c r="E15" s="21">
        <v>1295400</v>
      </c>
      <c r="F15" s="19">
        <f t="shared" ref="F15:G19" si="2">SUM(B15/D15-1)</f>
        <v>7.7313344824457841E-2</v>
      </c>
      <c r="G15" s="19">
        <f t="shared" si="2"/>
        <v>0.15879265091863526</v>
      </c>
    </row>
    <row r="16" spans="1:7" ht="21.9" customHeight="1">
      <c r="A16" s="17" t="s">
        <v>49</v>
      </c>
      <c r="B16" s="21">
        <f>SUM(公式!L34)</f>
        <v>45893</v>
      </c>
      <c r="C16" s="21">
        <f>SUM(公式!M34)</f>
        <v>156400</v>
      </c>
      <c r="D16" s="21">
        <v>44402</v>
      </c>
      <c r="E16" s="21">
        <v>154900</v>
      </c>
      <c r="F16" s="19">
        <f t="shared" si="2"/>
        <v>3.3579568487905886E-2</v>
      </c>
      <c r="G16" s="19">
        <f t="shared" si="2"/>
        <v>9.6836668818591765E-3</v>
      </c>
    </row>
    <row r="17" spans="1:7" ht="21.9" customHeight="1">
      <c r="A17" s="17" t="s">
        <v>50</v>
      </c>
      <c r="B17" s="20">
        <f>SUM(公式!L38)</f>
        <v>5003</v>
      </c>
      <c r="C17" s="20">
        <f>SUM(公式!M38)</f>
        <v>195200</v>
      </c>
      <c r="D17" s="20">
        <v>1946</v>
      </c>
      <c r="E17" s="20">
        <v>30000</v>
      </c>
      <c r="F17" s="25">
        <f t="shared" si="2"/>
        <v>1.5709146968139773</v>
      </c>
      <c r="G17" s="25">
        <f t="shared" si="2"/>
        <v>5.5066666666666668</v>
      </c>
    </row>
    <row r="18" spans="1:7" ht="21.9" customHeight="1">
      <c r="A18" s="17" t="s">
        <v>51</v>
      </c>
      <c r="B18" s="21">
        <f>SUM(公式!L41)</f>
        <v>6418</v>
      </c>
      <c r="C18" s="21">
        <f>SUM(公式!M41)</f>
        <v>87200</v>
      </c>
      <c r="D18" s="21">
        <v>7130</v>
      </c>
      <c r="E18" s="21">
        <v>145000</v>
      </c>
      <c r="F18" s="19">
        <f t="shared" si="2"/>
        <v>-9.9859747545582023E-2</v>
      </c>
      <c r="G18" s="19">
        <f t="shared" si="2"/>
        <v>-0.39862068965517239</v>
      </c>
    </row>
    <row r="19" spans="1:7" ht="21.9" customHeight="1">
      <c r="A19" s="22" t="s">
        <v>43</v>
      </c>
      <c r="B19" s="23">
        <f>SUM(B15:B18)</f>
        <v>532323</v>
      </c>
      <c r="C19" s="23">
        <f>SUM(C15:C18)</f>
        <v>1939900</v>
      </c>
      <c r="D19" s="23">
        <v>494398</v>
      </c>
      <c r="E19" s="23">
        <v>1625300</v>
      </c>
      <c r="F19" s="24">
        <f t="shared" si="2"/>
        <v>7.6709452708142001E-2</v>
      </c>
      <c r="G19" s="24">
        <f t="shared" si="2"/>
        <v>0.19356426505875834</v>
      </c>
    </row>
    <row r="20" spans="1:7" ht="21.9" customHeight="1">
      <c r="A20" s="17" t="s">
        <v>52</v>
      </c>
      <c r="B20" s="21">
        <f>SUM(公式!L46)</f>
        <v>3457</v>
      </c>
      <c r="C20" s="21">
        <f>SUM(公式!M46)</f>
        <v>62500</v>
      </c>
      <c r="D20" s="21">
        <v>1687</v>
      </c>
      <c r="E20" s="21">
        <v>38700</v>
      </c>
      <c r="F20" s="19">
        <f t="shared" ref="F20:G23" si="3">SUM(B20/D20-1)</f>
        <v>1.0491997628927088</v>
      </c>
      <c r="G20" s="19">
        <f t="shared" si="3"/>
        <v>0.61498708010335923</v>
      </c>
    </row>
    <row r="21" spans="1:7" ht="21.9" customHeight="1">
      <c r="A21" s="17" t="s">
        <v>53</v>
      </c>
      <c r="B21" s="21">
        <f>SUM(公式!L50)</f>
        <v>144293</v>
      </c>
      <c r="C21" s="21">
        <f>SUM(公式!M50)</f>
        <v>1854000</v>
      </c>
      <c r="D21" s="21">
        <v>207257</v>
      </c>
      <c r="E21" s="21">
        <v>2001500</v>
      </c>
      <c r="F21" s="19">
        <f t="shared" si="3"/>
        <v>-0.30379673545404984</v>
      </c>
      <c r="G21" s="19">
        <f t="shared" si="3"/>
        <v>-7.3694728953284994E-2</v>
      </c>
    </row>
    <row r="22" spans="1:7" ht="21.9" customHeight="1">
      <c r="A22" s="17" t="s">
        <v>54</v>
      </c>
      <c r="B22" s="21">
        <f>SUM(公式!L55)</f>
        <v>3847</v>
      </c>
      <c r="C22" s="21">
        <f>SUM(公式!M55)</f>
        <v>22300</v>
      </c>
      <c r="D22" s="21">
        <v>28594</v>
      </c>
      <c r="E22" s="21">
        <v>193400</v>
      </c>
      <c r="F22" s="19">
        <f t="shared" si="3"/>
        <v>-0.8654612855843884</v>
      </c>
      <c r="G22" s="19">
        <f t="shared" si="3"/>
        <v>-0.88469493278179934</v>
      </c>
    </row>
    <row r="23" spans="1:7" ht="21.9" customHeight="1">
      <c r="A23" s="22" t="s">
        <v>43</v>
      </c>
      <c r="B23" s="23">
        <f>SUM(B20:B22)</f>
        <v>151597</v>
      </c>
      <c r="C23" s="23">
        <f>SUM(C20:C22)</f>
        <v>1938800</v>
      </c>
      <c r="D23" s="23">
        <v>237538</v>
      </c>
      <c r="E23" s="23">
        <v>2233600</v>
      </c>
      <c r="F23" s="24">
        <f t="shared" si="3"/>
        <v>-0.36179895427257958</v>
      </c>
      <c r="G23" s="24">
        <f t="shared" si="3"/>
        <v>-0.13198424068767911</v>
      </c>
    </row>
    <row r="24" spans="1:7" ht="27.75" customHeight="1">
      <c r="A24" s="26" t="s">
        <v>55</v>
      </c>
      <c r="B24" s="27">
        <f>SUM(B9+B14+B19+B23)</f>
        <v>4977595</v>
      </c>
      <c r="C24" s="27">
        <f>SUM(C9+C14+C19+C23)</f>
        <v>13831800</v>
      </c>
      <c r="D24" s="27">
        <v>5374657</v>
      </c>
      <c r="E24" s="27">
        <v>15200800</v>
      </c>
      <c r="F24" s="28">
        <f>SUM(B24/D24-1)</f>
        <v>-7.3876714365214369E-2</v>
      </c>
      <c r="G24" s="28">
        <f>SUM(C24/E24-1)</f>
        <v>-9.0061049418451611E-2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B2:C2"/>
    <mergeCell ref="D2:E2"/>
    <mergeCell ref="A2:A3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G26"/>
  <sheetViews>
    <sheetView zoomScaleNormal="100" workbookViewId="0">
      <selection activeCell="H16" sqref="H16"/>
    </sheetView>
  </sheetViews>
  <sheetFormatPr defaultColWidth="9" defaultRowHeight="15.6"/>
  <cols>
    <col min="1" max="1" width="20.21875" style="14" bestFit="1" customWidth="1"/>
    <col min="2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80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81</v>
      </c>
      <c r="C2" s="61"/>
      <c r="D2" s="61" t="s">
        <v>62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SUM(公式!N5)</f>
        <v>2303267</v>
      </c>
      <c r="C4" s="18">
        <f>SUM(公式!O5)</f>
        <v>4531300</v>
      </c>
      <c r="D4" s="18">
        <v>2196668</v>
      </c>
      <c r="E4" s="18">
        <v>5929700</v>
      </c>
      <c r="F4" s="19">
        <f t="shared" ref="F4:G9" si="0">SUM(B4/D4-1)</f>
        <v>4.85275881471392E-2</v>
      </c>
      <c r="G4" s="19">
        <f t="shared" si="0"/>
        <v>-0.23582980589237235</v>
      </c>
    </row>
    <row r="5" spans="1:7" ht="21.9" customHeight="1">
      <c r="A5" s="17" t="s">
        <v>39</v>
      </c>
      <c r="B5" s="20">
        <f>SUM(公式!N8)</f>
        <v>724402</v>
      </c>
      <c r="C5" s="20">
        <f>SUM(公式!O8)</f>
        <v>2451200</v>
      </c>
      <c r="D5" s="20">
        <v>2280723</v>
      </c>
      <c r="E5" s="20">
        <v>8644000</v>
      </c>
      <c r="F5" s="19">
        <f t="shared" si="0"/>
        <v>-0.68238054336278453</v>
      </c>
      <c r="G5" s="19">
        <f t="shared" si="0"/>
        <v>-0.7164275798241555</v>
      </c>
    </row>
    <row r="6" spans="1:7" ht="21.9" customHeight="1">
      <c r="A6" s="17" t="s">
        <v>40</v>
      </c>
      <c r="B6" s="20">
        <f>SUM(公式!N10)</f>
        <v>13404</v>
      </c>
      <c r="C6" s="20">
        <f>SUM(公式!O10)</f>
        <v>169800</v>
      </c>
      <c r="D6" s="20">
        <v>24270</v>
      </c>
      <c r="E6" s="20">
        <v>283600</v>
      </c>
      <c r="F6" s="19">
        <f t="shared" si="0"/>
        <v>-0.44771322620519161</v>
      </c>
      <c r="G6" s="19">
        <f t="shared" si="0"/>
        <v>-0.40126939351198876</v>
      </c>
    </row>
    <row r="7" spans="1:7" ht="21.9" customHeight="1">
      <c r="A7" s="17" t="s">
        <v>41</v>
      </c>
      <c r="B7" s="21">
        <f>SUM(公式!N12)</f>
        <v>1741384</v>
      </c>
      <c r="C7" s="21">
        <f>SUM(公式!O12)</f>
        <v>3750800</v>
      </c>
      <c r="D7" s="21">
        <v>1436211</v>
      </c>
      <c r="E7" s="21">
        <v>4235100</v>
      </c>
      <c r="F7" s="19">
        <f t="shared" si="0"/>
        <v>0.2124847950614499</v>
      </c>
      <c r="G7" s="19">
        <f t="shared" si="0"/>
        <v>-0.11435385232934292</v>
      </c>
    </row>
    <row r="8" spans="1:7" ht="21.9" customHeight="1">
      <c r="A8" s="17" t="s">
        <v>42</v>
      </c>
      <c r="B8" s="21">
        <f>SUM(公式!N14)</f>
        <v>128664</v>
      </c>
      <c r="C8" s="21">
        <f>SUM(公式!O14)</f>
        <v>393400</v>
      </c>
      <c r="D8" s="21">
        <v>71609</v>
      </c>
      <c r="E8" s="21">
        <v>305600</v>
      </c>
      <c r="F8" s="19">
        <f t="shared" si="0"/>
        <v>0.79675739083076147</v>
      </c>
      <c r="G8" s="19">
        <f t="shared" si="0"/>
        <v>0.28730366492146597</v>
      </c>
    </row>
    <row r="9" spans="1:7" ht="23.4" customHeight="1">
      <c r="A9" s="22" t="s">
        <v>43</v>
      </c>
      <c r="B9" s="23">
        <f>SUM(B4:B8)</f>
        <v>4911121</v>
      </c>
      <c r="C9" s="23">
        <f>SUM(C4:C8)</f>
        <v>11296500</v>
      </c>
      <c r="D9" s="23">
        <v>6009481</v>
      </c>
      <c r="E9" s="23">
        <v>19398000</v>
      </c>
      <c r="F9" s="24">
        <f t="shared" si="0"/>
        <v>-0.18277119105626594</v>
      </c>
      <c r="G9" s="24">
        <f t="shared" si="0"/>
        <v>-0.41764614908753483</v>
      </c>
    </row>
    <row r="10" spans="1:7" ht="21.9" customHeight="1">
      <c r="A10" s="17" t="s">
        <v>44</v>
      </c>
      <c r="B10" s="21">
        <f>SUM(公式!N20)</f>
        <v>492269</v>
      </c>
      <c r="C10" s="21">
        <f>SUM(公式!O20)</f>
        <v>1735100</v>
      </c>
      <c r="D10" s="21">
        <v>797115</v>
      </c>
      <c r="E10" s="21">
        <v>3306700</v>
      </c>
      <c r="F10" s="19">
        <f t="shared" ref="F10:G14" si="1">SUM(B10/D10-1)</f>
        <v>-0.38243666221310602</v>
      </c>
      <c r="G10" s="19">
        <f t="shared" si="1"/>
        <v>-0.47527746696101858</v>
      </c>
    </row>
    <row r="11" spans="1:7" ht="21.9" customHeight="1">
      <c r="A11" s="17" t="s">
        <v>45</v>
      </c>
      <c r="B11" s="20">
        <f>SUM(公式!N23)</f>
        <v>39</v>
      </c>
      <c r="C11" s="20">
        <f>SUM(公式!O23)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SUM(公式!N25)</f>
        <v>539</v>
      </c>
      <c r="C12" s="21">
        <f>SUM(公式!O25)</f>
        <v>11000</v>
      </c>
      <c r="D12" s="20">
        <v>0</v>
      </c>
      <c r="E12" s="20">
        <v>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SUM(公式!N27)</f>
        <v>65331</v>
      </c>
      <c r="C13" s="21">
        <f>SUM(公式!O27)</f>
        <v>201900</v>
      </c>
      <c r="D13" s="21">
        <v>87197</v>
      </c>
      <c r="E13" s="21">
        <v>331300</v>
      </c>
      <c r="F13" s="19">
        <f t="shared" si="1"/>
        <v>-0.25076550798766017</v>
      </c>
      <c r="G13" s="19">
        <f t="shared" si="1"/>
        <v>-0.39058255357681859</v>
      </c>
    </row>
    <row r="14" spans="1:7" ht="21.9" customHeight="1">
      <c r="A14" s="22" t="s">
        <v>43</v>
      </c>
      <c r="B14" s="23">
        <f>SUM(B10:B13)</f>
        <v>558178</v>
      </c>
      <c r="C14" s="23">
        <f>SUM(C10:C13)</f>
        <v>1952100</v>
      </c>
      <c r="D14" s="23">
        <v>908871</v>
      </c>
      <c r="E14" s="23">
        <v>3764700</v>
      </c>
      <c r="F14" s="24">
        <f t="shared" si="1"/>
        <v>-0.3858556384789481</v>
      </c>
      <c r="G14" s="24">
        <f t="shared" si="1"/>
        <v>-0.48147262730098017</v>
      </c>
    </row>
    <row r="15" spans="1:7" ht="21.9" customHeight="1">
      <c r="A15" s="17" t="s">
        <v>48</v>
      </c>
      <c r="B15" s="21">
        <f>SUM(公式!N31)</f>
        <v>490327</v>
      </c>
      <c r="C15" s="21">
        <f>SUM(公式!O31)</f>
        <v>1439100</v>
      </c>
      <c r="D15" s="21">
        <v>567773</v>
      </c>
      <c r="E15" s="21">
        <v>2331600</v>
      </c>
      <c r="F15" s="19">
        <f t="shared" ref="F15:G19" si="2">SUM(B15/D15-1)</f>
        <v>-0.13640310476193829</v>
      </c>
      <c r="G15" s="19">
        <f t="shared" si="2"/>
        <v>-0.38278435409161093</v>
      </c>
    </row>
    <row r="16" spans="1:7" ht="21.9" customHeight="1">
      <c r="A16" s="17" t="s">
        <v>49</v>
      </c>
      <c r="B16" s="21">
        <f>SUM(公式!N34)</f>
        <v>44888</v>
      </c>
      <c r="C16" s="21">
        <f>SUM(公式!O34)</f>
        <v>158900</v>
      </c>
      <c r="D16" s="21">
        <v>153508</v>
      </c>
      <c r="E16" s="21">
        <v>643100</v>
      </c>
      <c r="F16" s="19">
        <f t="shared" si="2"/>
        <v>-0.70758527242879854</v>
      </c>
      <c r="G16" s="19">
        <f t="shared" si="2"/>
        <v>-0.75291556523091274</v>
      </c>
    </row>
    <row r="17" spans="1:7" ht="21.9" customHeight="1">
      <c r="A17" s="17" t="s">
        <v>50</v>
      </c>
      <c r="B17" s="20">
        <f>SUM(公式!N38)</f>
        <v>2394</v>
      </c>
      <c r="C17" s="20">
        <f>SUM(公式!O38)</f>
        <v>43500</v>
      </c>
      <c r="D17" s="20">
        <v>18631</v>
      </c>
      <c r="E17" s="20">
        <v>394100</v>
      </c>
      <c r="F17" s="25">
        <f t="shared" si="2"/>
        <v>-0.87150448177768236</v>
      </c>
      <c r="G17" s="25">
        <f t="shared" si="2"/>
        <v>-0.88962192336970314</v>
      </c>
    </row>
    <row r="18" spans="1:7" ht="21.9" customHeight="1">
      <c r="A18" s="17" t="s">
        <v>51</v>
      </c>
      <c r="B18" s="21">
        <f>SUM(公式!N41)</f>
        <v>8245</v>
      </c>
      <c r="C18" s="21">
        <f>SUM(公式!O41)</f>
        <v>171300</v>
      </c>
      <c r="D18" s="21">
        <v>12766</v>
      </c>
      <c r="E18" s="21">
        <v>246000</v>
      </c>
      <c r="F18" s="19">
        <f t="shared" si="2"/>
        <v>-0.35414381952060159</v>
      </c>
      <c r="G18" s="19">
        <f t="shared" si="2"/>
        <v>-0.3036585365853659</v>
      </c>
    </row>
    <row r="19" spans="1:7" ht="21.9" customHeight="1">
      <c r="A19" s="22" t="s">
        <v>43</v>
      </c>
      <c r="B19" s="23">
        <f>SUM(B15:B18)</f>
        <v>545854</v>
      </c>
      <c r="C19" s="23">
        <f>SUM(C15:C18)</f>
        <v>1812800</v>
      </c>
      <c r="D19" s="23">
        <v>752678</v>
      </c>
      <c r="E19" s="23">
        <v>3614800</v>
      </c>
      <c r="F19" s="24">
        <f t="shared" si="2"/>
        <v>-0.27478417065464911</v>
      </c>
      <c r="G19" s="24">
        <f t="shared" si="2"/>
        <v>-0.49850614141861238</v>
      </c>
    </row>
    <row r="20" spans="1:7" ht="21.9" customHeight="1">
      <c r="A20" s="17" t="s">
        <v>52</v>
      </c>
      <c r="B20" s="21">
        <f>SUM(公式!N46)</f>
        <v>1861</v>
      </c>
      <c r="C20" s="21">
        <f>SUM(公式!O46)</f>
        <v>44900</v>
      </c>
      <c r="D20" s="21">
        <v>3294</v>
      </c>
      <c r="E20" s="21">
        <v>49300</v>
      </c>
      <c r="F20" s="19">
        <f t="shared" ref="F20:G23" si="3">SUM(B20/D20-1)</f>
        <v>-0.43503339404978747</v>
      </c>
      <c r="G20" s="19">
        <f t="shared" si="3"/>
        <v>-8.9249492900608574E-2</v>
      </c>
    </row>
    <row r="21" spans="1:7" ht="21.9" customHeight="1">
      <c r="A21" s="17" t="s">
        <v>53</v>
      </c>
      <c r="B21" s="21">
        <f>SUM(公式!N50)</f>
        <v>271081</v>
      </c>
      <c r="C21" s="21">
        <f>SUM(公式!O50)</f>
        <v>2352100</v>
      </c>
      <c r="D21" s="21">
        <v>660618</v>
      </c>
      <c r="E21" s="21">
        <v>6820800</v>
      </c>
      <c r="F21" s="19">
        <f t="shared" si="3"/>
        <v>-0.58965544384197832</v>
      </c>
      <c r="G21" s="19">
        <f t="shared" si="3"/>
        <v>-0.65515775275627486</v>
      </c>
    </row>
    <row r="22" spans="1:7" ht="21.9" customHeight="1">
      <c r="A22" s="17" t="s">
        <v>54</v>
      </c>
      <c r="B22" s="21">
        <f>SUM(公式!N55)</f>
        <v>28752</v>
      </c>
      <c r="C22" s="21">
        <f>SUM(公式!O55)</f>
        <v>197700</v>
      </c>
      <c r="D22" s="21">
        <v>69698</v>
      </c>
      <c r="E22" s="21">
        <v>497900</v>
      </c>
      <c r="F22" s="19">
        <f t="shared" si="3"/>
        <v>-0.58747740250796299</v>
      </c>
      <c r="G22" s="19">
        <f t="shared" si="3"/>
        <v>-0.60293231572604933</v>
      </c>
    </row>
    <row r="23" spans="1:7" ht="21.9" customHeight="1">
      <c r="A23" s="22" t="s">
        <v>43</v>
      </c>
      <c r="B23" s="23">
        <f>SUM(B20:B22)</f>
        <v>301694</v>
      </c>
      <c r="C23" s="23">
        <f>SUM(C20:C22)</f>
        <v>2594700</v>
      </c>
      <c r="D23" s="23">
        <v>733610</v>
      </c>
      <c r="E23" s="23">
        <v>7368000</v>
      </c>
      <c r="F23" s="24">
        <f t="shared" si="3"/>
        <v>-0.58875424271752019</v>
      </c>
      <c r="G23" s="24">
        <f t="shared" si="3"/>
        <v>-0.64784201954397402</v>
      </c>
    </row>
    <row r="24" spans="1:7" ht="27.75" customHeight="1">
      <c r="A24" s="26" t="s">
        <v>58</v>
      </c>
      <c r="B24" s="27">
        <f>SUM(B9+B14+B19+B23)</f>
        <v>6316847</v>
      </c>
      <c r="C24" s="27">
        <f>SUM(C9+C14+C19+C23)</f>
        <v>17656100</v>
      </c>
      <c r="D24" s="27">
        <v>8404640</v>
      </c>
      <c r="E24" s="27">
        <v>34145500</v>
      </c>
      <c r="F24" s="28">
        <f>SUM(B24/D24-1)</f>
        <v>-0.24840956899998101</v>
      </c>
      <c r="G24" s="28">
        <f>SUM(C24/E24-1)</f>
        <v>-0.48291575756688288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G27"/>
  <sheetViews>
    <sheetView zoomScaleNormal="100" workbookViewId="0">
      <selection activeCell="J14" sqref="J14"/>
    </sheetView>
  </sheetViews>
  <sheetFormatPr defaultColWidth="9" defaultRowHeight="15.6"/>
  <cols>
    <col min="1" max="1" width="20.21875" style="14" bestFit="1" customWidth="1"/>
    <col min="2" max="3" width="13.44140625" style="14" bestFit="1" customWidth="1"/>
    <col min="4" max="4" width="12.77734375" style="14" bestFit="1" customWidth="1"/>
    <col min="5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82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83</v>
      </c>
      <c r="C2" s="61"/>
      <c r="D2" s="61" t="s">
        <v>63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SUM(公式!P5)</f>
        <v>2624008</v>
      </c>
      <c r="C4" s="18">
        <f>SUM(公式!Q5)</f>
        <v>5355600</v>
      </c>
      <c r="D4" s="18">
        <v>2496373</v>
      </c>
      <c r="E4" s="18">
        <v>6717600</v>
      </c>
      <c r="F4" s="19">
        <f t="shared" ref="F4:G9" si="0">SUM(B4/D4-1)</f>
        <v>5.1128176758841626E-2</v>
      </c>
      <c r="G4" s="19">
        <f t="shared" si="0"/>
        <v>-0.20275098249374779</v>
      </c>
    </row>
    <row r="5" spans="1:7" ht="21.9" customHeight="1">
      <c r="A5" s="17" t="s">
        <v>39</v>
      </c>
      <c r="B5" s="20">
        <f>SUM(公式!P8)</f>
        <v>875765</v>
      </c>
      <c r="C5" s="20">
        <f>SUM(公式!Q8)</f>
        <v>3016700</v>
      </c>
      <c r="D5" s="20">
        <v>2476205</v>
      </c>
      <c r="E5" s="20">
        <v>9365000</v>
      </c>
      <c r="F5" s="19">
        <f t="shared" si="0"/>
        <v>-0.64632774750071176</v>
      </c>
      <c r="G5" s="19">
        <f t="shared" si="0"/>
        <v>-0.67787506673785369</v>
      </c>
    </row>
    <row r="6" spans="1:7" ht="21.9" customHeight="1">
      <c r="A6" s="17" t="s">
        <v>40</v>
      </c>
      <c r="B6" s="20">
        <f>SUM(公式!P10)</f>
        <v>14919</v>
      </c>
      <c r="C6" s="20">
        <f>SUM(公式!Q10)</f>
        <v>188600</v>
      </c>
      <c r="D6" s="20">
        <v>24483</v>
      </c>
      <c r="E6" s="20">
        <v>288000</v>
      </c>
      <c r="F6" s="19">
        <f t="shared" si="0"/>
        <v>-0.39063840215659851</v>
      </c>
      <c r="G6" s="19">
        <f t="shared" si="0"/>
        <v>-0.34513888888888888</v>
      </c>
    </row>
    <row r="7" spans="1:7" ht="21.9" customHeight="1">
      <c r="A7" s="17" t="s">
        <v>41</v>
      </c>
      <c r="B7" s="21">
        <f>SUM(公式!P12)</f>
        <v>1966676</v>
      </c>
      <c r="C7" s="21">
        <f>SUM(公式!Q12)</f>
        <v>4161500</v>
      </c>
      <c r="D7" s="21">
        <v>1656428</v>
      </c>
      <c r="E7" s="21">
        <v>4938500</v>
      </c>
      <c r="F7" s="19">
        <f t="shared" si="0"/>
        <v>0.18729941778332648</v>
      </c>
      <c r="G7" s="19">
        <f t="shared" si="0"/>
        <v>-0.15733522324592486</v>
      </c>
    </row>
    <row r="8" spans="1:7" ht="21.9" customHeight="1">
      <c r="A8" s="17" t="s">
        <v>42</v>
      </c>
      <c r="B8" s="21">
        <f>SUM(公式!P14)</f>
        <v>143573</v>
      </c>
      <c r="C8" s="21">
        <f>SUM(公式!Q14)</f>
        <v>426000</v>
      </c>
      <c r="D8" s="21">
        <v>71785</v>
      </c>
      <c r="E8" s="21">
        <v>314000</v>
      </c>
      <c r="F8" s="19">
        <f t="shared" si="0"/>
        <v>1.0000417914606117</v>
      </c>
      <c r="G8" s="19">
        <f t="shared" si="0"/>
        <v>0.3566878980891719</v>
      </c>
    </row>
    <row r="9" spans="1:7" ht="23.4" customHeight="1">
      <c r="A9" s="22" t="s">
        <v>43</v>
      </c>
      <c r="B9" s="23">
        <f>SUM(B4:B8)</f>
        <v>5624941</v>
      </c>
      <c r="C9" s="23">
        <f>SUM(C4:C8)</f>
        <v>13148400</v>
      </c>
      <c r="D9" s="23">
        <v>6725274</v>
      </c>
      <c r="E9" s="23">
        <v>21623100</v>
      </c>
      <c r="F9" s="24">
        <f t="shared" si="0"/>
        <v>-0.16361162385354111</v>
      </c>
      <c r="G9" s="24">
        <f t="shared" si="0"/>
        <v>-0.39192807691774079</v>
      </c>
    </row>
    <row r="10" spans="1:7" ht="21.9" customHeight="1">
      <c r="A10" s="17" t="s">
        <v>44</v>
      </c>
      <c r="B10" s="21">
        <f>SUM(公式!P20)</f>
        <v>523671</v>
      </c>
      <c r="C10" s="21">
        <f>SUM(公式!Q20)</f>
        <v>1787800</v>
      </c>
      <c r="D10" s="21">
        <v>854484</v>
      </c>
      <c r="E10" s="21">
        <v>3683400</v>
      </c>
      <c r="F10" s="19">
        <f t="shared" ref="F10:G14" si="1">SUM(B10/D10-1)</f>
        <v>-0.38714943755529652</v>
      </c>
      <c r="G10" s="19">
        <f t="shared" si="1"/>
        <v>-0.51463321930824779</v>
      </c>
    </row>
    <row r="11" spans="1:7" ht="21.9" customHeight="1">
      <c r="A11" s="17" t="s">
        <v>45</v>
      </c>
      <c r="B11" s="20">
        <f>SUM(公式!P23)</f>
        <v>39</v>
      </c>
      <c r="C11" s="20">
        <f>SUM(公式!Q23)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SUM(公式!P25)</f>
        <v>8849</v>
      </c>
      <c r="C12" s="21">
        <f>SUM(公式!Q25)</f>
        <v>26000</v>
      </c>
      <c r="D12" s="20">
        <v>0</v>
      </c>
      <c r="E12" s="20">
        <v>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SUM(公式!P27)</f>
        <v>65553</v>
      </c>
      <c r="C13" s="21">
        <f>SUM(公式!Q27)</f>
        <v>207900</v>
      </c>
      <c r="D13" s="21">
        <v>101166</v>
      </c>
      <c r="E13" s="21">
        <v>401400</v>
      </c>
      <c r="F13" s="19">
        <f t="shared" si="1"/>
        <v>-0.35202538402229999</v>
      </c>
      <c r="G13" s="19">
        <f t="shared" si="1"/>
        <v>-0.48206278026905824</v>
      </c>
    </row>
    <row r="14" spans="1:7" ht="21.9" customHeight="1">
      <c r="A14" s="22" t="s">
        <v>43</v>
      </c>
      <c r="B14" s="23">
        <f>SUM(B10:B13)</f>
        <v>598112</v>
      </c>
      <c r="C14" s="23">
        <f>SUM(C10:C13)</f>
        <v>2025800</v>
      </c>
      <c r="D14" s="23">
        <v>980209</v>
      </c>
      <c r="E14" s="23">
        <v>4211500</v>
      </c>
      <c r="F14" s="24">
        <f t="shared" si="1"/>
        <v>-0.38981176463386891</v>
      </c>
      <c r="G14" s="24">
        <f t="shared" si="1"/>
        <v>-0.5189837350112787</v>
      </c>
    </row>
    <row r="15" spans="1:7" ht="21.9" customHeight="1">
      <c r="A15" s="17" t="s">
        <v>48</v>
      </c>
      <c r="B15" s="21">
        <f>SUM(公式!P31)</f>
        <v>627800</v>
      </c>
      <c r="C15" s="21">
        <f>SUM(公式!Q31)</f>
        <v>1765900</v>
      </c>
      <c r="D15" s="21">
        <v>636095</v>
      </c>
      <c r="E15" s="21">
        <v>2544400</v>
      </c>
      <c r="F15" s="19">
        <f t="shared" ref="F15:G19" si="2">SUM(B15/D15-1)</f>
        <v>-1.3040504956020715E-2</v>
      </c>
      <c r="G15" s="19">
        <f t="shared" si="2"/>
        <v>-0.3059660430749882</v>
      </c>
    </row>
    <row r="16" spans="1:7" ht="21.9" customHeight="1">
      <c r="A16" s="17" t="s">
        <v>49</v>
      </c>
      <c r="B16" s="21">
        <f>SUM(公式!P34)</f>
        <v>85409</v>
      </c>
      <c r="C16" s="21">
        <f>SUM(公式!Q34)</f>
        <v>289600</v>
      </c>
      <c r="D16" s="21">
        <v>154182</v>
      </c>
      <c r="E16" s="21">
        <v>652100</v>
      </c>
      <c r="F16" s="19">
        <f t="shared" si="2"/>
        <v>-0.44605077116654346</v>
      </c>
      <c r="G16" s="19">
        <f t="shared" si="2"/>
        <v>-0.55589633491795731</v>
      </c>
    </row>
    <row r="17" spans="1:7" ht="21.9" customHeight="1">
      <c r="A17" s="17" t="s">
        <v>50</v>
      </c>
      <c r="B17" s="20">
        <f>SUM(公式!P38)</f>
        <v>2394</v>
      </c>
      <c r="C17" s="20">
        <f>SUM(公式!Q38)</f>
        <v>43500</v>
      </c>
      <c r="D17" s="20">
        <v>19459</v>
      </c>
      <c r="E17" s="20">
        <v>435700</v>
      </c>
      <c r="F17" s="25">
        <f t="shared" si="2"/>
        <v>-0.87697209517446939</v>
      </c>
      <c r="G17" s="25">
        <f t="shared" si="2"/>
        <v>-0.90016066100527881</v>
      </c>
    </row>
    <row r="18" spans="1:7" ht="21.9" customHeight="1">
      <c r="A18" s="17" t="s">
        <v>51</v>
      </c>
      <c r="B18" s="21">
        <f>SUM(公式!P41)</f>
        <v>9184</v>
      </c>
      <c r="C18" s="21">
        <f>SUM(公式!Q41)</f>
        <v>190100</v>
      </c>
      <c r="D18" s="21">
        <v>28087</v>
      </c>
      <c r="E18" s="21">
        <v>336800</v>
      </c>
      <c r="F18" s="19">
        <f t="shared" si="2"/>
        <v>-0.67301598604336532</v>
      </c>
      <c r="G18" s="19">
        <f t="shared" si="2"/>
        <v>-0.43557007125890734</v>
      </c>
    </row>
    <row r="19" spans="1:7" ht="21.9" customHeight="1">
      <c r="A19" s="22" t="s">
        <v>43</v>
      </c>
      <c r="B19" s="23">
        <f>SUM(B15:B18)</f>
        <v>724787</v>
      </c>
      <c r="C19" s="23">
        <f>SUM(C15:C18)</f>
        <v>2289100</v>
      </c>
      <c r="D19" s="23">
        <v>837823</v>
      </c>
      <c r="E19" s="23">
        <v>3969000</v>
      </c>
      <c r="F19" s="24">
        <f t="shared" si="2"/>
        <v>-0.13491632480846194</v>
      </c>
      <c r="G19" s="24">
        <f t="shared" si="2"/>
        <v>-0.42325522801713278</v>
      </c>
    </row>
    <row r="20" spans="1:7" ht="21.9" customHeight="1">
      <c r="A20" s="17" t="s">
        <v>52</v>
      </c>
      <c r="B20" s="21">
        <f>SUM(公式!P46)</f>
        <v>1915</v>
      </c>
      <c r="C20" s="21">
        <f>SUM(公式!Q46)</f>
        <v>47000</v>
      </c>
      <c r="D20" s="21">
        <v>3487</v>
      </c>
      <c r="E20" s="21">
        <v>54100</v>
      </c>
      <c r="F20" s="19">
        <f t="shared" ref="F20:G23" si="3">SUM(B20/D20-1)</f>
        <v>-0.45081732147978204</v>
      </c>
      <c r="G20" s="19">
        <f t="shared" si="3"/>
        <v>-0.13123844731977818</v>
      </c>
    </row>
    <row r="21" spans="1:7" ht="21.9" customHeight="1">
      <c r="A21" s="17" t="s">
        <v>53</v>
      </c>
      <c r="B21" s="21">
        <f>SUM(公式!P50)</f>
        <v>298322</v>
      </c>
      <c r="C21" s="21">
        <f>SUM(公式!Q50)</f>
        <v>2657900</v>
      </c>
      <c r="D21" s="21">
        <v>697265</v>
      </c>
      <c r="E21" s="21">
        <v>7152600</v>
      </c>
      <c r="F21" s="19">
        <f t="shared" si="3"/>
        <v>-0.57215405907366645</v>
      </c>
      <c r="G21" s="19">
        <f t="shared" si="3"/>
        <v>-0.62840086122528871</v>
      </c>
    </row>
    <row r="22" spans="1:7" ht="21.9" customHeight="1">
      <c r="A22" s="17" t="s">
        <v>54</v>
      </c>
      <c r="B22" s="21">
        <f>SUM(公式!P55)</f>
        <v>28833</v>
      </c>
      <c r="C22" s="21">
        <f>SUM(公式!Q55)</f>
        <v>199900</v>
      </c>
      <c r="D22" s="21">
        <v>69739</v>
      </c>
      <c r="E22" s="21">
        <v>497900</v>
      </c>
      <c r="F22" s="19">
        <f t="shared" si="3"/>
        <v>-0.58655845366294324</v>
      </c>
      <c r="G22" s="19">
        <f t="shared" si="3"/>
        <v>-0.59851375778268734</v>
      </c>
    </row>
    <row r="23" spans="1:7" ht="21.9" customHeight="1">
      <c r="A23" s="22" t="s">
        <v>43</v>
      </c>
      <c r="B23" s="23">
        <f>SUM(B20:B22)</f>
        <v>329070</v>
      </c>
      <c r="C23" s="23">
        <f>SUM(C20:C22)</f>
        <v>2904800</v>
      </c>
      <c r="D23" s="23">
        <v>770491</v>
      </c>
      <c r="E23" s="23">
        <v>7704600</v>
      </c>
      <c r="F23" s="24">
        <f t="shared" si="3"/>
        <v>-0.57290870367077618</v>
      </c>
      <c r="G23" s="24">
        <f t="shared" si="3"/>
        <v>-0.62297848038833936</v>
      </c>
    </row>
    <row r="24" spans="1:7" ht="27.75" customHeight="1">
      <c r="A24" s="26" t="s">
        <v>55</v>
      </c>
      <c r="B24" s="27">
        <f>SUM(B9+B14+B19+B23)</f>
        <v>7276910</v>
      </c>
      <c r="C24" s="27">
        <f>SUM(C9+C14+C19+C23)</f>
        <v>20368100</v>
      </c>
      <c r="D24" s="27">
        <v>9313797</v>
      </c>
      <c r="E24" s="27">
        <v>37508200</v>
      </c>
      <c r="F24" s="28">
        <f>SUM(B24/D24-1)</f>
        <v>-0.21869566193035983</v>
      </c>
      <c r="G24" s="28">
        <f>SUM(C24/E24-1)</f>
        <v>-0.45696940935582087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G27"/>
  <sheetViews>
    <sheetView workbookViewId="0">
      <selection activeCell="J16" sqref="J16"/>
    </sheetView>
  </sheetViews>
  <sheetFormatPr defaultColWidth="9" defaultRowHeight="15.6"/>
  <cols>
    <col min="1" max="1" width="20.21875" style="14" bestFit="1" customWidth="1"/>
    <col min="2" max="5" width="13.44140625" style="14" bestFit="1" customWidth="1"/>
    <col min="6" max="7" width="11.33203125" style="30" bestFit="1" customWidth="1"/>
    <col min="8" max="16384" width="9" style="14"/>
  </cols>
  <sheetData>
    <row r="1" spans="1:7" ht="36" customHeight="1">
      <c r="A1" s="60" t="s">
        <v>84</v>
      </c>
      <c r="B1" s="60"/>
      <c r="C1" s="60"/>
      <c r="D1" s="60"/>
      <c r="E1" s="60"/>
      <c r="F1" s="60"/>
      <c r="G1" s="60"/>
    </row>
    <row r="2" spans="1:7" ht="25.5" customHeight="1">
      <c r="A2" s="62" t="s">
        <v>30</v>
      </c>
      <c r="B2" s="61" t="s">
        <v>85</v>
      </c>
      <c r="C2" s="61"/>
      <c r="D2" s="61" t="s">
        <v>64</v>
      </c>
      <c r="E2" s="61"/>
      <c r="F2" s="59" t="s">
        <v>31</v>
      </c>
      <c r="G2" s="59"/>
    </row>
    <row r="3" spans="1:7" ht="25.2" customHeight="1">
      <c r="A3" s="63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" customHeight="1">
      <c r="A4" s="17" t="s">
        <v>38</v>
      </c>
      <c r="B4" s="18">
        <f>SUM(公式!R5)</f>
        <v>2835047</v>
      </c>
      <c r="C4" s="18">
        <f>SUM(公式!S5)</f>
        <v>5948900</v>
      </c>
      <c r="D4" s="18">
        <v>2779518</v>
      </c>
      <c r="E4" s="18">
        <v>7429600</v>
      </c>
      <c r="F4" s="19">
        <f t="shared" ref="F4:G9" si="0">SUM(B4/D4-1)</f>
        <v>1.9977924230028421E-2</v>
      </c>
      <c r="G4" s="19">
        <f t="shared" si="0"/>
        <v>-0.19929740497469584</v>
      </c>
    </row>
    <row r="5" spans="1:7" ht="21.9" customHeight="1">
      <c r="A5" s="17" t="s">
        <v>39</v>
      </c>
      <c r="B5" s="20">
        <f>SUM(公式!R8)</f>
        <v>972054</v>
      </c>
      <c r="C5" s="20">
        <f>SUM(公式!S8)</f>
        <v>3457000</v>
      </c>
      <c r="D5" s="20">
        <v>2698042</v>
      </c>
      <c r="E5" s="20">
        <v>10119200</v>
      </c>
      <c r="F5" s="19">
        <f t="shared" si="0"/>
        <v>-0.63971872936003216</v>
      </c>
      <c r="G5" s="19">
        <f t="shared" si="0"/>
        <v>-0.65837220333623203</v>
      </c>
    </row>
    <row r="6" spans="1:7" ht="21.9" customHeight="1">
      <c r="A6" s="17" t="s">
        <v>40</v>
      </c>
      <c r="B6" s="20">
        <f>SUM(公式!R10)</f>
        <v>15113</v>
      </c>
      <c r="C6" s="20">
        <f>SUM(公式!S10)</f>
        <v>192100</v>
      </c>
      <c r="D6" s="20">
        <v>30623</v>
      </c>
      <c r="E6" s="20">
        <v>361200</v>
      </c>
      <c r="F6" s="19">
        <f t="shared" si="0"/>
        <v>-0.50648205597100215</v>
      </c>
      <c r="G6" s="19">
        <f t="shared" si="0"/>
        <v>-0.46816168327796237</v>
      </c>
    </row>
    <row r="7" spans="1:7" ht="21.9" customHeight="1">
      <c r="A7" s="17" t="s">
        <v>41</v>
      </c>
      <c r="B7" s="21">
        <f>SUM(公式!R12)</f>
        <v>2196897</v>
      </c>
      <c r="C7" s="21">
        <f>SUM(公式!S12)</f>
        <v>4577400</v>
      </c>
      <c r="D7" s="21">
        <v>1889508</v>
      </c>
      <c r="E7" s="21">
        <v>5593500</v>
      </c>
      <c r="F7" s="19">
        <f t="shared" si="0"/>
        <v>0.16268203151296534</v>
      </c>
      <c r="G7" s="19">
        <f t="shared" si="0"/>
        <v>-0.18165728077232501</v>
      </c>
    </row>
    <row r="8" spans="1:7" ht="21.9" customHeight="1">
      <c r="A8" s="17" t="s">
        <v>42</v>
      </c>
      <c r="B8" s="21">
        <f>SUM(公式!R14)</f>
        <v>160569</v>
      </c>
      <c r="C8" s="21">
        <f>SUM(公式!S14)</f>
        <v>465600</v>
      </c>
      <c r="D8" s="21">
        <v>87015</v>
      </c>
      <c r="E8" s="21">
        <v>352300</v>
      </c>
      <c r="F8" s="19">
        <f t="shared" si="0"/>
        <v>0.8453025340458542</v>
      </c>
      <c r="G8" s="19">
        <f t="shared" si="0"/>
        <v>0.32160090831677546</v>
      </c>
    </row>
    <row r="9" spans="1:7" ht="23.4" customHeight="1">
      <c r="A9" s="22" t="s">
        <v>43</v>
      </c>
      <c r="B9" s="23">
        <f>SUM(B4:B8)</f>
        <v>6179680</v>
      </c>
      <c r="C9" s="23">
        <f>SUM(C4:C8)</f>
        <v>14641000</v>
      </c>
      <c r="D9" s="23">
        <v>7484706</v>
      </c>
      <c r="E9" s="23">
        <v>23855800</v>
      </c>
      <c r="F9" s="24">
        <f t="shared" si="0"/>
        <v>-0.17435901957939293</v>
      </c>
      <c r="G9" s="24">
        <f t="shared" si="0"/>
        <v>-0.38627084398762568</v>
      </c>
    </row>
    <row r="10" spans="1:7" ht="21.9" customHeight="1">
      <c r="A10" s="17" t="s">
        <v>44</v>
      </c>
      <c r="B10" s="21">
        <f>SUM(公式!R20)</f>
        <v>523671</v>
      </c>
      <c r="C10" s="21">
        <f>SUM(公式!S20)</f>
        <v>1787800</v>
      </c>
      <c r="D10" s="21">
        <v>910779</v>
      </c>
      <c r="E10" s="21">
        <v>3877000</v>
      </c>
      <c r="F10" s="19">
        <f t="shared" ref="F10:G14" si="1">SUM(B10/D10-1)</f>
        <v>-0.42502956260519842</v>
      </c>
      <c r="G10" s="19">
        <f t="shared" si="1"/>
        <v>-0.53887026051070408</v>
      </c>
    </row>
    <row r="11" spans="1:7" ht="21.9" customHeight="1">
      <c r="A11" s="17" t="s">
        <v>45</v>
      </c>
      <c r="B11" s="20">
        <f>SUM(公式!R23)</f>
        <v>39</v>
      </c>
      <c r="C11" s="20">
        <f>SUM(公式!S23)</f>
        <v>4100</v>
      </c>
      <c r="D11" s="20">
        <v>24559</v>
      </c>
      <c r="E11" s="20">
        <v>126700</v>
      </c>
      <c r="F11" s="25">
        <f t="shared" si="1"/>
        <v>-0.9984119874587728</v>
      </c>
      <c r="G11" s="25">
        <f t="shared" si="1"/>
        <v>-0.96764009471191792</v>
      </c>
    </row>
    <row r="12" spans="1:7" ht="21.9" customHeight="1">
      <c r="A12" s="17" t="s">
        <v>46</v>
      </c>
      <c r="B12" s="21">
        <f>SUM(公式!R25)</f>
        <v>16854</v>
      </c>
      <c r="C12" s="21">
        <f>SUM(公式!S25)</f>
        <v>158200</v>
      </c>
      <c r="D12" s="20">
        <v>0</v>
      </c>
      <c r="E12" s="20">
        <v>0</v>
      </c>
      <c r="F12" s="25">
        <v>0</v>
      </c>
      <c r="G12" s="25">
        <v>0</v>
      </c>
    </row>
    <row r="13" spans="1:7" ht="21.9" customHeight="1">
      <c r="A13" s="17" t="s">
        <v>47</v>
      </c>
      <c r="B13" s="21">
        <f>SUM(公式!R27)</f>
        <v>98613</v>
      </c>
      <c r="C13" s="21">
        <f>SUM(公式!S27)</f>
        <v>346000</v>
      </c>
      <c r="D13" s="21">
        <v>108128</v>
      </c>
      <c r="E13" s="21">
        <v>441400</v>
      </c>
      <c r="F13" s="19">
        <f t="shared" si="1"/>
        <v>-8.7997558449245394E-2</v>
      </c>
      <c r="G13" s="19">
        <f t="shared" si="1"/>
        <v>-0.21613049388309924</v>
      </c>
    </row>
    <row r="14" spans="1:7" ht="21.9" customHeight="1">
      <c r="A14" s="22" t="s">
        <v>43</v>
      </c>
      <c r="B14" s="23">
        <f>SUM(B10:B13)</f>
        <v>639177</v>
      </c>
      <c r="C14" s="23">
        <f>SUM(C10:C13)</f>
        <v>2296100</v>
      </c>
      <c r="D14" s="23">
        <v>1043466</v>
      </c>
      <c r="E14" s="23">
        <v>4445100</v>
      </c>
      <c r="F14" s="24">
        <f t="shared" si="1"/>
        <v>-0.38744817751608585</v>
      </c>
      <c r="G14" s="24">
        <f t="shared" si="1"/>
        <v>-0.48345369058063936</v>
      </c>
    </row>
    <row r="15" spans="1:7" ht="21.9" customHeight="1">
      <c r="A15" s="17" t="s">
        <v>48</v>
      </c>
      <c r="B15" s="21">
        <f>SUM(公式!R31)</f>
        <v>701836</v>
      </c>
      <c r="C15" s="21">
        <f>SUM(公式!S31)</f>
        <v>1966600</v>
      </c>
      <c r="D15" s="21">
        <v>664846</v>
      </c>
      <c r="E15" s="21">
        <v>2624200</v>
      </c>
      <c r="F15" s="19">
        <f t="shared" ref="F15:G19" si="2">SUM(B15/D15-1)</f>
        <v>5.5636944495417007E-2</v>
      </c>
      <c r="G15" s="19">
        <f t="shared" si="2"/>
        <v>-0.25059065619998477</v>
      </c>
    </row>
    <row r="16" spans="1:7" ht="21.9" customHeight="1">
      <c r="A16" s="17" t="s">
        <v>49</v>
      </c>
      <c r="B16" s="21">
        <f>SUM(公式!R34)</f>
        <v>85409</v>
      </c>
      <c r="C16" s="21">
        <f>SUM(公式!S34)</f>
        <v>289600</v>
      </c>
      <c r="D16" s="21">
        <v>174705</v>
      </c>
      <c r="E16" s="21">
        <v>724600</v>
      </c>
      <c r="F16" s="19">
        <f t="shared" si="2"/>
        <v>-0.51112446695858726</v>
      </c>
      <c r="G16" s="19">
        <f t="shared" si="2"/>
        <v>-0.60033121722329563</v>
      </c>
    </row>
    <row r="17" spans="1:7" ht="21.9" customHeight="1">
      <c r="A17" s="17" t="s">
        <v>50</v>
      </c>
      <c r="B17" s="20">
        <f>SUM(公式!R38)</f>
        <v>2394</v>
      </c>
      <c r="C17" s="20">
        <f>SUM(公式!S38)</f>
        <v>43500</v>
      </c>
      <c r="D17" s="20">
        <v>20862</v>
      </c>
      <c r="E17" s="20">
        <v>457200</v>
      </c>
      <c r="F17" s="25">
        <f t="shared" si="2"/>
        <v>-0.88524590163934425</v>
      </c>
      <c r="G17" s="25">
        <f t="shared" si="2"/>
        <v>-0.90485564304461941</v>
      </c>
    </row>
    <row r="18" spans="1:7" ht="21.9" customHeight="1">
      <c r="A18" s="17" t="s">
        <v>51</v>
      </c>
      <c r="B18" s="21">
        <f>SUM(公式!R41)</f>
        <v>11667</v>
      </c>
      <c r="C18" s="21">
        <f>SUM(公式!S41)</f>
        <v>209300</v>
      </c>
      <c r="D18" s="21">
        <v>29114</v>
      </c>
      <c r="E18" s="21">
        <v>349100</v>
      </c>
      <c r="F18" s="19">
        <f t="shared" si="2"/>
        <v>-0.59926495843923888</v>
      </c>
      <c r="G18" s="19">
        <f t="shared" si="2"/>
        <v>-0.40045832139788029</v>
      </c>
    </row>
    <row r="19" spans="1:7" ht="21.9" customHeight="1">
      <c r="A19" s="22" t="s">
        <v>43</v>
      </c>
      <c r="B19" s="23">
        <f>SUM(B15:B18)</f>
        <v>801306</v>
      </c>
      <c r="C19" s="23">
        <f>SUM(C15:C18)</f>
        <v>2509000</v>
      </c>
      <c r="D19" s="23">
        <v>889527</v>
      </c>
      <c r="E19" s="23">
        <v>4155100</v>
      </c>
      <c r="F19" s="24">
        <f t="shared" si="2"/>
        <v>-9.9177428003871748E-2</v>
      </c>
      <c r="G19" s="24">
        <f t="shared" si="2"/>
        <v>-0.3961637505715867</v>
      </c>
    </row>
    <row r="20" spans="1:7" ht="21.9" customHeight="1">
      <c r="A20" s="17" t="s">
        <v>52</v>
      </c>
      <c r="B20" s="21">
        <f>SUM(公式!R46)</f>
        <v>2440</v>
      </c>
      <c r="C20" s="21">
        <f>SUM(公式!S46)</f>
        <v>68500</v>
      </c>
      <c r="D20" s="21">
        <v>4369</v>
      </c>
      <c r="E20" s="21">
        <v>67400</v>
      </c>
      <c r="F20" s="19">
        <f t="shared" ref="F20:G23" si="3">SUM(B20/D20-1)</f>
        <v>-0.44151979858091095</v>
      </c>
      <c r="G20" s="19">
        <f t="shared" si="3"/>
        <v>1.6320474777448135E-2</v>
      </c>
    </row>
    <row r="21" spans="1:7" ht="21.9" customHeight="1">
      <c r="A21" s="17" t="s">
        <v>53</v>
      </c>
      <c r="B21" s="21">
        <f>SUM(公式!R50)</f>
        <v>305981</v>
      </c>
      <c r="C21" s="21">
        <f>SUM(公式!S50)</f>
        <v>2737900</v>
      </c>
      <c r="D21" s="21">
        <v>742773</v>
      </c>
      <c r="E21" s="21">
        <v>7608500</v>
      </c>
      <c r="F21" s="19">
        <f t="shared" si="3"/>
        <v>-0.58805583940180917</v>
      </c>
      <c r="G21" s="19">
        <f t="shared" si="3"/>
        <v>-0.64015246106328449</v>
      </c>
    </row>
    <row r="22" spans="1:7" ht="21.9" customHeight="1">
      <c r="A22" s="17" t="s">
        <v>54</v>
      </c>
      <c r="B22" s="21">
        <f>SUM(公式!R55)</f>
        <v>28833</v>
      </c>
      <c r="C22" s="21">
        <f>SUM(公式!S55)</f>
        <v>199900</v>
      </c>
      <c r="D22" s="21">
        <v>70204</v>
      </c>
      <c r="E22" s="21">
        <v>509400</v>
      </c>
      <c r="F22" s="19">
        <f t="shared" si="3"/>
        <v>-0.58929690615919328</v>
      </c>
      <c r="G22" s="19">
        <f t="shared" si="3"/>
        <v>-0.6075775422065175</v>
      </c>
    </row>
    <row r="23" spans="1:7" ht="21.9" customHeight="1">
      <c r="A23" s="22" t="s">
        <v>43</v>
      </c>
      <c r="B23" s="23">
        <f>SUM(B20:B22)</f>
        <v>337254</v>
      </c>
      <c r="C23" s="23">
        <f>SUM(C20:C22)</f>
        <v>3006300</v>
      </c>
      <c r="D23" s="23">
        <v>817346</v>
      </c>
      <c r="E23" s="23">
        <v>8185300</v>
      </c>
      <c r="F23" s="24">
        <f t="shared" si="3"/>
        <v>-0.58737915154659104</v>
      </c>
      <c r="G23" s="24">
        <f t="shared" si="3"/>
        <v>-0.63271963153458022</v>
      </c>
    </row>
    <row r="24" spans="1:7" ht="27.75" customHeight="1">
      <c r="A24" s="26" t="s">
        <v>55</v>
      </c>
      <c r="B24" s="27">
        <f>SUM(B9+B14+B19+B23)</f>
        <v>7957417</v>
      </c>
      <c r="C24" s="27">
        <f>SUM(C9+C14+C19+C23)</f>
        <v>22452400</v>
      </c>
      <c r="D24" s="27">
        <v>10235045</v>
      </c>
      <c r="E24" s="27">
        <v>40641300</v>
      </c>
      <c r="F24" s="28">
        <f>SUM(B24/D24-1)</f>
        <v>-0.22253228979452455</v>
      </c>
      <c r="G24" s="28">
        <f>SUM(C24/E24-1)</f>
        <v>-0.44754719952363731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113.01</vt:lpstr>
      <vt:lpstr>113.02</vt:lpstr>
      <vt:lpstr>113.03</vt:lpstr>
      <vt:lpstr>113.04</vt:lpstr>
      <vt:lpstr>113.05</vt:lpstr>
      <vt:lpstr>113.06</vt:lpstr>
      <vt:lpstr>112.07</vt:lpstr>
      <vt:lpstr>112.08 </vt:lpstr>
      <vt:lpstr>112.09</vt:lpstr>
      <vt:lpstr>112.10</vt:lpstr>
      <vt:lpstr>112.11</vt:lpstr>
      <vt:lpstr>112.12</vt:lpstr>
      <vt:lpstr>公式</vt:lpstr>
      <vt:lpstr>各種人纖紗稅號</vt:lpstr>
    </vt:vector>
  </TitlesOfParts>
  <Company>MiTAC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MiTAC Users</dc:creator>
  <cp:lastModifiedBy>宏一 陳</cp:lastModifiedBy>
  <cp:lastPrinted>2016-03-04T06:10:53Z</cp:lastPrinted>
  <dcterms:created xsi:type="dcterms:W3CDTF">2000-07-19T08:32:38Z</dcterms:created>
  <dcterms:modified xsi:type="dcterms:W3CDTF">2024-10-07T07:19:55Z</dcterms:modified>
</cp:coreProperties>
</file>