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2年\"/>
    </mc:Choice>
  </mc:AlternateContent>
  <xr:revisionPtr revIDLastSave="0" documentId="13_ncr:1_{E37BBBAF-9BA7-40D9-8428-E1CBE719FC5D}" xr6:coauthVersionLast="47" xr6:coauthVersionMax="47" xr10:uidLastSave="{00000000-0000-0000-0000-000000000000}"/>
  <bookViews>
    <workbookView xWindow="-108" yWindow="-108" windowWidth="23256" windowHeight="12576" tabRatio="749" activeTab="11" xr2:uid="{00000000-000D-0000-FFFF-FFFF00000000}"/>
  </bookViews>
  <sheets>
    <sheet name="112.01" sheetId="13" r:id="rId1"/>
    <sheet name="112.02" sheetId="1" r:id="rId2"/>
    <sheet name="112.03" sheetId="4" r:id="rId3"/>
    <sheet name="112.04" sheetId="2" r:id="rId4"/>
    <sheet name="112.05" sheetId="5" r:id="rId5"/>
    <sheet name="112.06" sheetId="15" r:id="rId6"/>
    <sheet name="112.07" sheetId="14" r:id="rId7"/>
    <sheet name="112.08" sheetId="20" r:id="rId8"/>
    <sheet name="112.09" sheetId="21" r:id="rId9"/>
    <sheet name="112.10" sheetId="22" r:id="rId10"/>
    <sheet name="112.11" sheetId="10" r:id="rId11"/>
    <sheet name="112.12" sheetId="12" r:id="rId12"/>
    <sheet name="會訊分析" sheetId="23" r:id="rId13"/>
  </sheets>
  <calcPr calcId="191029"/>
  <fileRecoveryPr autoRecover="0"/>
</workbook>
</file>

<file path=xl/calcChain.xml><?xml version="1.0" encoding="utf-8"?>
<calcChain xmlns="http://schemas.openxmlformats.org/spreadsheetml/2006/main">
  <c r="C5" i="10" l="1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4" i="10"/>
  <c r="C4" i="10"/>
  <c r="D29" i="10"/>
  <c r="H18" i="10"/>
  <c r="I18" i="10"/>
  <c r="H21" i="10"/>
  <c r="I21" i="10"/>
  <c r="H25" i="10"/>
  <c r="I25" i="10"/>
  <c r="H26" i="10"/>
  <c r="I26" i="10"/>
  <c r="H27" i="10"/>
  <c r="I27" i="10"/>
  <c r="H28" i="10"/>
  <c r="I28" i="10"/>
  <c r="F5" i="21"/>
  <c r="F6" i="21"/>
  <c r="F7" i="21"/>
  <c r="F8" i="21"/>
  <c r="F13" i="21"/>
  <c r="F9" i="21"/>
  <c r="F12" i="21"/>
  <c r="F11" i="21"/>
  <c r="F10" i="21"/>
  <c r="F16" i="21"/>
  <c r="F14" i="21"/>
  <c r="F15" i="21"/>
  <c r="F17" i="21"/>
  <c r="F19" i="21"/>
  <c r="F18" i="21"/>
  <c r="F20" i="21"/>
  <c r="F21" i="21"/>
  <c r="F22" i="21"/>
  <c r="F23" i="21"/>
  <c r="F26" i="21"/>
  <c r="F25" i="21"/>
  <c r="F27" i="21"/>
  <c r="F24" i="21"/>
  <c r="F28" i="21"/>
  <c r="F4" i="21"/>
  <c r="H18" i="21"/>
  <c r="I18" i="21"/>
  <c r="H21" i="21"/>
  <c r="I21" i="21"/>
  <c r="H26" i="21"/>
  <c r="I26" i="21"/>
  <c r="H25" i="21"/>
  <c r="I25" i="21"/>
  <c r="H27" i="21"/>
  <c r="I27" i="21"/>
  <c r="H24" i="21"/>
  <c r="I24" i="21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F4" i="20"/>
  <c r="C4" i="20"/>
  <c r="H18" i="20"/>
  <c r="I18" i="20"/>
  <c r="H21" i="20"/>
  <c r="I21" i="20"/>
  <c r="H24" i="20"/>
  <c r="I24" i="20"/>
  <c r="H25" i="20"/>
  <c r="I25" i="20"/>
  <c r="H26" i="20"/>
  <c r="I26" i="20"/>
  <c r="H27" i="20"/>
  <c r="I27" i="20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F4" i="14"/>
  <c r="C4" i="14"/>
  <c r="H19" i="14"/>
  <c r="I19" i="14"/>
  <c r="H21" i="14"/>
  <c r="I21" i="14"/>
  <c r="H26" i="14"/>
  <c r="I26" i="14"/>
  <c r="H25" i="14"/>
  <c r="I25" i="14"/>
  <c r="H27" i="14"/>
  <c r="I27" i="14"/>
  <c r="H24" i="14"/>
  <c r="I24" i="14"/>
  <c r="I4" i="21"/>
  <c r="H4" i="21"/>
  <c r="G28" i="20"/>
  <c r="E28" i="20"/>
  <c r="G28" i="14"/>
  <c r="E28" i="14"/>
  <c r="H15" i="12"/>
  <c r="I15" i="12"/>
  <c r="H16" i="12"/>
  <c r="I16" i="12"/>
  <c r="H18" i="12"/>
  <c r="I18" i="12"/>
  <c r="H21" i="12"/>
  <c r="I21" i="12"/>
  <c r="H26" i="12"/>
  <c r="I26" i="12"/>
  <c r="H27" i="12"/>
  <c r="I27" i="12"/>
  <c r="H28" i="12"/>
  <c r="I28" i="12"/>
  <c r="H29" i="12"/>
  <c r="I29" i="12"/>
  <c r="H30" i="12"/>
  <c r="I30" i="12"/>
  <c r="F23" i="12"/>
  <c r="F24" i="12"/>
  <c r="F25" i="12"/>
  <c r="F26" i="12"/>
  <c r="F27" i="12"/>
  <c r="F28" i="12"/>
  <c r="F29" i="12"/>
  <c r="C29" i="12"/>
  <c r="C23" i="12"/>
  <c r="C24" i="12"/>
  <c r="C25" i="12"/>
  <c r="C26" i="1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F4" i="22"/>
  <c r="C4" i="22"/>
  <c r="H6" i="22"/>
  <c r="I6" i="22"/>
  <c r="H7" i="22"/>
  <c r="I7" i="22"/>
  <c r="H8" i="22"/>
  <c r="I8" i="22"/>
  <c r="H9" i="22"/>
  <c r="I9" i="22"/>
  <c r="H10" i="22"/>
  <c r="I10" i="22"/>
  <c r="H11" i="22"/>
  <c r="I11" i="22"/>
  <c r="H12" i="22"/>
  <c r="I12" i="22"/>
  <c r="H13" i="22"/>
  <c r="I13" i="22"/>
  <c r="H14" i="22"/>
  <c r="I14" i="22"/>
  <c r="H15" i="22"/>
  <c r="I15" i="22"/>
  <c r="H16" i="22"/>
  <c r="I16" i="22"/>
  <c r="H19" i="22"/>
  <c r="I19" i="22"/>
  <c r="H21" i="22"/>
  <c r="I21" i="22"/>
  <c r="H24" i="22"/>
  <c r="I24" i="22"/>
  <c r="H25" i="22"/>
  <c r="I25" i="22"/>
  <c r="H26" i="22"/>
  <c r="I26" i="22"/>
  <c r="H27" i="22"/>
  <c r="I27" i="22"/>
  <c r="H28" i="22"/>
  <c r="I28" i="22"/>
  <c r="H29" i="22"/>
  <c r="I29" i="22"/>
  <c r="G22" i="15"/>
  <c r="G23" i="15"/>
  <c r="G24" i="15"/>
  <c r="G25" i="15"/>
  <c r="G26" i="15"/>
  <c r="G27" i="15"/>
  <c r="D22" i="15"/>
  <c r="D23" i="15"/>
  <c r="D24" i="15"/>
  <c r="D25" i="15"/>
  <c r="D26" i="15"/>
  <c r="D27" i="15"/>
  <c r="I5" i="15"/>
  <c r="J5" i="15"/>
  <c r="I6" i="15"/>
  <c r="J6" i="15"/>
  <c r="I7" i="15"/>
  <c r="J7" i="15"/>
  <c r="I8" i="15"/>
  <c r="J8" i="15"/>
  <c r="I9" i="15"/>
  <c r="J9" i="15"/>
  <c r="I10" i="15"/>
  <c r="J10" i="15"/>
  <c r="I11" i="15"/>
  <c r="J11" i="15"/>
  <c r="I12" i="15"/>
  <c r="J12" i="15"/>
  <c r="I13" i="15"/>
  <c r="J13" i="15"/>
  <c r="I14" i="15"/>
  <c r="J14" i="15"/>
  <c r="I15" i="15"/>
  <c r="J15" i="15"/>
  <c r="I18" i="15"/>
  <c r="J18" i="15"/>
  <c r="I20" i="15"/>
  <c r="J20" i="15"/>
  <c r="I24" i="15"/>
  <c r="J24" i="15"/>
  <c r="I25" i="15"/>
  <c r="J25" i="15"/>
  <c r="I26" i="15"/>
  <c r="J26" i="15"/>
  <c r="I27" i="15"/>
  <c r="J27" i="15"/>
  <c r="I28" i="15"/>
  <c r="J28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8" i="15"/>
  <c r="I11" i="5"/>
  <c r="J11" i="5"/>
  <c r="I12" i="5"/>
  <c r="J12" i="5"/>
  <c r="I13" i="5"/>
  <c r="J13" i="5"/>
  <c r="I14" i="5"/>
  <c r="J14" i="5"/>
  <c r="I15" i="5"/>
  <c r="J15" i="5"/>
  <c r="I18" i="5"/>
  <c r="J18" i="5"/>
  <c r="I20" i="5"/>
  <c r="J20" i="5"/>
  <c r="I23" i="5"/>
  <c r="J23" i="5"/>
  <c r="I24" i="5"/>
  <c r="J24" i="5"/>
  <c r="I25" i="5"/>
  <c r="J25" i="5"/>
  <c r="I26" i="5"/>
  <c r="J26" i="5"/>
  <c r="G22" i="5"/>
  <c r="G23" i="5"/>
  <c r="G24" i="5"/>
  <c r="G25" i="5"/>
  <c r="D22" i="5"/>
  <c r="D23" i="5"/>
  <c r="D24" i="5"/>
  <c r="D25" i="5"/>
  <c r="H27" i="5"/>
  <c r="F27" i="5"/>
  <c r="E27" i="5"/>
  <c r="C27" i="5"/>
  <c r="D23" i="2"/>
  <c r="I6" i="2"/>
  <c r="J6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8" i="2"/>
  <c r="J18" i="2"/>
  <c r="I20" i="2"/>
  <c r="J20" i="2"/>
  <c r="I21" i="2"/>
  <c r="J21" i="2"/>
  <c r="I22" i="2"/>
  <c r="J22" i="2"/>
  <c r="I23" i="2"/>
  <c r="J23" i="2"/>
  <c r="H24" i="2"/>
  <c r="J24" i="2" s="1"/>
  <c r="F24" i="2"/>
  <c r="G20" i="2" s="1"/>
  <c r="E24" i="2"/>
  <c r="C24" i="2"/>
  <c r="D20" i="2" s="1"/>
  <c r="G18" i="1"/>
  <c r="G19" i="1"/>
  <c r="G20" i="1"/>
  <c r="D18" i="1"/>
  <c r="D19" i="1"/>
  <c r="D20" i="1"/>
  <c r="I8" i="1"/>
  <c r="J8" i="1"/>
  <c r="I9" i="1"/>
  <c r="J9" i="1"/>
  <c r="I12" i="1"/>
  <c r="J12" i="1"/>
  <c r="I11" i="1"/>
  <c r="J11" i="1"/>
  <c r="I14" i="1"/>
  <c r="J14" i="1"/>
  <c r="I15" i="1"/>
  <c r="J15" i="1"/>
  <c r="I20" i="1"/>
  <c r="J20" i="1"/>
  <c r="I18" i="1"/>
  <c r="J18" i="1"/>
  <c r="I19" i="1"/>
  <c r="J19" i="1"/>
  <c r="H21" i="1"/>
  <c r="F21" i="1"/>
  <c r="E21" i="1"/>
  <c r="C21" i="1"/>
  <c r="I5" i="13"/>
  <c r="J5" i="13"/>
  <c r="I6" i="13"/>
  <c r="J6" i="13"/>
  <c r="I7" i="13"/>
  <c r="J7" i="13"/>
  <c r="I8" i="13"/>
  <c r="J8" i="13"/>
  <c r="I12" i="13"/>
  <c r="J12" i="13"/>
  <c r="I11" i="13"/>
  <c r="J11" i="13"/>
  <c r="I10" i="13"/>
  <c r="J10" i="13"/>
  <c r="I15" i="13"/>
  <c r="J15" i="13"/>
  <c r="I13" i="13"/>
  <c r="J13" i="13"/>
  <c r="J17" i="13"/>
  <c r="I16" i="13"/>
  <c r="J16" i="13"/>
  <c r="I14" i="13"/>
  <c r="J14" i="13"/>
  <c r="I24" i="4"/>
  <c r="J24" i="4"/>
  <c r="I5" i="4"/>
  <c r="J5" i="4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20" i="4"/>
  <c r="J20" i="4"/>
  <c r="I21" i="4"/>
  <c r="J21" i="4"/>
  <c r="I22" i="4"/>
  <c r="J22" i="4"/>
  <c r="I23" i="4"/>
  <c r="J23" i="4"/>
  <c r="G21" i="4"/>
  <c r="G22" i="4"/>
  <c r="D21" i="4"/>
  <c r="D22" i="4"/>
  <c r="C6" i="23"/>
  <c r="C7" i="23"/>
  <c r="C8" i="23"/>
  <c r="C9" i="23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5" i="23"/>
  <c r="G25" i="23"/>
  <c r="E25" i="23"/>
  <c r="D25" i="23"/>
  <c r="I25" i="23" s="1"/>
  <c r="B25" i="23"/>
  <c r="H25" i="23" s="1"/>
  <c r="I24" i="23"/>
  <c r="H24" i="23"/>
  <c r="I22" i="23"/>
  <c r="H22" i="23"/>
  <c r="I19" i="23"/>
  <c r="H19" i="23"/>
  <c r="I18" i="23"/>
  <c r="H18" i="23"/>
  <c r="I17" i="23"/>
  <c r="H17" i="23"/>
  <c r="I16" i="23"/>
  <c r="H16" i="23"/>
  <c r="I15" i="23"/>
  <c r="H15" i="23"/>
  <c r="I14" i="23"/>
  <c r="H14" i="23"/>
  <c r="I13" i="23"/>
  <c r="H13" i="23"/>
  <c r="I12" i="23"/>
  <c r="H12" i="23"/>
  <c r="I11" i="23"/>
  <c r="H11" i="23"/>
  <c r="I10" i="23"/>
  <c r="H10" i="23"/>
  <c r="I9" i="23"/>
  <c r="H9" i="23"/>
  <c r="I8" i="23"/>
  <c r="H8" i="23"/>
  <c r="I7" i="23"/>
  <c r="H7" i="23"/>
  <c r="I6" i="23"/>
  <c r="H6" i="23"/>
  <c r="I5" i="23"/>
  <c r="H5" i="23"/>
  <c r="H5" i="12"/>
  <c r="I5" i="12"/>
  <c r="H9" i="12"/>
  <c r="I9" i="12"/>
  <c r="H6" i="12"/>
  <c r="I6" i="12"/>
  <c r="H7" i="12"/>
  <c r="I7" i="12"/>
  <c r="H8" i="12"/>
  <c r="I8" i="12"/>
  <c r="H10" i="12"/>
  <c r="I10" i="12"/>
  <c r="H12" i="12"/>
  <c r="I12" i="12"/>
  <c r="H13" i="12"/>
  <c r="I13" i="12"/>
  <c r="H11" i="12"/>
  <c r="I11" i="12"/>
  <c r="H14" i="12"/>
  <c r="I14" i="12"/>
  <c r="F13" i="12"/>
  <c r="C9" i="12"/>
  <c r="H5" i="10"/>
  <c r="I5" i="10"/>
  <c r="H9" i="10"/>
  <c r="I9" i="10"/>
  <c r="H6" i="10"/>
  <c r="I6" i="10"/>
  <c r="H7" i="10"/>
  <c r="I7" i="10"/>
  <c r="H8" i="10"/>
  <c r="I8" i="10"/>
  <c r="H10" i="10"/>
  <c r="I10" i="10"/>
  <c r="H12" i="10"/>
  <c r="I12" i="10"/>
  <c r="H13" i="10"/>
  <c r="I13" i="10"/>
  <c r="H11" i="10"/>
  <c r="I11" i="10"/>
  <c r="H16" i="10"/>
  <c r="I16" i="10"/>
  <c r="H14" i="10"/>
  <c r="I14" i="10"/>
  <c r="H15" i="10"/>
  <c r="I15" i="10"/>
  <c r="E29" i="10"/>
  <c r="G29" i="10"/>
  <c r="B29" i="10"/>
  <c r="H5" i="22"/>
  <c r="I5" i="22"/>
  <c r="I4" i="22"/>
  <c r="H4" i="22"/>
  <c r="H5" i="21"/>
  <c r="I5" i="21"/>
  <c r="H6" i="21"/>
  <c r="I6" i="21"/>
  <c r="H13" i="21"/>
  <c r="I13" i="21"/>
  <c r="H7" i="21"/>
  <c r="I7" i="21"/>
  <c r="H8" i="21"/>
  <c r="I8" i="21"/>
  <c r="H9" i="21"/>
  <c r="I9" i="21"/>
  <c r="H11" i="21"/>
  <c r="I11" i="21"/>
  <c r="H12" i="21"/>
  <c r="I12" i="21"/>
  <c r="H10" i="21"/>
  <c r="I10" i="21"/>
  <c r="H15" i="21"/>
  <c r="I15" i="21"/>
  <c r="H14" i="21"/>
  <c r="I14" i="21"/>
  <c r="H16" i="21"/>
  <c r="I16" i="21"/>
  <c r="H5" i="20"/>
  <c r="I5" i="20"/>
  <c r="H6" i="20"/>
  <c r="I6" i="20"/>
  <c r="H7" i="20"/>
  <c r="I7" i="20"/>
  <c r="H8" i="20"/>
  <c r="I8" i="20"/>
  <c r="H13" i="20"/>
  <c r="I13" i="20"/>
  <c r="H9" i="20"/>
  <c r="I9" i="20"/>
  <c r="H12" i="20"/>
  <c r="I12" i="20"/>
  <c r="H11" i="20"/>
  <c r="I11" i="20"/>
  <c r="H10" i="20"/>
  <c r="I10" i="20"/>
  <c r="H15" i="20"/>
  <c r="I15" i="20"/>
  <c r="H14" i="20"/>
  <c r="I14" i="20"/>
  <c r="H16" i="20"/>
  <c r="I16" i="20"/>
  <c r="H5" i="14"/>
  <c r="I5" i="14"/>
  <c r="H6" i="14"/>
  <c r="I6" i="14"/>
  <c r="H7" i="14"/>
  <c r="I7" i="14"/>
  <c r="H8" i="14"/>
  <c r="I8" i="14"/>
  <c r="H13" i="14"/>
  <c r="I13" i="14"/>
  <c r="H9" i="14"/>
  <c r="I9" i="14"/>
  <c r="H12" i="14"/>
  <c r="I12" i="14"/>
  <c r="H11" i="14"/>
  <c r="I11" i="14"/>
  <c r="H10" i="14"/>
  <c r="I10" i="14"/>
  <c r="H14" i="14"/>
  <c r="I14" i="14"/>
  <c r="H15" i="14"/>
  <c r="I15" i="14"/>
  <c r="H16" i="14"/>
  <c r="I16" i="14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8" i="15"/>
  <c r="G4" i="1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6" i="5"/>
  <c r="G27" i="5"/>
  <c r="G4" i="5"/>
  <c r="I5" i="5"/>
  <c r="J5" i="5"/>
  <c r="I6" i="5"/>
  <c r="J6" i="5"/>
  <c r="I7" i="5"/>
  <c r="J7" i="5"/>
  <c r="I8" i="5"/>
  <c r="J8" i="5"/>
  <c r="I9" i="5"/>
  <c r="J9" i="5"/>
  <c r="I10" i="5"/>
  <c r="J10" i="5"/>
  <c r="I27" i="5"/>
  <c r="J27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6" i="5"/>
  <c r="D27" i="5"/>
  <c r="D4" i="5"/>
  <c r="I5" i="2"/>
  <c r="J5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4" i="2"/>
  <c r="G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4" i="2"/>
  <c r="D4" i="2"/>
  <c r="G5" i="4"/>
  <c r="G6" i="4"/>
  <c r="G7" i="4"/>
  <c r="G8" i="4"/>
  <c r="G9" i="4"/>
  <c r="G10" i="4"/>
  <c r="G12" i="4"/>
  <c r="G14" i="4"/>
  <c r="G13" i="4"/>
  <c r="G11" i="4"/>
  <c r="G15" i="4"/>
  <c r="G17" i="4"/>
  <c r="G19" i="4"/>
  <c r="G16" i="4"/>
  <c r="G18" i="4"/>
  <c r="G20" i="4"/>
  <c r="G23" i="4"/>
  <c r="G24" i="4"/>
  <c r="G4" i="4"/>
  <c r="H18" i="13"/>
  <c r="F18" i="13"/>
  <c r="G14" i="13" s="1"/>
  <c r="C18" i="13"/>
  <c r="D14" i="13" s="1"/>
  <c r="E18" i="13"/>
  <c r="I5" i="1"/>
  <c r="J5" i="1"/>
  <c r="I6" i="1"/>
  <c r="J6" i="1"/>
  <c r="I7" i="1"/>
  <c r="J7" i="1"/>
  <c r="I21" i="1"/>
  <c r="J21" i="1"/>
  <c r="G5" i="1"/>
  <c r="G6" i="1"/>
  <c r="G7" i="1"/>
  <c r="G8" i="1"/>
  <c r="G9" i="1"/>
  <c r="G12" i="1"/>
  <c r="G11" i="1"/>
  <c r="G10" i="1"/>
  <c r="G13" i="1"/>
  <c r="G16" i="1"/>
  <c r="G14" i="1"/>
  <c r="G15" i="1"/>
  <c r="G17" i="1"/>
  <c r="G21" i="1"/>
  <c r="D5" i="1"/>
  <c r="D6" i="1"/>
  <c r="D7" i="1"/>
  <c r="D8" i="1"/>
  <c r="D9" i="1"/>
  <c r="D12" i="1"/>
  <c r="D11" i="1"/>
  <c r="D10" i="1"/>
  <c r="D13" i="1"/>
  <c r="D16" i="1"/>
  <c r="D14" i="1"/>
  <c r="D15" i="1"/>
  <c r="D17" i="1"/>
  <c r="D21" i="1"/>
  <c r="D4" i="1"/>
  <c r="I29" i="10" l="1"/>
  <c r="C28" i="12"/>
  <c r="C30" i="12"/>
  <c r="F30" i="12"/>
  <c r="C27" i="12"/>
  <c r="F12" i="12"/>
  <c r="C19" i="12"/>
  <c r="F10" i="12"/>
  <c r="C16" i="12"/>
  <c r="F21" i="12"/>
  <c r="H31" i="12"/>
  <c r="F15" i="12"/>
  <c r="I31" i="12"/>
  <c r="I24" i="2"/>
  <c r="D22" i="2"/>
  <c r="D21" i="2"/>
  <c r="G23" i="2"/>
  <c r="G22" i="2"/>
  <c r="G21" i="2"/>
  <c r="J18" i="13"/>
  <c r="I18" i="13"/>
  <c r="C11" i="12"/>
  <c r="C13" i="12"/>
  <c r="F4" i="12"/>
  <c r="F17" i="12"/>
  <c r="F8" i="12"/>
  <c r="C21" i="12"/>
  <c r="C12" i="12"/>
  <c r="F31" i="12"/>
  <c r="F14" i="12"/>
  <c r="F7" i="12"/>
  <c r="C15" i="12"/>
  <c r="C10" i="12"/>
  <c r="F20" i="12"/>
  <c r="F18" i="12"/>
  <c r="F6" i="12"/>
  <c r="C4" i="12"/>
  <c r="C17" i="12"/>
  <c r="C8" i="12"/>
  <c r="F19" i="12"/>
  <c r="F16" i="12"/>
  <c r="F9" i="12"/>
  <c r="C22" i="12"/>
  <c r="C31" i="12"/>
  <c r="C14" i="12"/>
  <c r="C7" i="12"/>
  <c r="F22" i="12"/>
  <c r="F11" i="12"/>
  <c r="F5" i="12"/>
  <c r="C5" i="12"/>
  <c r="C20" i="12"/>
  <c r="C18" i="12"/>
  <c r="C6" i="12"/>
  <c r="H29" i="10"/>
  <c r="G9" i="13"/>
  <c r="G11" i="13"/>
  <c r="G5" i="13"/>
  <c r="G4" i="13"/>
  <c r="G16" i="13"/>
  <c r="G7" i="13"/>
  <c r="G8" i="13"/>
  <c r="G6" i="13"/>
  <c r="G15" i="13"/>
  <c r="G17" i="13"/>
  <c r="G13" i="13"/>
  <c r="G10" i="13"/>
  <c r="G12" i="13"/>
  <c r="G4" i="1" l="1"/>
  <c r="H4" i="12" l="1"/>
  <c r="I4" i="12"/>
  <c r="I4" i="10"/>
  <c r="H4" i="10"/>
  <c r="I4" i="14" l="1"/>
  <c r="H4" i="14"/>
  <c r="B28" i="14"/>
  <c r="H28" i="14" l="1"/>
  <c r="J4" i="15"/>
  <c r="I4" i="15"/>
  <c r="J4" i="4" l="1"/>
  <c r="I4" i="4"/>
  <c r="I4" i="1"/>
  <c r="J4" i="1"/>
  <c r="D16" i="4" l="1"/>
  <c r="D18" i="4"/>
  <c r="D20" i="4"/>
  <c r="D23" i="4"/>
  <c r="D13" i="4"/>
  <c r="D15" i="4"/>
  <c r="D7" i="4"/>
  <c r="D8" i="4"/>
  <c r="D10" i="4"/>
  <c r="D5" i="4"/>
  <c r="D17" i="4"/>
  <c r="D14" i="4"/>
  <c r="D9" i="4"/>
  <c r="D6" i="4"/>
  <c r="D19" i="4"/>
  <c r="D4" i="4"/>
  <c r="D12" i="4"/>
  <c r="D11" i="4"/>
  <c r="D24" i="4"/>
  <c r="D13" i="13" l="1"/>
  <c r="D16" i="13"/>
  <c r="D9" i="13"/>
  <c r="D12" i="13"/>
  <c r="D11" i="13"/>
  <c r="D17" i="13"/>
  <c r="D15" i="13"/>
  <c r="D10" i="13"/>
  <c r="D6" i="13"/>
  <c r="D4" i="13"/>
  <c r="D7" i="13"/>
  <c r="D5" i="13"/>
  <c r="D8" i="13"/>
  <c r="D28" i="14"/>
  <c r="I28" i="14" s="1"/>
  <c r="D28" i="20"/>
  <c r="I28" i="20" s="1"/>
  <c r="B28" i="20"/>
  <c r="D28" i="21"/>
  <c r="I28" i="21" s="1"/>
  <c r="B28" i="21"/>
  <c r="C5" i="21" l="1"/>
  <c r="C10" i="21"/>
  <c r="C21" i="21"/>
  <c r="C4" i="21"/>
  <c r="C6" i="21"/>
  <c r="C16" i="21"/>
  <c r="C22" i="21"/>
  <c r="C11" i="21"/>
  <c r="C7" i="21"/>
  <c r="C14" i="21"/>
  <c r="C23" i="21"/>
  <c r="C20" i="21"/>
  <c r="C8" i="21"/>
  <c r="C15" i="21"/>
  <c r="C26" i="21"/>
  <c r="C13" i="21"/>
  <c r="C17" i="21"/>
  <c r="C25" i="21"/>
  <c r="C9" i="21"/>
  <c r="C19" i="21"/>
  <c r="C27" i="21"/>
  <c r="C12" i="21"/>
  <c r="C18" i="21"/>
  <c r="C24" i="21"/>
  <c r="H28" i="21"/>
  <c r="C28" i="21"/>
  <c r="H28" i="20"/>
  <c r="D18" i="13"/>
  <c r="G18" i="13"/>
  <c r="I4" i="20"/>
  <c r="H4" i="20"/>
  <c r="I4" i="5" l="1"/>
  <c r="J4" i="5"/>
  <c r="I4" i="2" l="1"/>
  <c r="J4" i="2"/>
  <c r="I4" i="13" l="1"/>
  <c r="J4" i="13"/>
</calcChain>
</file>

<file path=xl/sharedStrings.xml><?xml version="1.0" encoding="utf-8"?>
<sst xmlns="http://schemas.openxmlformats.org/spreadsheetml/2006/main" count="474" uniqueCount="245">
  <si>
    <t>與去年同期比較</t>
    <phoneticPr fontId="2" type="noConversion"/>
  </si>
  <si>
    <t>數量(KG)</t>
    <phoneticPr fontId="2" type="noConversion"/>
  </si>
  <si>
    <t>金額(US$)</t>
    <phoneticPr fontId="2" type="noConversion"/>
  </si>
  <si>
    <t>數量(%)</t>
    <phoneticPr fontId="2" type="noConversion"/>
  </si>
  <si>
    <t>金額(%)</t>
    <phoneticPr fontId="2" type="noConversion"/>
  </si>
  <si>
    <t>總計</t>
    <phoneticPr fontId="2" type="noConversion"/>
  </si>
  <si>
    <t>印度</t>
    <phoneticPr fontId="2" type="noConversion"/>
  </si>
  <si>
    <t>巴基斯坦</t>
    <phoneticPr fontId="2" type="noConversion"/>
  </si>
  <si>
    <t>法國</t>
    <phoneticPr fontId="2" type="noConversion"/>
  </si>
  <si>
    <t>義大利</t>
    <phoneticPr fontId="2" type="noConversion"/>
  </si>
  <si>
    <t>國     名</t>
    <phoneticPr fontId="2" type="noConversion"/>
  </si>
  <si>
    <t>土耳其</t>
    <phoneticPr fontId="2" type="noConversion"/>
  </si>
  <si>
    <t>德國</t>
    <phoneticPr fontId="2" type="noConversion"/>
  </si>
  <si>
    <t>史瓦濟蘭</t>
    <phoneticPr fontId="2" type="noConversion"/>
  </si>
  <si>
    <t>數量占
比重%</t>
    <phoneticPr fontId="2" type="noConversion"/>
  </si>
  <si>
    <t>馬來西亞　</t>
    <phoneticPr fontId="2" type="noConversion"/>
  </si>
  <si>
    <t>南韓</t>
    <phoneticPr fontId="2" type="noConversion"/>
  </si>
  <si>
    <t>荷蘭</t>
    <phoneticPr fontId="2" type="noConversion"/>
  </si>
  <si>
    <t>埃及　　　</t>
    <phoneticPr fontId="2" type="noConversion"/>
  </si>
  <si>
    <t>國        名</t>
    <phoneticPr fontId="2" type="noConversion"/>
  </si>
  <si>
    <t>中國大陸</t>
    <phoneticPr fontId="2" type="noConversion"/>
  </si>
  <si>
    <t>印尼</t>
    <phoneticPr fontId="2" type="noConversion"/>
  </si>
  <si>
    <t>日本</t>
    <phoneticPr fontId="2" type="noConversion"/>
  </si>
  <si>
    <t>泰國</t>
    <phoneticPr fontId="2" type="noConversion"/>
  </si>
  <si>
    <r>
      <rPr>
        <sz val="13"/>
        <rFont val="微軟正黑體"/>
        <family val="2"/>
        <charset val="136"/>
      </rPr>
      <t>越南</t>
    </r>
  </si>
  <si>
    <r>
      <rPr>
        <sz val="13"/>
        <rFont val="微軟正黑體"/>
        <family val="2"/>
        <charset val="136"/>
      </rPr>
      <t>印度</t>
    </r>
    <phoneticPr fontId="2" type="noConversion"/>
  </si>
  <si>
    <r>
      <rPr>
        <sz val="13"/>
        <rFont val="微軟正黑體"/>
        <family val="2"/>
        <charset val="136"/>
      </rPr>
      <t>印尼</t>
    </r>
    <phoneticPr fontId="2" type="noConversion"/>
  </si>
  <si>
    <r>
      <rPr>
        <sz val="13"/>
        <rFont val="微軟正黑體"/>
        <family val="2"/>
        <charset val="136"/>
      </rPr>
      <t>中國大陸</t>
    </r>
    <phoneticPr fontId="2" type="noConversion"/>
  </si>
  <si>
    <r>
      <rPr>
        <sz val="13"/>
        <rFont val="微軟正黑體"/>
        <family val="2"/>
        <charset val="136"/>
      </rPr>
      <t>巴基斯坦</t>
    </r>
    <phoneticPr fontId="2" type="noConversion"/>
  </si>
  <si>
    <r>
      <rPr>
        <sz val="13"/>
        <rFont val="微軟正黑體"/>
        <family val="2"/>
        <charset val="136"/>
      </rPr>
      <t>馬來西亞</t>
    </r>
    <phoneticPr fontId="2" type="noConversion"/>
  </si>
  <si>
    <r>
      <rPr>
        <sz val="13"/>
        <rFont val="微軟正黑體"/>
        <family val="2"/>
        <charset val="136"/>
      </rPr>
      <t>泰國</t>
    </r>
    <phoneticPr fontId="2" type="noConversion"/>
  </si>
  <si>
    <r>
      <rPr>
        <sz val="13"/>
        <rFont val="微軟正黑體"/>
        <family val="2"/>
        <charset val="136"/>
      </rPr>
      <t>法國</t>
    </r>
    <phoneticPr fontId="2" type="noConversion"/>
  </si>
  <si>
    <r>
      <rPr>
        <sz val="13"/>
        <rFont val="微軟正黑體"/>
        <family val="2"/>
        <charset val="136"/>
      </rPr>
      <t>埃及</t>
    </r>
    <phoneticPr fontId="2" type="noConversion"/>
  </si>
  <si>
    <r>
      <rPr>
        <sz val="13"/>
        <rFont val="微軟正黑體"/>
        <family val="2"/>
        <charset val="136"/>
      </rPr>
      <t>日本</t>
    </r>
    <phoneticPr fontId="2" type="noConversion"/>
  </si>
  <si>
    <r>
      <rPr>
        <sz val="13"/>
        <rFont val="微軟正黑體"/>
        <family val="2"/>
        <charset val="136"/>
      </rPr>
      <t>韓國</t>
    </r>
    <phoneticPr fontId="2" type="noConversion"/>
  </si>
  <si>
    <r>
      <rPr>
        <sz val="13"/>
        <rFont val="微軟正黑體"/>
        <family val="2"/>
        <charset val="136"/>
      </rPr>
      <t>義大利</t>
    </r>
    <phoneticPr fontId="2" type="noConversion"/>
  </si>
  <si>
    <r>
      <rPr>
        <sz val="13"/>
        <rFont val="微軟正黑體"/>
        <family val="2"/>
        <charset val="136"/>
      </rPr>
      <t>土耳其</t>
    </r>
    <phoneticPr fontId="2" type="noConversion"/>
  </si>
  <si>
    <r>
      <rPr>
        <sz val="13"/>
        <rFont val="微軟正黑體"/>
        <family val="2"/>
        <charset val="136"/>
      </rPr>
      <t>德國</t>
    </r>
    <phoneticPr fontId="2" type="noConversion"/>
  </si>
  <si>
    <r>
      <rPr>
        <sz val="13"/>
        <rFont val="微軟正黑體"/>
        <family val="2"/>
        <charset val="136"/>
      </rPr>
      <t>史瓦濟蘭</t>
    </r>
    <phoneticPr fontId="2" type="noConversion"/>
  </si>
  <si>
    <r>
      <rPr>
        <sz val="13"/>
        <rFont val="微軟正黑體"/>
        <family val="2"/>
        <charset val="136"/>
      </rPr>
      <t>美國</t>
    </r>
    <phoneticPr fontId="2" type="noConversion"/>
  </si>
  <si>
    <r>
      <rPr>
        <sz val="13"/>
        <rFont val="微軟正黑體"/>
        <family val="2"/>
        <charset val="136"/>
      </rPr>
      <t>瑞士　　　</t>
    </r>
    <phoneticPr fontId="2" type="noConversion"/>
  </si>
  <si>
    <t>110年1-12月</t>
    <phoneticPr fontId="2" type="noConversion"/>
  </si>
  <si>
    <r>
      <rPr>
        <b/>
        <sz val="13"/>
        <rFont val="微軟正黑體"/>
        <family val="2"/>
        <charset val="136"/>
      </rPr>
      <t>總計</t>
    </r>
    <phoneticPr fontId="2" type="noConversion"/>
  </si>
  <si>
    <t>總計</t>
  </si>
  <si>
    <r>
      <rPr>
        <b/>
        <sz val="13"/>
        <rFont val="Malgun Gothic Semilight"/>
        <family val="2"/>
        <charset val="136"/>
      </rPr>
      <t>總</t>
    </r>
    <r>
      <rPr>
        <b/>
        <sz val="13"/>
        <rFont val="Times New Roman"/>
        <family val="1"/>
      </rPr>
      <t xml:space="preserve">  </t>
    </r>
    <r>
      <rPr>
        <b/>
        <sz val="13"/>
        <rFont val="Malgun Gothic Semilight"/>
        <family val="2"/>
        <charset val="136"/>
      </rPr>
      <t>計</t>
    </r>
    <phoneticPr fontId="2" type="noConversion"/>
  </si>
  <si>
    <r>
      <rPr>
        <sz val="12.5"/>
        <rFont val="微軟正黑體"/>
        <family val="2"/>
        <charset val="136"/>
      </rPr>
      <t>越南</t>
    </r>
  </si>
  <si>
    <r>
      <rPr>
        <sz val="12.5"/>
        <rFont val="微軟正黑體"/>
        <family val="2"/>
        <charset val="136"/>
      </rPr>
      <t>印度</t>
    </r>
    <phoneticPr fontId="2" type="noConversion"/>
  </si>
  <si>
    <r>
      <rPr>
        <sz val="12.5"/>
        <rFont val="微軟正黑體"/>
        <family val="2"/>
        <charset val="136"/>
      </rPr>
      <t>中國大陸</t>
    </r>
  </si>
  <si>
    <r>
      <rPr>
        <sz val="12.5"/>
        <rFont val="微軟正黑體"/>
        <family val="2"/>
        <charset val="136"/>
      </rPr>
      <t>馬來西亞　</t>
    </r>
    <phoneticPr fontId="2" type="noConversion"/>
  </si>
  <si>
    <r>
      <rPr>
        <sz val="12.5"/>
        <rFont val="微軟正黑體"/>
        <family val="2"/>
        <charset val="136"/>
      </rPr>
      <t>巴基斯坦</t>
    </r>
    <phoneticPr fontId="2" type="noConversion"/>
  </si>
  <si>
    <r>
      <rPr>
        <sz val="12.5"/>
        <rFont val="微軟正黑體"/>
        <family val="2"/>
        <charset val="136"/>
      </rPr>
      <t>印尼</t>
    </r>
  </si>
  <si>
    <r>
      <rPr>
        <sz val="12.5"/>
        <rFont val="微軟正黑體"/>
        <family val="2"/>
        <charset val="136"/>
      </rPr>
      <t>南韓</t>
    </r>
    <phoneticPr fontId="2" type="noConversion"/>
  </si>
  <si>
    <r>
      <rPr>
        <sz val="12.5"/>
        <rFont val="微軟正黑體"/>
        <family val="2"/>
        <charset val="136"/>
      </rPr>
      <t>日本</t>
    </r>
  </si>
  <si>
    <r>
      <rPr>
        <sz val="12.5"/>
        <rFont val="微軟正黑體"/>
        <family val="2"/>
        <charset val="136"/>
      </rPr>
      <t>土耳其</t>
    </r>
    <phoneticPr fontId="2" type="noConversion"/>
  </si>
  <si>
    <r>
      <rPr>
        <sz val="12.5"/>
        <rFont val="微軟正黑體"/>
        <family val="2"/>
        <charset val="136"/>
      </rPr>
      <t>荷蘭　　　</t>
    </r>
    <phoneticPr fontId="2" type="noConversion"/>
  </si>
  <si>
    <r>
      <rPr>
        <sz val="12.5"/>
        <rFont val="微軟正黑體"/>
        <family val="2"/>
        <charset val="136"/>
      </rPr>
      <t>義大利</t>
    </r>
    <phoneticPr fontId="2" type="noConversion"/>
  </si>
  <si>
    <r>
      <rPr>
        <sz val="12.5"/>
        <rFont val="微軟正黑體"/>
        <family val="2"/>
        <charset val="136"/>
      </rPr>
      <t>法國</t>
    </r>
    <phoneticPr fontId="2" type="noConversion"/>
  </si>
  <si>
    <r>
      <t>111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1-2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</si>
  <si>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rPr>
        <b/>
        <sz val="12.5"/>
        <rFont val="微軟正黑體"/>
        <family val="2"/>
        <charset val="136"/>
      </rPr>
      <t>排序</t>
    </r>
    <phoneticPr fontId="2" type="noConversion"/>
  </si>
  <si>
    <r>
      <rPr>
        <b/>
        <sz val="12.5"/>
        <rFont val="微軟正黑體"/>
        <family val="2"/>
        <charset val="136"/>
      </rPr>
      <t>國</t>
    </r>
    <r>
      <rPr>
        <b/>
        <sz val="12.5"/>
        <rFont val="Times New Roman"/>
        <family val="1"/>
      </rPr>
      <t xml:space="preserve">     </t>
    </r>
    <r>
      <rPr>
        <b/>
        <sz val="12.5"/>
        <rFont val="微軟正黑體"/>
        <family val="2"/>
        <charset val="136"/>
      </rPr>
      <t>名</t>
    </r>
    <phoneticPr fontId="2" type="noConversion"/>
  </si>
  <si>
    <r>
      <t>111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</si>
  <si>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1-2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</si>
  <si>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rPr>
        <b/>
        <sz val="12.5"/>
        <rFont val="微軟正黑體"/>
        <family val="2"/>
        <charset val="136"/>
      </rPr>
      <t>與去年同期比較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</si>
  <si>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</si>
  <si>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rFont val="微軟正黑體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</si>
  <si>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</si>
  <si>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微軟正黑體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</si>
  <si>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微軟正黑體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</si>
  <si>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rPr>
        <sz val="12.5"/>
        <rFont val="微軟正黑體"/>
        <family val="2"/>
        <charset val="136"/>
      </rPr>
      <t>葡萄牙</t>
    </r>
    <phoneticPr fontId="2" type="noConversion"/>
  </si>
  <si>
    <r>
      <rPr>
        <b/>
        <sz val="12.5"/>
        <rFont val="微軟正黑體"/>
        <family val="2"/>
        <charset val="136"/>
      </rPr>
      <t>總計</t>
    </r>
    <phoneticPr fontId="2" type="noConversion"/>
  </si>
  <si>
    <r>
      <rPr>
        <sz val="12.5"/>
        <rFont val="微軟正黑體"/>
        <family val="2"/>
        <charset val="136"/>
      </rPr>
      <t>馬來西亞</t>
    </r>
    <phoneticPr fontId="2" type="noConversion"/>
  </si>
  <si>
    <r>
      <t>111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微軟正黑體"/>
        <family val="2"/>
        <charset val="136"/>
      </rPr>
      <t>月</t>
    </r>
    <phoneticPr fontId="2" type="noConversion"/>
  </si>
  <si>
    <r>
      <rPr>
        <sz val="12.5"/>
        <rFont val="微軟正黑體"/>
        <family val="2"/>
        <charset val="136"/>
      </rPr>
      <t>荷蘭</t>
    </r>
    <phoneticPr fontId="2" type="noConversion"/>
  </si>
  <si>
    <r>
      <rPr>
        <b/>
        <sz val="12.5"/>
        <rFont val="Microsoft JhengHei UI"/>
        <family val="1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icrosoft JhengHei UI"/>
        <family val="1"/>
        <charset val="136"/>
      </rPr>
      <t>計</t>
    </r>
    <phoneticPr fontId="2" type="noConversion"/>
  </si>
  <si>
    <t>葡萄牙</t>
    <phoneticPr fontId="2" type="noConversion"/>
  </si>
  <si>
    <t>越南</t>
    <phoneticPr fontId="2" type="noConversion"/>
  </si>
  <si>
    <r>
      <rPr>
        <sz val="12"/>
        <rFont val="微軟正黑體"/>
        <family val="2"/>
        <charset val="136"/>
      </rPr>
      <t>排序</t>
    </r>
    <phoneticPr fontId="2" type="noConversion"/>
  </si>
  <si>
    <r>
      <rPr>
        <sz val="12"/>
        <rFont val="微軟正黑體"/>
        <family val="2"/>
        <charset val="136"/>
      </rPr>
      <t>國</t>
    </r>
    <r>
      <rPr>
        <sz val="12"/>
        <rFont val="Times New Roman"/>
        <family val="1"/>
      </rPr>
      <t xml:space="preserve">      </t>
    </r>
    <r>
      <rPr>
        <sz val="12"/>
        <rFont val="微軟正黑體"/>
        <family val="2"/>
        <charset val="136"/>
      </rPr>
      <t>名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</si>
  <si>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</si>
  <si>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</si>
  <si>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(KG)</t>
    </r>
    <phoneticPr fontId="2" type="noConversion"/>
  </si>
  <si>
    <r>
      <rPr>
        <sz val="11"/>
        <rFont val="微軟正黑體"/>
        <family val="2"/>
        <charset val="136"/>
      </rPr>
      <t>數量占
比重</t>
    </r>
    <r>
      <rPr>
        <sz val="11"/>
        <rFont val="Times New Roman"/>
        <family val="1"/>
      </rPr>
      <t>%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</si>
  <si>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(US$)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</si>
  <si>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</si>
  <si>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</si>
  <si>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b/>
        <sz val="12"/>
        <rFont val="Malgun Gothic Semilight"/>
        <family val="2"/>
        <charset val="136"/>
      </rPr>
      <t>國</t>
    </r>
    <r>
      <rPr>
        <b/>
        <sz val="12"/>
        <rFont val="Times New Roman"/>
        <family val="1"/>
      </rPr>
      <t xml:space="preserve">        </t>
    </r>
    <r>
      <rPr>
        <b/>
        <sz val="12"/>
        <rFont val="Malgun Gothic Semilight"/>
        <family val="2"/>
        <charset val="136"/>
      </rPr>
      <t>名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</si>
  <si>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</si>
  <si>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Malgun Gothic Semilight"/>
        <family val="2"/>
        <charset val="136"/>
      </rPr>
      <t>與去年同期比較</t>
    </r>
    <phoneticPr fontId="2" type="noConversion"/>
  </si>
  <si>
    <r>
      <rPr>
        <b/>
        <sz val="12"/>
        <rFont val="Malgun Gothic Semilight"/>
        <family val="2"/>
        <charset val="136"/>
      </rPr>
      <t>數量</t>
    </r>
    <r>
      <rPr>
        <b/>
        <sz val="12"/>
        <rFont val="Times New Roman"/>
        <family val="1"/>
      </rPr>
      <t>(KG)</t>
    </r>
    <phoneticPr fontId="2" type="noConversion"/>
  </si>
  <si>
    <r>
      <rPr>
        <b/>
        <sz val="12"/>
        <rFont val="Malgun Gothic Semilight"/>
        <family val="2"/>
        <charset val="136"/>
      </rPr>
      <t>金額</t>
    </r>
    <r>
      <rPr>
        <b/>
        <sz val="12"/>
        <rFont val="Times New Roman"/>
        <family val="1"/>
      </rPr>
      <t>(US$)</t>
    </r>
    <phoneticPr fontId="2" type="noConversion"/>
  </si>
  <si>
    <r>
      <rPr>
        <b/>
        <sz val="12"/>
        <rFont val="Malgun Gothic Semilight"/>
        <family val="2"/>
        <charset val="136"/>
      </rPr>
      <t>數量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</si>
  <si>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rFont val="Malgun Gothic Semilight"/>
        <family val="2"/>
        <charset val="136"/>
      </rPr>
      <t>金額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</si>
  <si>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rFont val="新細明體"/>
        <family val="1"/>
        <charset val="136"/>
      </rPr>
      <t>排序</t>
    </r>
    <phoneticPr fontId="2" type="noConversion"/>
  </si>
  <si>
    <r>
      <rPr>
        <b/>
        <sz val="12"/>
        <rFont val="Malgun Gothic Semilight"/>
        <family val="2"/>
        <charset val="136"/>
      </rPr>
      <t>數量占
比重</t>
    </r>
    <r>
      <rPr>
        <b/>
        <sz val="12"/>
        <rFont val="Times New Roman"/>
        <family val="1"/>
      </rPr>
      <t>%</t>
    </r>
    <phoneticPr fontId="2" type="noConversion"/>
  </si>
  <si>
    <r>
      <rPr>
        <b/>
        <sz val="12"/>
        <rFont val="Malgun Gothic Semilight"/>
        <family val="2"/>
        <charset val="136"/>
      </rP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Malgun Gothic Semilight"/>
        <family val="2"/>
        <charset val="136"/>
      </rPr>
      <t>計</t>
    </r>
    <phoneticPr fontId="2" type="noConversion"/>
  </si>
  <si>
    <r>
      <rPr>
        <b/>
        <sz val="11"/>
        <rFont val="Malgun Gothic Semilight"/>
        <family val="2"/>
        <charset val="136"/>
      </rPr>
      <t>數量占
比重</t>
    </r>
    <r>
      <rPr>
        <b/>
        <sz val="11"/>
        <rFont val="Times New Roman"/>
        <family val="1"/>
      </rPr>
      <t>%</t>
    </r>
    <phoneticPr fontId="2" type="noConversion"/>
  </si>
  <si>
    <r>
      <rPr>
        <sz val="12.5"/>
        <rFont val="微軟正黑體"/>
        <family val="2"/>
        <charset val="136"/>
      </rPr>
      <t>匈牙利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</si>
  <si>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</si>
  <si>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</si>
  <si>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.5"/>
        <rFont val="Malgun Gothic Semilight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algun Gothic Semilight"/>
        <family val="2"/>
        <charset val="136"/>
      </rPr>
      <t>計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</si>
  <si>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</si>
  <si>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.5"/>
        <rFont val="Malgun Gothic Semilight"/>
        <family val="2"/>
        <charset val="136"/>
      </rPr>
      <t>總</t>
    </r>
    <r>
      <rPr>
        <b/>
        <sz val="12.5"/>
        <rFont val="Times New Roman"/>
        <family val="1"/>
      </rPr>
      <t xml:space="preserve">  </t>
    </r>
    <r>
      <rPr>
        <b/>
        <sz val="12.5"/>
        <rFont val="Malgun Gothic Semilight"/>
        <family val="2"/>
        <charset val="136"/>
      </rPr>
      <t>計</t>
    </r>
  </si>
  <si>
    <t>匈牙利</t>
    <phoneticPr fontId="2" type="noConversion"/>
  </si>
  <si>
    <t>111年1-12月棉紗進口統計表</t>
    <phoneticPr fontId="2" type="noConversion"/>
  </si>
  <si>
    <t>111年1-12月</t>
    <phoneticPr fontId="2" type="noConversion"/>
  </si>
  <si>
    <t xml:space="preserve">        111年1~12月台灣棉紗進口數量18,863公噸，金額為7,372萬美元，較110年同期數量減少24.8%、金額降低13.1%。主要進口地區：越南為棉紗最大進口來源國佔63.5%、印度第二佔18.4%、巴基斯坦佔12.8%、中國大陸佔2.8%、馬來西亞佔1%。</t>
    <phoneticPr fontId="2" type="noConversion"/>
  </si>
  <si>
    <t>秘魯</t>
    <phoneticPr fontId="2" type="noConversion"/>
  </si>
  <si>
    <t>瑞士</t>
    <phoneticPr fontId="2" type="noConversion"/>
  </si>
  <si>
    <r>
      <t>111</t>
    </r>
    <r>
      <rPr>
        <b/>
        <sz val="13"/>
        <rFont val="微軟正黑體"/>
        <family val="2"/>
        <charset val="136"/>
      </rPr>
      <t>年</t>
    </r>
    <r>
      <rPr>
        <b/>
        <sz val="13"/>
        <rFont val="Times New Roman"/>
        <family val="1"/>
      </rPr>
      <t>1-3</t>
    </r>
    <r>
      <rPr>
        <b/>
        <sz val="13"/>
        <rFont val="微軟正黑體"/>
        <family val="2"/>
        <charset val="136"/>
      </rPr>
      <t>月</t>
    </r>
    <phoneticPr fontId="2" type="noConversion"/>
  </si>
  <si>
    <r>
      <rPr>
        <b/>
        <sz val="13"/>
        <rFont val="微軟正黑體"/>
        <family val="2"/>
        <charset val="136"/>
      </rPr>
      <t>與去年同期比較</t>
    </r>
    <phoneticPr fontId="2" type="noConversion"/>
  </si>
  <si>
    <r>
      <rPr>
        <b/>
        <sz val="13"/>
        <rFont val="微軟正黑體"/>
        <family val="2"/>
        <charset val="136"/>
      </rPr>
      <t>數量</t>
    </r>
    <r>
      <rPr>
        <b/>
        <sz val="13"/>
        <rFont val="Times New Roman"/>
        <family val="1"/>
      </rPr>
      <t>(KG)</t>
    </r>
    <phoneticPr fontId="2" type="noConversion"/>
  </si>
  <si>
    <r>
      <rPr>
        <b/>
        <sz val="13"/>
        <rFont val="微軟正黑體"/>
        <family val="2"/>
        <charset val="136"/>
      </rPr>
      <t>數量占
比重</t>
    </r>
    <r>
      <rPr>
        <b/>
        <sz val="13"/>
        <rFont val="Times New Roman"/>
        <family val="1"/>
      </rPr>
      <t>%</t>
    </r>
    <phoneticPr fontId="2" type="noConversion"/>
  </si>
  <si>
    <r>
      <rPr>
        <b/>
        <sz val="13"/>
        <rFont val="微軟正黑體"/>
        <family val="2"/>
        <charset val="136"/>
      </rPr>
      <t>金額</t>
    </r>
    <r>
      <rPr>
        <b/>
        <sz val="13"/>
        <rFont val="Times New Roman"/>
        <family val="1"/>
      </rPr>
      <t>(US$)</t>
    </r>
    <phoneticPr fontId="2" type="noConversion"/>
  </si>
  <si>
    <r>
      <rPr>
        <b/>
        <sz val="13"/>
        <rFont val="微軟正黑體"/>
        <family val="2"/>
        <charset val="136"/>
      </rPr>
      <t>數量</t>
    </r>
    <r>
      <rPr>
        <b/>
        <sz val="13"/>
        <rFont val="Times New Roman"/>
        <family val="1"/>
      </rPr>
      <t>(%)</t>
    </r>
    <phoneticPr fontId="2" type="noConversion"/>
  </si>
  <si>
    <r>
      <rPr>
        <b/>
        <sz val="13"/>
        <rFont val="微軟正黑體"/>
        <family val="2"/>
        <charset val="136"/>
      </rPr>
      <t>金額</t>
    </r>
    <r>
      <rPr>
        <b/>
        <sz val="13"/>
        <rFont val="Times New Roman"/>
        <family val="1"/>
      </rPr>
      <t>(%)</t>
    </r>
    <phoneticPr fontId="2" type="noConversion"/>
  </si>
  <si>
    <r>
      <t>112</t>
    </r>
    <r>
      <rPr>
        <b/>
        <sz val="13"/>
        <rFont val="微軟正黑體"/>
        <family val="2"/>
        <charset val="136"/>
      </rPr>
      <t>年</t>
    </r>
    <r>
      <rPr>
        <b/>
        <sz val="13"/>
        <rFont val="Times New Roman"/>
        <family val="1"/>
      </rPr>
      <t>1-3</t>
    </r>
    <r>
      <rPr>
        <b/>
        <sz val="13"/>
        <rFont val="微軟正黑體"/>
        <family val="2"/>
        <charset val="136"/>
      </rPr>
      <t>月</t>
    </r>
    <phoneticPr fontId="2" type="noConversion"/>
  </si>
  <si>
    <t>112年1-3月棉紗進口統計表</t>
    <phoneticPr fontId="2" type="noConversion"/>
  </si>
  <si>
    <t>112年1月棉紗進口統計表</t>
    <phoneticPr fontId="2" type="noConversion"/>
  </si>
  <si>
    <r>
      <t>112</t>
    </r>
    <r>
      <rPr>
        <b/>
        <sz val="12.5"/>
        <rFont val="微軟正黑體"/>
        <family val="2"/>
        <charset val="136"/>
      </rPr>
      <t>年</t>
    </r>
    <r>
      <rPr>
        <b/>
        <sz val="12.5"/>
        <rFont val="Times New Roman"/>
        <family val="1"/>
      </rPr>
      <t>1</t>
    </r>
    <r>
      <rPr>
        <b/>
        <sz val="12.5"/>
        <rFont val="微軟正黑體"/>
        <family val="2"/>
        <charset val="136"/>
      </rPr>
      <t>月</t>
    </r>
    <phoneticPr fontId="2" type="noConversion"/>
  </si>
  <si>
    <t>匈牙利</t>
    <phoneticPr fontId="2" type="noConversion"/>
  </si>
  <si>
    <r>
      <rPr>
        <sz val="12.5"/>
        <rFont val="微軟正黑體"/>
        <family val="2"/>
        <charset val="136"/>
      </rPr>
      <t>越南</t>
    </r>
    <phoneticPr fontId="2" type="noConversion"/>
  </si>
  <si>
    <r>
      <rPr>
        <sz val="12.5"/>
        <rFont val="微軟正黑體"/>
        <family val="2"/>
        <charset val="136"/>
      </rPr>
      <t>印尼</t>
    </r>
    <phoneticPr fontId="2" type="noConversion"/>
  </si>
  <si>
    <r>
      <rPr>
        <sz val="12.5"/>
        <rFont val="微軟正黑體"/>
        <family val="2"/>
        <charset val="136"/>
      </rPr>
      <t>中國大陸</t>
    </r>
    <phoneticPr fontId="2" type="noConversion"/>
  </si>
  <si>
    <r>
      <rPr>
        <sz val="12.5"/>
        <rFont val="微軟正黑體"/>
        <family val="2"/>
        <charset val="136"/>
      </rPr>
      <t>日本</t>
    </r>
    <phoneticPr fontId="2" type="noConversion"/>
  </si>
  <si>
    <t>埃及</t>
    <phoneticPr fontId="2" type="noConversion"/>
  </si>
  <si>
    <r>
      <rPr>
        <b/>
        <sz val="12.5"/>
        <rFont val="Microsoft JhengHei Light"/>
        <family val="2"/>
        <charset val="136"/>
      </rPr>
      <t>國</t>
    </r>
    <r>
      <rPr>
        <b/>
        <sz val="12.5"/>
        <rFont val="Times New Roman"/>
        <family val="1"/>
      </rPr>
      <t xml:space="preserve">        </t>
    </r>
    <r>
      <rPr>
        <b/>
        <sz val="12.5"/>
        <rFont val="Microsoft JhengHei Light"/>
        <family val="2"/>
        <charset val="136"/>
      </rPr>
      <t>名</t>
    </r>
    <phoneticPr fontId="2" type="noConversion"/>
  </si>
  <si>
    <r>
      <t>112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1-4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</si>
  <si>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t>111</t>
    </r>
    <r>
      <rPr>
        <b/>
        <sz val="12.5"/>
        <rFont val="Microsoft JhengHei Light"/>
        <family val="2"/>
        <charset val="136"/>
      </rPr>
      <t>年</t>
    </r>
    <r>
      <rPr>
        <b/>
        <sz val="12.5"/>
        <rFont val="Times New Roman"/>
        <family val="1"/>
      </rPr>
      <t>1-4</t>
    </r>
    <r>
      <rPr>
        <b/>
        <sz val="12.5"/>
        <rFont val="Microsoft JhengHei Light"/>
        <family val="2"/>
        <charset val="136"/>
      </rPr>
      <t>月</t>
    </r>
    <phoneticPr fontId="2" type="noConversion"/>
  </si>
  <si>
    <r>
      <rPr>
        <b/>
        <sz val="12.5"/>
        <rFont val="Microsoft JhengHei Light"/>
        <family val="2"/>
        <charset val="136"/>
      </rPr>
      <t>與去年同期比較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</si>
  <si>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(KG)</t>
    </r>
    <phoneticPr fontId="2" type="noConversion"/>
  </si>
  <si>
    <r>
      <rPr>
        <b/>
        <sz val="12.5"/>
        <rFont val="Microsoft JhengHei Light"/>
        <family val="2"/>
        <charset val="136"/>
      </rPr>
      <t>數量占
比重</t>
    </r>
    <r>
      <rPr>
        <b/>
        <sz val="12.5"/>
        <rFont val="Times New Roman"/>
        <family val="1"/>
      </rPr>
      <t>%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</si>
  <si>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(US$)</t>
    </r>
    <phoneticPr fontId="2" type="noConversion"/>
  </si>
  <si>
    <r>
      <rPr>
        <b/>
        <sz val="12.5"/>
        <rFont val="Microsoft JhengHei Light"/>
        <family val="2"/>
        <charset val="136"/>
      </rPr>
      <t>數量</t>
    </r>
    <r>
      <rPr>
        <b/>
        <sz val="12.5"/>
        <rFont val="Times New Roman"/>
        <family val="1"/>
      </rPr>
      <t>(%)</t>
    </r>
    <phoneticPr fontId="2" type="noConversion"/>
  </si>
  <si>
    <r>
      <rPr>
        <b/>
        <sz val="12.5"/>
        <rFont val="Microsoft JhengHei Light"/>
        <family val="2"/>
        <charset val="136"/>
      </rPr>
      <t>金額</t>
    </r>
    <r>
      <rPr>
        <b/>
        <sz val="12.5"/>
        <rFont val="Times New Roman"/>
        <family val="1"/>
      </rPr>
      <t>(%)</t>
    </r>
    <phoneticPr fontId="2" type="noConversion"/>
  </si>
  <si>
    <r>
      <rPr>
        <sz val="12.5"/>
        <rFont val="Microsoft JhengHei Light"/>
        <family val="2"/>
        <charset val="136"/>
      </rPr>
      <t>越南</t>
    </r>
    <phoneticPr fontId="2" type="noConversion"/>
  </si>
  <si>
    <r>
      <rPr>
        <sz val="12.5"/>
        <rFont val="Microsoft JhengHei Light"/>
        <family val="2"/>
        <charset val="136"/>
      </rPr>
      <t>印度</t>
    </r>
    <phoneticPr fontId="2" type="noConversion"/>
  </si>
  <si>
    <r>
      <rPr>
        <sz val="12.5"/>
        <rFont val="Microsoft JhengHei Light"/>
        <family val="2"/>
        <charset val="136"/>
      </rPr>
      <t>巴基斯坦</t>
    </r>
    <phoneticPr fontId="2" type="noConversion"/>
  </si>
  <si>
    <r>
      <rPr>
        <sz val="12.5"/>
        <rFont val="Microsoft JhengHei Light"/>
        <family val="2"/>
        <charset val="136"/>
      </rPr>
      <t>南韓</t>
    </r>
    <phoneticPr fontId="2" type="noConversion"/>
  </si>
  <si>
    <r>
      <rPr>
        <sz val="12.5"/>
        <rFont val="Microsoft JhengHei Light"/>
        <family val="2"/>
        <charset val="136"/>
      </rPr>
      <t>法國</t>
    </r>
    <phoneticPr fontId="2" type="noConversion"/>
  </si>
  <si>
    <r>
      <rPr>
        <sz val="12.5"/>
        <rFont val="Microsoft JhengHei Light"/>
        <family val="2"/>
        <charset val="136"/>
      </rPr>
      <t>史瓦濟蘭</t>
    </r>
    <phoneticPr fontId="2" type="noConversion"/>
  </si>
  <si>
    <r>
      <rPr>
        <sz val="12.5"/>
        <rFont val="Microsoft JhengHei Light"/>
        <family val="2"/>
        <charset val="136"/>
      </rPr>
      <t>義大利</t>
    </r>
    <phoneticPr fontId="2" type="noConversion"/>
  </si>
  <si>
    <r>
      <rPr>
        <sz val="12.5"/>
        <rFont val="Microsoft JhengHei Light"/>
        <family val="2"/>
        <charset val="136"/>
      </rPr>
      <t>葡萄牙</t>
    </r>
    <phoneticPr fontId="2" type="noConversion"/>
  </si>
  <si>
    <r>
      <rPr>
        <sz val="12.5"/>
        <rFont val="Microsoft JhengHei Light"/>
        <family val="2"/>
        <charset val="136"/>
      </rPr>
      <t>荷蘭</t>
    </r>
    <phoneticPr fontId="2" type="noConversion"/>
  </si>
  <si>
    <r>
      <rPr>
        <b/>
        <sz val="12.5"/>
        <rFont val="Microsoft JhengHei Light"/>
        <family val="2"/>
        <charset val="136"/>
      </rPr>
      <t>總計</t>
    </r>
    <phoneticPr fontId="2" type="noConversion"/>
  </si>
  <si>
    <r>
      <rPr>
        <sz val="12.5"/>
        <rFont val="Microsoft JhengHei Light"/>
        <family val="2"/>
        <charset val="136"/>
      </rPr>
      <t>印尼</t>
    </r>
    <phoneticPr fontId="2" type="noConversion"/>
  </si>
  <si>
    <r>
      <rPr>
        <sz val="12.5"/>
        <rFont val="Microsoft JhengHei Light"/>
        <family val="2"/>
        <charset val="136"/>
      </rPr>
      <t>中國大陸</t>
    </r>
    <phoneticPr fontId="2" type="noConversion"/>
  </si>
  <si>
    <r>
      <rPr>
        <sz val="12.5"/>
        <rFont val="Microsoft JhengHei Light"/>
        <family val="2"/>
        <charset val="136"/>
      </rPr>
      <t>馬來西亞</t>
    </r>
    <phoneticPr fontId="2" type="noConversion"/>
  </si>
  <si>
    <r>
      <rPr>
        <sz val="12.5"/>
        <rFont val="Microsoft JhengHei Light"/>
        <family val="2"/>
        <charset val="136"/>
      </rPr>
      <t>日本</t>
    </r>
    <phoneticPr fontId="2" type="noConversion"/>
  </si>
  <si>
    <r>
      <rPr>
        <sz val="12.5"/>
        <rFont val="Microsoft JhengHei Light"/>
        <family val="2"/>
        <charset val="136"/>
      </rPr>
      <t>土耳其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</si>
  <si>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1-5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</si>
  <si>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</si>
  <si>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t>112年1-4月棉紗進口統計表</t>
    <phoneticPr fontId="2" type="noConversion"/>
  </si>
  <si>
    <t>紐西蘭</t>
    <phoneticPr fontId="2" type="noConversion"/>
  </si>
  <si>
    <t>西班牙</t>
    <phoneticPr fontId="2" type="noConversion"/>
  </si>
  <si>
    <t>羅馬尼亞</t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</si>
  <si>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1-6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</si>
  <si>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1-6</t>
    </r>
    <r>
      <rPr>
        <b/>
        <sz val="12"/>
        <rFont val="微軟正黑體"/>
        <family val="2"/>
        <charset val="136"/>
      </rPr>
      <t>月</t>
    </r>
    <phoneticPr fontId="2" type="noConversion"/>
  </si>
  <si>
    <t>越南</t>
  </si>
  <si>
    <t>印度</t>
  </si>
  <si>
    <t>印尼</t>
    <phoneticPr fontId="45" type="noConversion"/>
  </si>
  <si>
    <t>巴基斯坦</t>
  </si>
  <si>
    <t>中國</t>
    <phoneticPr fontId="45" type="noConversion"/>
  </si>
  <si>
    <t>法國</t>
    <phoneticPr fontId="45" type="noConversion"/>
  </si>
  <si>
    <t>馬來西亞</t>
    <phoneticPr fontId="45" type="noConversion"/>
  </si>
  <si>
    <t>日本</t>
  </si>
  <si>
    <t>韓國</t>
    <phoneticPr fontId="45" type="noConversion"/>
  </si>
  <si>
    <t>埃及</t>
  </si>
  <si>
    <t>義大利</t>
    <phoneticPr fontId="45" type="noConversion"/>
  </si>
  <si>
    <t>土耳其</t>
  </si>
  <si>
    <t>德國</t>
    <phoneticPr fontId="45" type="noConversion"/>
  </si>
  <si>
    <t>秘魯</t>
    <phoneticPr fontId="45" type="noConversion"/>
  </si>
  <si>
    <t>羅馬尼亞</t>
    <phoneticPr fontId="45" type="noConversion"/>
  </si>
  <si>
    <t>匈牙利</t>
  </si>
  <si>
    <t>西班牙</t>
  </si>
  <si>
    <t>美國</t>
    <phoneticPr fontId="45" type="noConversion"/>
  </si>
  <si>
    <t>紐西蘭</t>
    <phoneticPr fontId="45" type="noConversion"/>
  </si>
  <si>
    <t>瑞士</t>
  </si>
  <si>
    <t>葡萄牙</t>
  </si>
  <si>
    <t>荷蘭</t>
    <phoneticPr fontId="45" type="noConversion"/>
  </si>
  <si>
    <t>史瓦濟蘭</t>
    <phoneticPr fontId="45" type="noConversion"/>
  </si>
  <si>
    <t>泰國</t>
    <phoneticPr fontId="45" type="noConversion"/>
  </si>
  <si>
    <t>復運回台灣</t>
    <phoneticPr fontId="45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</si>
  <si>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1-10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</si>
  <si>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1-10</t>
    </r>
    <r>
      <rPr>
        <b/>
        <sz val="12"/>
        <rFont val="微軟正黑體"/>
        <family val="2"/>
        <charset val="136"/>
      </rPr>
      <t>月</t>
    </r>
    <phoneticPr fontId="2" type="noConversion"/>
  </si>
  <si>
    <t>祕魯</t>
    <phoneticPr fontId="2" type="noConversion"/>
  </si>
  <si>
    <t>美國</t>
    <phoneticPr fontId="2" type="noConversion"/>
  </si>
  <si>
    <t>丹麥</t>
    <phoneticPr fontId="2" type="noConversion"/>
  </si>
  <si>
    <t>台灣復運進口</t>
    <phoneticPr fontId="2" type="noConversion"/>
  </si>
  <si>
    <t>保加利亞</t>
    <phoneticPr fontId="2" type="noConversion"/>
  </si>
  <si>
    <t>馬來西亞</t>
    <phoneticPr fontId="2" type="noConversion"/>
  </si>
  <si>
    <t>瑞士　　　</t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</si>
  <si>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1-7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</si>
  <si>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1-7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</si>
  <si>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2"/>
        <rFont val="MS Gothic"/>
        <family val="3"/>
        <charset val="128"/>
      </rPr>
      <t>年</t>
    </r>
    <r>
      <rPr>
        <b/>
        <sz val="12"/>
        <rFont val="Times New Roman"/>
        <family val="1"/>
      </rPr>
      <t>1-7</t>
    </r>
    <r>
      <rPr>
        <b/>
        <sz val="12"/>
        <rFont val="MS Gothic"/>
        <family val="3"/>
        <charset val="128"/>
      </rPr>
      <t>月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</si>
  <si>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1-8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</si>
  <si>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1-8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</si>
  <si>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1-9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</si>
  <si>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1-9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</si>
  <si>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sz val="12.5"/>
        <rFont val="微軟正黑體"/>
        <family val="2"/>
        <charset val="136"/>
      </rPr>
      <t>馬來西亞</t>
    </r>
  </si>
  <si>
    <r>
      <rPr>
        <sz val="12.5"/>
        <rFont val="微軟正黑體"/>
        <family val="2"/>
        <charset val="136"/>
      </rPr>
      <t>埃及</t>
    </r>
    <phoneticPr fontId="2" type="noConversion"/>
  </si>
  <si>
    <r>
      <rPr>
        <sz val="12.5"/>
        <rFont val="微軟正黑體"/>
        <family val="2"/>
        <charset val="136"/>
      </rPr>
      <t>韓國</t>
    </r>
  </si>
  <si>
    <r>
      <rPr>
        <sz val="12.5"/>
        <rFont val="微軟正黑體"/>
        <family val="2"/>
        <charset val="136"/>
      </rPr>
      <t>土耳其</t>
    </r>
  </si>
  <si>
    <r>
      <rPr>
        <sz val="12.5"/>
        <rFont val="微軟正黑體"/>
        <family val="2"/>
        <charset val="136"/>
      </rPr>
      <t>德國</t>
    </r>
    <phoneticPr fontId="2" type="noConversion"/>
  </si>
  <si>
    <r>
      <rPr>
        <sz val="12.5"/>
        <rFont val="微軟正黑體"/>
        <family val="2"/>
        <charset val="136"/>
      </rPr>
      <t>泰國</t>
    </r>
    <phoneticPr fontId="2" type="noConversion"/>
  </si>
  <si>
    <r>
      <rPr>
        <sz val="13"/>
        <rFont val="微軟正黑體"/>
        <family val="2"/>
        <charset val="136"/>
      </rPr>
      <t>印尼</t>
    </r>
  </si>
  <si>
    <r>
      <rPr>
        <sz val="13"/>
        <rFont val="微軟正黑體"/>
        <family val="2"/>
        <charset val="136"/>
      </rPr>
      <t>中國大陸</t>
    </r>
  </si>
  <si>
    <r>
      <rPr>
        <sz val="13"/>
        <rFont val="微軟正黑體"/>
        <family val="2"/>
        <charset val="136"/>
      </rPr>
      <t>馬來西亞</t>
    </r>
  </si>
  <si>
    <r>
      <rPr>
        <sz val="13"/>
        <rFont val="微軟正黑體"/>
        <family val="2"/>
        <charset val="136"/>
      </rPr>
      <t>日本</t>
    </r>
  </si>
  <si>
    <r>
      <rPr>
        <sz val="13"/>
        <rFont val="微軟正黑體"/>
        <family val="2"/>
        <charset val="136"/>
      </rPr>
      <t>韓國</t>
    </r>
  </si>
  <si>
    <r>
      <rPr>
        <sz val="13"/>
        <rFont val="微軟正黑體"/>
        <family val="2"/>
        <charset val="136"/>
      </rPr>
      <t>土耳其</t>
    </r>
  </si>
  <si>
    <r>
      <rPr>
        <sz val="13"/>
        <color theme="1"/>
        <rFont val="微軟正黑體"/>
        <family val="2"/>
        <charset val="136"/>
      </rPr>
      <t>秘魯</t>
    </r>
    <phoneticPr fontId="2" type="noConversion"/>
  </si>
  <si>
    <r>
      <rPr>
        <sz val="13"/>
        <color theme="1"/>
        <rFont val="微軟正黑體"/>
        <family val="2"/>
        <charset val="136"/>
      </rPr>
      <t>羅馬尼亞</t>
    </r>
    <phoneticPr fontId="2" type="noConversion"/>
  </si>
  <si>
    <r>
      <rPr>
        <sz val="13"/>
        <rFont val="微軟正黑體"/>
        <family val="2"/>
        <charset val="136"/>
      </rPr>
      <t>匈牙利　　</t>
    </r>
    <phoneticPr fontId="2" type="noConversion"/>
  </si>
  <si>
    <r>
      <rPr>
        <sz val="13"/>
        <color theme="1"/>
        <rFont val="微軟正黑體"/>
        <family val="2"/>
        <charset val="136"/>
      </rPr>
      <t>西班牙</t>
    </r>
    <phoneticPr fontId="2" type="noConversion"/>
  </si>
  <si>
    <r>
      <rPr>
        <sz val="13"/>
        <rFont val="微軟正黑體"/>
        <family val="2"/>
        <charset val="136"/>
      </rPr>
      <t>美國</t>
    </r>
  </si>
  <si>
    <r>
      <rPr>
        <sz val="13"/>
        <color theme="1"/>
        <rFont val="微軟正黑體"/>
        <family val="2"/>
        <charset val="136"/>
      </rPr>
      <t>紐西蘭</t>
    </r>
    <phoneticPr fontId="2" type="noConversion"/>
  </si>
  <si>
    <r>
      <rPr>
        <sz val="13"/>
        <color theme="1"/>
        <rFont val="微軟正黑體"/>
        <family val="2"/>
        <charset val="136"/>
      </rPr>
      <t>瑞士</t>
    </r>
    <phoneticPr fontId="2" type="noConversion"/>
  </si>
  <si>
    <r>
      <rPr>
        <sz val="13"/>
        <rFont val="微軟正黑體"/>
        <family val="2"/>
        <charset val="136"/>
      </rPr>
      <t>葡萄牙　　</t>
    </r>
    <phoneticPr fontId="2" type="noConversion"/>
  </si>
  <si>
    <r>
      <rPr>
        <sz val="13"/>
        <color theme="1"/>
        <rFont val="微軟正黑體"/>
        <family val="2"/>
        <charset val="136"/>
      </rPr>
      <t>史瓦帝尼</t>
    </r>
    <phoneticPr fontId="2" type="noConversion"/>
  </si>
  <si>
    <r>
      <rPr>
        <sz val="13"/>
        <rFont val="微軟正黑體"/>
        <family val="2"/>
        <charset val="136"/>
      </rPr>
      <t>荷蘭</t>
    </r>
    <phoneticPr fontId="2" type="noConversion"/>
  </si>
  <si>
    <t>史瓦帝尼</t>
    <phoneticPr fontId="2" type="noConversion"/>
  </si>
  <si>
    <t>荷蘭　　　</t>
    <phoneticPr fontId="2" type="noConversion"/>
  </si>
  <si>
    <r>
      <rPr>
        <sz val="12.5"/>
        <rFont val="微軟正黑體"/>
        <family val="2"/>
        <charset val="136"/>
      </rPr>
      <t>瑞士</t>
    </r>
    <phoneticPr fontId="2" type="noConversion"/>
  </si>
  <si>
    <r>
      <rPr>
        <sz val="12.5"/>
        <rFont val="微軟正黑體"/>
        <family val="2"/>
        <charset val="136"/>
      </rPr>
      <t>美國</t>
    </r>
    <phoneticPr fontId="2" type="noConversion"/>
  </si>
  <si>
    <r>
      <rPr>
        <sz val="12.5"/>
        <rFont val="微軟正黑體"/>
        <family val="2"/>
        <charset val="136"/>
      </rPr>
      <t>秘魯</t>
    </r>
    <phoneticPr fontId="2" type="noConversion"/>
  </si>
  <si>
    <r>
      <rPr>
        <sz val="12.5"/>
        <rFont val="微軟正黑體"/>
        <family val="2"/>
        <charset val="136"/>
      </rPr>
      <t>羅馬尼亞</t>
    </r>
    <phoneticPr fontId="2" type="noConversion"/>
  </si>
  <si>
    <r>
      <rPr>
        <sz val="12.5"/>
        <rFont val="微軟正黑體"/>
        <family val="2"/>
        <charset val="136"/>
      </rPr>
      <t>西班牙</t>
    </r>
    <phoneticPr fontId="2" type="noConversion"/>
  </si>
  <si>
    <r>
      <rPr>
        <sz val="12.5"/>
        <rFont val="微軟正黑體"/>
        <family val="2"/>
        <charset val="136"/>
      </rPr>
      <t>紐西蘭</t>
    </r>
    <phoneticPr fontId="2" type="noConversion"/>
  </si>
  <si>
    <r>
      <rPr>
        <sz val="12.5"/>
        <rFont val="微軟正黑體"/>
        <family val="2"/>
        <charset val="136"/>
      </rPr>
      <t>史瓦帝尼</t>
    </r>
    <phoneticPr fontId="2" type="noConversion"/>
  </si>
  <si>
    <t>中國大陸</t>
    <phoneticPr fontId="45" type="noConversion"/>
  </si>
  <si>
    <t>保加利亞</t>
    <phoneticPr fontId="45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</si>
  <si>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1-11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</si>
  <si>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rPr>
        <b/>
        <sz val="12"/>
        <rFont val="微軟正黑體"/>
        <family val="2"/>
        <charset val="136"/>
      </rPr>
      <t>國</t>
    </r>
    <r>
      <rPr>
        <b/>
        <sz val="12"/>
        <rFont val="Times New Roman"/>
        <family val="1"/>
      </rPr>
      <t xml:space="preserve">        </t>
    </r>
    <r>
      <rPr>
        <b/>
        <sz val="12"/>
        <rFont val="微軟正黑體"/>
        <family val="2"/>
        <charset val="136"/>
      </rPr>
      <t>名</t>
    </r>
    <phoneticPr fontId="2" type="noConversion"/>
  </si>
  <si>
    <r>
      <t>112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1-11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</si>
  <si>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2"/>
        <rFont val="微軟正黑體"/>
        <family val="2"/>
        <charset val="136"/>
      </rPr>
      <t>年</t>
    </r>
    <r>
      <rPr>
        <b/>
        <sz val="12"/>
        <rFont val="Times New Roman"/>
        <family val="1"/>
      </rPr>
      <t>1-11</t>
    </r>
    <r>
      <rPr>
        <b/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</si>
  <si>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與去年同期比較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</si>
  <si>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(KG)</t>
    </r>
    <phoneticPr fontId="2" type="noConversion"/>
  </si>
  <si>
    <r>
      <rPr>
        <b/>
        <sz val="11"/>
        <rFont val="微軟正黑體"/>
        <family val="2"/>
        <charset val="136"/>
      </rPr>
      <t>數量占
比重</t>
    </r>
    <r>
      <rPr>
        <b/>
        <sz val="11"/>
        <rFont val="Times New Roman"/>
        <family val="1"/>
      </rPr>
      <t>%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</si>
  <si>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(US$)</t>
    </r>
    <phoneticPr fontId="2" type="noConversion"/>
  </si>
  <si>
    <r>
      <rPr>
        <b/>
        <sz val="12"/>
        <rFont val="微軟正黑體"/>
        <family val="2"/>
        <charset val="136"/>
      </rPr>
      <t>數量</t>
    </r>
    <r>
      <rPr>
        <b/>
        <sz val="12"/>
        <rFont val="Times New Roman"/>
        <family val="1"/>
      </rPr>
      <t>(%)</t>
    </r>
    <phoneticPr fontId="2" type="noConversion"/>
  </si>
  <si>
    <r>
      <rPr>
        <b/>
        <sz val="12"/>
        <rFont val="微軟正黑體"/>
        <family val="2"/>
        <charset val="136"/>
      </rPr>
      <t>金額</t>
    </r>
    <r>
      <rPr>
        <b/>
        <sz val="12"/>
        <rFont val="Times New Roman"/>
        <family val="1"/>
      </rPr>
      <t>(%)</t>
    </r>
    <phoneticPr fontId="2" type="noConversion"/>
  </si>
  <si>
    <r>
      <t>112</t>
    </r>
    <r>
      <rPr>
        <sz val="16"/>
        <rFont val="微軟正黑體"/>
        <family val="2"/>
        <charset val="136"/>
      </rPr>
      <t>年</t>
    </r>
    <r>
      <rPr>
        <sz val="16"/>
        <rFont val="Times New Roman"/>
        <family val="1"/>
      </rPr>
      <t>1-12</t>
    </r>
    <r>
      <rPr>
        <sz val="16"/>
        <rFont val="微軟正黑體"/>
        <family val="2"/>
        <charset val="136"/>
      </rPr>
      <t>月棉紗進口統計表</t>
    </r>
    <phoneticPr fontId="2" type="noConversion"/>
  </si>
  <si>
    <r>
      <rPr>
        <sz val="13"/>
        <rFont val="微軟正黑體"/>
        <family val="2"/>
        <charset val="136"/>
      </rPr>
      <t>國</t>
    </r>
    <r>
      <rPr>
        <sz val="13"/>
        <rFont val="Times New Roman"/>
        <family val="1"/>
      </rPr>
      <t xml:space="preserve">        </t>
    </r>
    <r>
      <rPr>
        <sz val="13"/>
        <rFont val="微軟正黑體"/>
        <family val="2"/>
        <charset val="136"/>
      </rPr>
      <t>名</t>
    </r>
    <phoneticPr fontId="2" type="noConversion"/>
  </si>
  <si>
    <r>
      <t>112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</si>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</sst>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#,##0_ "/>
  </numFmts>
  <fonts count="5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華康標楷體"/>
      <family val="1"/>
      <charset val="136"/>
    </font>
    <font>
      <sz val="12"/>
      <color indexed="12"/>
      <name val="華康標楷體"/>
      <family val="1"/>
      <charset val="136"/>
    </font>
    <font>
      <sz val="12"/>
      <color indexed="10"/>
      <name val="華康標楷體"/>
      <family val="1"/>
      <charset val="136"/>
    </font>
    <font>
      <sz val="9"/>
      <name val="新細明體"/>
      <family val="2"/>
      <charset val="136"/>
      <scheme val="minor"/>
    </font>
    <font>
      <sz val="16"/>
      <name val="微軟正黑體"/>
      <family val="2"/>
      <charset val="136"/>
    </font>
    <font>
      <sz val="12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theme="9" tint="-0.499984740745262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12.5"/>
      <name val="Malgun Gothic Semilight"/>
      <family val="2"/>
      <charset val="136"/>
    </font>
    <font>
      <sz val="12.5"/>
      <name val="Malgun Gothic Semilight"/>
      <family val="2"/>
      <charset val="136"/>
    </font>
    <font>
      <sz val="12"/>
      <name val="Malgun Gothic Semilight"/>
      <family val="2"/>
      <charset val="136"/>
    </font>
    <font>
      <b/>
      <sz val="12"/>
      <name val="Malgun Gothic Semilight"/>
      <family val="2"/>
      <charset val="136"/>
    </font>
    <font>
      <b/>
      <sz val="11"/>
      <name val="Malgun Gothic Semilight"/>
      <family val="2"/>
      <charset val="136"/>
    </font>
    <font>
      <sz val="13"/>
      <name val="Times New Roman"/>
      <family val="1"/>
    </font>
    <font>
      <sz val="13"/>
      <name val="微軟正黑體"/>
      <family val="2"/>
      <charset val="136"/>
    </font>
    <font>
      <b/>
      <sz val="13"/>
      <name val="Times New Roman"/>
      <family val="1"/>
    </font>
    <font>
      <b/>
      <sz val="13"/>
      <name val="微軟正黑體"/>
      <family val="2"/>
      <charset val="136"/>
    </font>
    <font>
      <sz val="13"/>
      <name val="新細明體"/>
      <family val="2"/>
      <charset val="136"/>
    </font>
    <font>
      <b/>
      <sz val="13"/>
      <name val="Malgun Gothic Semilight"/>
      <family val="2"/>
      <charset val="136"/>
    </font>
    <font>
      <sz val="12"/>
      <name val="Times New Roman"/>
      <family val="1"/>
    </font>
    <font>
      <b/>
      <sz val="12.5"/>
      <name val="微軟正黑體"/>
      <family val="2"/>
      <charset val="136"/>
    </font>
    <font>
      <sz val="12.5"/>
      <name val="微軟正黑體"/>
      <family val="2"/>
      <charset val="136"/>
    </font>
    <font>
      <sz val="16"/>
      <name val="Times New Roman"/>
      <family val="1"/>
    </font>
    <font>
      <sz val="12.5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b/>
      <sz val="12.5"/>
      <name val="Times New Roman"/>
      <family val="1"/>
    </font>
    <font>
      <b/>
      <sz val="12.5"/>
      <name val="Times New Roman"/>
      <family val="1"/>
      <charset val="136"/>
    </font>
    <font>
      <b/>
      <sz val="12.5"/>
      <name val="Microsoft JhengHei UI"/>
      <family val="1"/>
      <charset val="136"/>
    </font>
    <font>
      <b/>
      <sz val="12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theme="1"/>
      <name val="新細明體"/>
      <family val="2"/>
      <scheme val="minor"/>
    </font>
    <font>
      <b/>
      <sz val="12.5"/>
      <name val="Microsoft JhengHei Light"/>
      <family val="2"/>
      <charset val="136"/>
    </font>
    <font>
      <sz val="12.5"/>
      <name val="Microsoft JhengHei Light"/>
      <family val="2"/>
      <charset val="136"/>
    </font>
    <font>
      <b/>
      <sz val="12.5"/>
      <name val="細明體"/>
      <family val="3"/>
      <charset val="136"/>
    </font>
    <font>
      <b/>
      <sz val="12.5"/>
      <name val="新細明體"/>
      <family val="1"/>
      <charset val="136"/>
    </font>
    <font>
      <sz val="12.5"/>
      <color theme="1"/>
      <name val="Times New Roman"/>
      <family val="1"/>
    </font>
    <font>
      <sz val="12"/>
      <color theme="1"/>
      <name val="Times New Roman"/>
      <family val="1"/>
    </font>
    <font>
      <sz val="9"/>
      <name val="細明體"/>
      <family val="3"/>
      <charset val="136"/>
    </font>
    <font>
      <sz val="12.5"/>
      <name val="新細明體"/>
      <family val="1"/>
      <charset val="136"/>
    </font>
    <font>
      <b/>
      <sz val="12"/>
      <name val="MS Gothic"/>
      <family val="3"/>
      <charset val="128"/>
    </font>
    <font>
      <sz val="13"/>
      <color theme="1"/>
      <name val="Times New Roman"/>
      <family val="1"/>
    </font>
    <font>
      <sz val="13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</cellStyleXfs>
  <cellXfs count="25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0" fontId="8" fillId="0" borderId="0" xfId="0" applyNumberFormat="1" applyFont="1"/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176" fontId="18" fillId="0" borderId="1" xfId="1" applyNumberFormat="1" applyFont="1" applyBorder="1" applyAlignment="1">
      <alignment horizontal="center" vertical="center"/>
    </xf>
    <xf numFmtId="176" fontId="18" fillId="0" borderId="7" xfId="2" applyNumberFormat="1" applyFont="1" applyBorder="1" applyAlignment="1">
      <alignment horizontal="right" vertical="center"/>
    </xf>
    <xf numFmtId="176" fontId="18" fillId="0" borderId="8" xfId="2" applyNumberFormat="1" applyFont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3" fontId="20" fillId="2" borderId="9" xfId="0" applyNumberFormat="1" applyFont="1" applyFill="1" applyBorder="1" applyAlignment="1">
      <alignment vertical="center"/>
    </xf>
    <xf numFmtId="176" fontId="20" fillId="2" borderId="10" xfId="1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28" fillId="0" borderId="8" xfId="0" applyFont="1" applyBorder="1" applyAlignment="1">
      <alignment vertical="center"/>
    </xf>
    <xf numFmtId="176" fontId="28" fillId="0" borderId="1" xfId="1" applyNumberFormat="1" applyFont="1" applyBorder="1" applyAlignment="1">
      <alignment horizontal="center" vertical="center"/>
    </xf>
    <xf numFmtId="176" fontId="31" fillId="2" borderId="10" xfId="1" applyNumberFormat="1" applyFont="1" applyFill="1" applyBorder="1" applyAlignment="1">
      <alignment horizontal="center" vertical="center"/>
    </xf>
    <xf numFmtId="176" fontId="28" fillId="0" borderId="7" xfId="2" applyNumberFormat="1" applyFont="1" applyBorder="1" applyAlignment="1">
      <alignment horizontal="right" vertical="center"/>
    </xf>
    <xf numFmtId="176" fontId="28" fillId="0" borderId="8" xfId="2" applyNumberFormat="1" applyFont="1" applyBorder="1" applyAlignment="1">
      <alignment horizontal="right" vertical="center"/>
    </xf>
    <xf numFmtId="176" fontId="31" fillId="2" borderId="9" xfId="2" applyNumberFormat="1" applyFont="1" applyFill="1" applyBorder="1" applyAlignment="1">
      <alignment horizontal="right" vertical="center"/>
    </xf>
    <xf numFmtId="176" fontId="31" fillId="2" borderId="11" xfId="2" applyNumberFormat="1" applyFont="1" applyFill="1" applyBorder="1" applyAlignment="1">
      <alignment horizontal="right" vertical="center"/>
    </xf>
    <xf numFmtId="0" fontId="31" fillId="2" borderId="7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vertical="center"/>
    </xf>
    <xf numFmtId="3" fontId="28" fillId="0" borderId="8" xfId="0" applyNumberFormat="1" applyFont="1" applyBorder="1" applyAlignment="1">
      <alignment vertical="center"/>
    </xf>
    <xf numFmtId="3" fontId="31" fillId="2" borderId="9" xfId="0" applyNumberFormat="1" applyFont="1" applyFill="1" applyBorder="1" applyAlignment="1">
      <alignment vertical="center"/>
    </xf>
    <xf numFmtId="3" fontId="31" fillId="2" borderId="11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176" fontId="18" fillId="0" borderId="1" xfId="2" applyNumberFormat="1" applyFont="1" applyBorder="1" applyAlignment="1">
      <alignment horizontal="center" vertical="center"/>
    </xf>
    <xf numFmtId="41" fontId="18" fillId="0" borderId="7" xfId="0" applyNumberFormat="1" applyFont="1" applyBorder="1" applyAlignment="1">
      <alignment vertical="center"/>
    </xf>
    <xf numFmtId="41" fontId="18" fillId="0" borderId="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35" fillId="2" borderId="1" xfId="0" applyFont="1" applyFill="1" applyBorder="1" applyAlignment="1">
      <alignment horizontal="center" vertical="center" wrapText="1"/>
    </xf>
    <xf numFmtId="0" fontId="36" fillId="0" borderId="0" xfId="0" applyFont="1"/>
    <xf numFmtId="0" fontId="24" fillId="2" borderId="29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176" fontId="24" fillId="0" borderId="1" xfId="1" applyNumberFormat="1" applyFont="1" applyBorder="1" applyAlignment="1">
      <alignment horizontal="center" vertical="center"/>
    </xf>
    <xf numFmtId="176" fontId="24" fillId="0" borderId="36" xfId="1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176" fontId="24" fillId="0" borderId="29" xfId="2" applyNumberFormat="1" applyFont="1" applyBorder="1" applyAlignment="1">
      <alignment horizontal="right" vertical="center"/>
    </xf>
    <xf numFmtId="176" fontId="24" fillId="0" borderId="30" xfId="2" applyNumberFormat="1" applyFont="1" applyBorder="1" applyAlignment="1">
      <alignment horizontal="right" vertical="center"/>
    </xf>
    <xf numFmtId="176" fontId="24" fillId="0" borderId="31" xfId="2" applyNumberFormat="1" applyFont="1" applyBorder="1" applyAlignment="1">
      <alignment horizontal="right" vertical="center"/>
    </xf>
    <xf numFmtId="176" fontId="24" fillId="0" borderId="32" xfId="2" applyNumberFormat="1" applyFont="1" applyBorder="1" applyAlignment="1">
      <alignment horizontal="right" vertical="center"/>
    </xf>
    <xf numFmtId="0" fontId="37" fillId="2" borderId="1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vertical="center"/>
    </xf>
    <xf numFmtId="177" fontId="28" fillId="0" borderId="8" xfId="1" applyNumberFormat="1" applyFont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/>
    </xf>
    <xf numFmtId="176" fontId="28" fillId="0" borderId="2" xfId="1" applyNumberFormat="1" applyFont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177" fontId="28" fillId="0" borderId="12" xfId="1" applyNumberFormat="1" applyFont="1" applyBorder="1" applyAlignment="1">
      <alignment horizontal="center" vertical="center"/>
    </xf>
    <xf numFmtId="176" fontId="28" fillId="0" borderId="4" xfId="2" applyNumberFormat="1" applyFont="1" applyBorder="1" applyAlignment="1">
      <alignment horizontal="right" vertical="center"/>
    </xf>
    <xf numFmtId="176" fontId="28" fillId="0" borderId="6" xfId="2" applyNumberFormat="1" applyFont="1" applyBorder="1" applyAlignment="1">
      <alignment horizontal="right" vertical="center"/>
    </xf>
    <xf numFmtId="0" fontId="31" fillId="2" borderId="22" xfId="0" applyFont="1" applyFill="1" applyBorder="1" applyAlignment="1">
      <alignment vertical="center"/>
    </xf>
    <xf numFmtId="176" fontId="20" fillId="2" borderId="7" xfId="2" applyNumberFormat="1" applyFont="1" applyFill="1" applyBorder="1" applyAlignment="1">
      <alignment horizontal="right" vertical="center"/>
    </xf>
    <xf numFmtId="176" fontId="20" fillId="2" borderId="8" xfId="2" applyNumberFormat="1" applyFont="1" applyFill="1" applyBorder="1" applyAlignment="1">
      <alignment horizontal="right" vertical="center"/>
    </xf>
    <xf numFmtId="176" fontId="18" fillId="0" borderId="37" xfId="0" applyNumberFormat="1" applyFont="1" applyBorder="1" applyAlignment="1">
      <alignment vertical="center"/>
    </xf>
    <xf numFmtId="176" fontId="18" fillId="2" borderId="37" xfId="0" applyNumberFormat="1" applyFont="1" applyFill="1" applyBorder="1" applyAlignment="1">
      <alignment vertical="center"/>
    </xf>
    <xf numFmtId="3" fontId="20" fillId="2" borderId="7" xfId="0" applyNumberFormat="1" applyFont="1" applyFill="1" applyBorder="1" applyAlignment="1">
      <alignment vertical="center"/>
    </xf>
    <xf numFmtId="176" fontId="20" fillId="2" borderId="1" xfId="2" applyNumberFormat="1" applyFont="1" applyFill="1" applyBorder="1" applyAlignment="1">
      <alignment horizontal="center" vertical="center"/>
    </xf>
    <xf numFmtId="3" fontId="20" fillId="2" borderId="8" xfId="0" applyNumberFormat="1" applyFont="1" applyFill="1" applyBorder="1" applyAlignment="1">
      <alignment vertical="center"/>
    </xf>
    <xf numFmtId="177" fontId="20" fillId="2" borderId="9" xfId="0" applyNumberFormat="1" applyFont="1" applyFill="1" applyBorder="1" applyAlignment="1">
      <alignment horizontal="center" vertical="center"/>
    </xf>
    <xf numFmtId="177" fontId="20" fillId="2" borderId="11" xfId="0" applyNumberFormat="1" applyFont="1" applyFill="1" applyBorder="1" applyAlignment="1">
      <alignment horizontal="center" vertical="center"/>
    </xf>
    <xf numFmtId="178" fontId="18" fillId="0" borderId="1" xfId="0" applyNumberFormat="1" applyFont="1" applyBorder="1" applyAlignment="1">
      <alignment horizontal="right" vertical="center"/>
    </xf>
    <xf numFmtId="177" fontId="18" fillId="0" borderId="7" xfId="2" applyNumberFormat="1" applyFont="1" applyBorder="1" applyAlignment="1">
      <alignment horizontal="right" vertical="center"/>
    </xf>
    <xf numFmtId="177" fontId="18" fillId="0" borderId="8" xfId="2" applyNumberFormat="1" applyFont="1" applyBorder="1" applyAlignment="1">
      <alignment horizontal="right" vertical="center"/>
    </xf>
    <xf numFmtId="0" fontId="14" fillId="0" borderId="38" xfId="0" applyFont="1" applyBorder="1" applyAlignment="1">
      <alignment vertical="center"/>
    </xf>
    <xf numFmtId="3" fontId="18" fillId="0" borderId="7" xfId="0" applyNumberFormat="1" applyFont="1" applyBorder="1" applyAlignment="1">
      <alignment horizontal="center" vertical="center"/>
    </xf>
    <xf numFmtId="177" fontId="28" fillId="0" borderId="7" xfId="2" applyNumberFormat="1" applyFont="1" applyBorder="1" applyAlignment="1">
      <alignment horizontal="right" vertical="center"/>
    </xf>
    <xf numFmtId="177" fontId="28" fillId="0" borderId="8" xfId="2" applyNumberFormat="1" applyFont="1" applyBorder="1" applyAlignment="1">
      <alignment horizontal="right" vertical="center"/>
    </xf>
    <xf numFmtId="176" fontId="28" fillId="0" borderId="1" xfId="2" applyNumberFormat="1" applyFont="1" applyBorder="1" applyAlignment="1">
      <alignment horizontal="center" vertical="center"/>
    </xf>
    <xf numFmtId="176" fontId="31" fillId="2" borderId="10" xfId="2" applyNumberFormat="1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3" fontId="31" fillId="2" borderId="31" xfId="0" applyNumberFormat="1" applyFont="1" applyFill="1" applyBorder="1" applyAlignment="1">
      <alignment vertical="center"/>
    </xf>
    <xf numFmtId="176" fontId="31" fillId="2" borderId="36" xfId="1" applyNumberFormat="1" applyFont="1" applyFill="1" applyBorder="1" applyAlignment="1">
      <alignment horizontal="center" vertical="center"/>
    </xf>
    <xf numFmtId="176" fontId="31" fillId="2" borderId="31" xfId="2" applyNumberFormat="1" applyFont="1" applyFill="1" applyBorder="1" applyAlignment="1">
      <alignment horizontal="center" vertical="center"/>
    </xf>
    <xf numFmtId="176" fontId="31" fillId="2" borderId="32" xfId="2" applyNumberFormat="1" applyFont="1" applyFill="1" applyBorder="1" applyAlignment="1">
      <alignment horizontal="center" vertical="center"/>
    </xf>
    <xf numFmtId="176" fontId="28" fillId="0" borderId="29" xfId="2" applyNumberFormat="1" applyFont="1" applyBorder="1" applyAlignment="1">
      <alignment horizontal="center" vertical="center"/>
    </xf>
    <xf numFmtId="176" fontId="28" fillId="0" borderId="30" xfId="2" applyNumberFormat="1" applyFont="1" applyBorder="1" applyAlignment="1">
      <alignment horizontal="center" vertical="center"/>
    </xf>
    <xf numFmtId="0" fontId="28" fillId="0" borderId="37" xfId="0" applyFont="1" applyBorder="1" applyAlignment="1">
      <alignment vertical="center"/>
    </xf>
    <xf numFmtId="178" fontId="43" fillId="0" borderId="29" xfId="3" applyNumberFormat="1" applyFont="1" applyBorder="1" applyAlignment="1">
      <alignment vertical="center"/>
    </xf>
    <xf numFmtId="178" fontId="43" fillId="0" borderId="30" xfId="3" applyNumberFormat="1" applyFont="1" applyBorder="1" applyAlignment="1">
      <alignment vertical="center"/>
    </xf>
    <xf numFmtId="178" fontId="43" fillId="0" borderId="29" xfId="3" applyNumberFormat="1" applyFont="1" applyBorder="1" applyAlignment="1">
      <alignment horizontal="right" vertical="center"/>
    </xf>
    <xf numFmtId="178" fontId="43" fillId="0" borderId="30" xfId="3" applyNumberFormat="1" applyFont="1" applyBorder="1" applyAlignment="1">
      <alignment horizontal="right" vertical="center"/>
    </xf>
    <xf numFmtId="0" fontId="43" fillId="0" borderId="29" xfId="3" applyFont="1" applyBorder="1" applyAlignment="1">
      <alignment horizontal="right" vertical="center"/>
    </xf>
    <xf numFmtId="0" fontId="43" fillId="0" borderId="30" xfId="3" applyFont="1" applyBorder="1" applyAlignment="1">
      <alignment horizontal="right" vertical="center"/>
    </xf>
    <xf numFmtId="3" fontId="31" fillId="2" borderId="32" xfId="0" applyNumberFormat="1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178" fontId="44" fillId="0" borderId="29" xfId="3" applyNumberFormat="1" applyFont="1" applyBorder="1" applyAlignment="1">
      <alignment horizontal="right" vertical="center"/>
    </xf>
    <xf numFmtId="178" fontId="44" fillId="0" borderId="30" xfId="3" applyNumberFormat="1" applyFont="1" applyBorder="1" applyAlignment="1">
      <alignment horizontal="right" vertical="center"/>
    </xf>
    <xf numFmtId="178" fontId="44" fillId="0" borderId="31" xfId="3" applyNumberFormat="1" applyFont="1" applyBorder="1" applyAlignment="1">
      <alignment horizontal="right" vertical="center"/>
    </xf>
    <xf numFmtId="178" fontId="44" fillId="0" borderId="32" xfId="3" applyNumberFormat="1" applyFont="1" applyBorder="1" applyAlignment="1">
      <alignment horizontal="right" vertical="center"/>
    </xf>
    <xf numFmtId="178" fontId="24" fillId="0" borderId="31" xfId="0" applyNumberFormat="1" applyFont="1" applyBorder="1" applyAlignment="1">
      <alignment vertical="center"/>
    </xf>
    <xf numFmtId="178" fontId="24" fillId="0" borderId="32" xfId="0" applyNumberFormat="1" applyFont="1" applyBorder="1" applyAlignment="1">
      <alignment vertical="center"/>
    </xf>
    <xf numFmtId="41" fontId="44" fillId="0" borderId="29" xfId="3" applyNumberFormat="1" applyFont="1" applyBorder="1" applyAlignment="1">
      <alignment horizontal="right" vertical="center"/>
    </xf>
    <xf numFmtId="41" fontId="44" fillId="0" borderId="30" xfId="3" applyNumberFormat="1" applyFont="1" applyBorder="1" applyAlignment="1">
      <alignment horizontal="right" vertical="center"/>
    </xf>
    <xf numFmtId="0" fontId="38" fillId="0" borderId="1" xfId="3" applyBorder="1"/>
    <xf numFmtId="0" fontId="46" fillId="0" borderId="22" xfId="0" applyFont="1" applyBorder="1" applyAlignment="1">
      <alignment vertical="center"/>
    </xf>
    <xf numFmtId="177" fontId="28" fillId="2" borderId="12" xfId="1" applyNumberFormat="1" applyFont="1" applyFill="1" applyBorder="1" applyAlignment="1">
      <alignment horizontal="center" vertical="center"/>
    </xf>
    <xf numFmtId="177" fontId="28" fillId="2" borderId="8" xfId="1" applyNumberFormat="1" applyFont="1" applyFill="1" applyBorder="1" applyAlignment="1">
      <alignment horizontal="center" vertical="center"/>
    </xf>
    <xf numFmtId="176" fontId="28" fillId="2" borderId="7" xfId="2" applyNumberFormat="1" applyFont="1" applyFill="1" applyBorder="1" applyAlignment="1">
      <alignment horizontal="right" vertical="center"/>
    </xf>
    <xf numFmtId="176" fontId="28" fillId="2" borderId="8" xfId="2" applyNumberFormat="1" applyFont="1" applyFill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vertical="center"/>
    </xf>
    <xf numFmtId="178" fontId="18" fillId="0" borderId="8" xfId="0" applyNumberFormat="1" applyFont="1" applyBorder="1" applyAlignment="1">
      <alignment horizontal="right" vertical="center"/>
    </xf>
    <xf numFmtId="176" fontId="20" fillId="2" borderId="10" xfId="0" applyNumberFormat="1" applyFont="1" applyFill="1" applyBorder="1" applyAlignment="1">
      <alignment vertical="center"/>
    </xf>
    <xf numFmtId="176" fontId="20" fillId="2" borderId="9" xfId="2" applyNumberFormat="1" applyFont="1" applyFill="1" applyBorder="1" applyAlignment="1">
      <alignment horizontal="right" vertical="center"/>
    </xf>
    <xf numFmtId="176" fontId="20" fillId="2" borderId="11" xfId="2" applyNumberFormat="1" applyFont="1" applyFill="1" applyBorder="1" applyAlignment="1">
      <alignment horizontal="right" vertical="center"/>
    </xf>
    <xf numFmtId="0" fontId="19" fillId="0" borderId="17" xfId="0" applyFont="1" applyBorder="1" applyAlignment="1">
      <alignment horizontal="left" vertical="center"/>
    </xf>
    <xf numFmtId="0" fontId="21" fillId="2" borderId="16" xfId="0" applyFont="1" applyFill="1" applyBorder="1" applyAlignment="1">
      <alignment horizontal="left" vertical="center"/>
    </xf>
    <xf numFmtId="0" fontId="1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178" fontId="18" fillId="2" borderId="9" xfId="0" applyNumberFormat="1" applyFont="1" applyFill="1" applyBorder="1" applyAlignment="1">
      <alignment horizontal="right" vertical="center"/>
    </xf>
    <xf numFmtId="178" fontId="18" fillId="2" borderId="11" xfId="0" applyNumberFormat="1" applyFont="1" applyFill="1" applyBorder="1" applyAlignment="1">
      <alignment horizontal="right" vertical="center"/>
    </xf>
    <xf numFmtId="41" fontId="18" fillId="0" borderId="7" xfId="0" applyNumberFormat="1" applyFont="1" applyBorder="1" applyAlignment="1">
      <alignment horizontal="right" vertical="center"/>
    </xf>
    <xf numFmtId="41" fontId="18" fillId="0" borderId="8" xfId="0" applyNumberFormat="1" applyFont="1" applyBorder="1" applyAlignment="1">
      <alignment horizontal="right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/>
    </xf>
    <xf numFmtId="0" fontId="34" fillId="2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center" vertical="center"/>
    </xf>
    <xf numFmtId="0" fontId="42" fillId="2" borderId="40" xfId="0" applyFont="1" applyFill="1" applyBorder="1" applyAlignment="1">
      <alignment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9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6" fillId="2" borderId="28" xfId="0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23" xfId="0" applyFont="1" applyFill="1" applyBorder="1" applyAlignment="1">
      <alignment horizontal="center" vertical="center"/>
    </xf>
    <xf numFmtId="0" fontId="36" fillId="2" borderId="19" xfId="0" applyFont="1" applyFill="1" applyBorder="1" applyAlignment="1">
      <alignment horizontal="center" vertical="center"/>
    </xf>
    <xf numFmtId="0" fontId="36" fillId="2" borderId="2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8" fillId="0" borderId="22" xfId="0" applyFont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18" fillId="0" borderId="22" xfId="0" applyFont="1" applyBorder="1"/>
    <xf numFmtId="0" fontId="20" fillId="2" borderId="24" xfId="0" applyFont="1" applyFill="1" applyBorder="1" applyAlignment="1">
      <alignment horizontal="center" vertical="center"/>
    </xf>
    <xf numFmtId="0" fontId="48" fillId="0" borderId="3" xfId="3" applyFont="1" applyBorder="1" applyAlignment="1">
      <alignment horizontal="left" wrapText="1"/>
    </xf>
    <xf numFmtId="178" fontId="48" fillId="0" borderId="29" xfId="3" applyNumberFormat="1" applyFont="1" applyBorder="1" applyAlignment="1">
      <alignment horizontal="right"/>
    </xf>
    <xf numFmtId="178" fontId="48" fillId="0" borderId="30" xfId="3" applyNumberFormat="1" applyFont="1" applyBorder="1" applyAlignment="1">
      <alignment horizontal="right"/>
    </xf>
    <xf numFmtId="41" fontId="48" fillId="0" borderId="29" xfId="3" applyNumberFormat="1" applyFont="1" applyBorder="1" applyAlignment="1">
      <alignment horizontal="right"/>
    </xf>
    <xf numFmtId="41" fontId="48" fillId="0" borderId="30" xfId="3" applyNumberFormat="1" applyFont="1" applyBorder="1" applyAlignment="1">
      <alignment horizontal="right"/>
    </xf>
    <xf numFmtId="177" fontId="20" fillId="2" borderId="31" xfId="1" applyNumberFormat="1" applyFont="1" applyFill="1" applyBorder="1" applyAlignment="1">
      <alignment horizontal="right" vertical="center"/>
    </xf>
    <xf numFmtId="177" fontId="20" fillId="2" borderId="32" xfId="1" applyNumberFormat="1" applyFont="1" applyFill="1" applyBorder="1" applyAlignment="1">
      <alignment horizontal="right" vertical="center"/>
    </xf>
    <xf numFmtId="176" fontId="18" fillId="0" borderId="29" xfId="2" applyNumberFormat="1" applyFont="1" applyBorder="1" applyAlignment="1">
      <alignment horizontal="center" vertical="center"/>
    </xf>
    <xf numFmtId="176" fontId="18" fillId="0" borderId="30" xfId="2" applyNumberFormat="1" applyFont="1" applyBorder="1" applyAlignment="1">
      <alignment horizontal="center" vertical="center"/>
    </xf>
    <xf numFmtId="176" fontId="20" fillId="2" borderId="31" xfId="2" applyNumberFormat="1" applyFont="1" applyFill="1" applyBorder="1" applyAlignment="1">
      <alignment horizontal="center" vertical="center"/>
    </xf>
    <xf numFmtId="176" fontId="20" fillId="2" borderId="32" xfId="2" applyNumberFormat="1" applyFont="1" applyFill="1" applyBorder="1" applyAlignment="1">
      <alignment horizontal="center" vertical="center"/>
    </xf>
    <xf numFmtId="176" fontId="20" fillId="2" borderId="36" xfId="2" applyNumberFormat="1" applyFont="1" applyFill="1" applyBorder="1" applyAlignment="1">
      <alignment horizontal="center" vertical="center"/>
    </xf>
    <xf numFmtId="177" fontId="28" fillId="0" borderId="29" xfId="1" applyNumberFormat="1" applyFont="1" applyBorder="1" applyAlignment="1">
      <alignment horizontal="center" vertical="center"/>
    </xf>
    <xf numFmtId="176" fontId="28" fillId="0" borderId="1" xfId="2" applyNumberFormat="1" applyFont="1" applyBorder="1" applyAlignment="1">
      <alignment horizontal="right" vertical="center"/>
    </xf>
    <xf numFmtId="177" fontId="28" fillId="0" borderId="30" xfId="1" applyNumberFormat="1" applyFont="1" applyBorder="1" applyAlignment="1">
      <alignment horizontal="center" vertical="center"/>
    </xf>
    <xf numFmtId="41" fontId="28" fillId="0" borderId="29" xfId="1" applyNumberFormat="1" applyFont="1" applyBorder="1" applyAlignment="1">
      <alignment horizontal="center" vertical="center"/>
    </xf>
    <xf numFmtId="41" fontId="28" fillId="0" borderId="30" xfId="1" applyNumberFormat="1" applyFont="1" applyBorder="1" applyAlignment="1">
      <alignment horizontal="center" vertical="center"/>
    </xf>
    <xf numFmtId="177" fontId="31" fillId="2" borderId="31" xfId="1" applyNumberFormat="1" applyFont="1" applyFill="1" applyBorder="1" applyAlignment="1">
      <alignment horizontal="center" vertical="center"/>
    </xf>
    <xf numFmtId="176" fontId="31" fillId="2" borderId="36" xfId="2" applyNumberFormat="1" applyFont="1" applyFill="1" applyBorder="1" applyAlignment="1">
      <alignment horizontal="right" vertical="center"/>
    </xf>
    <xf numFmtId="177" fontId="31" fillId="2" borderId="32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76" fontId="28" fillId="0" borderId="29" xfId="2" applyNumberFormat="1" applyFont="1" applyBorder="1" applyAlignment="1">
      <alignment horizontal="right" vertical="center"/>
    </xf>
    <xf numFmtId="176" fontId="28" fillId="0" borderId="30" xfId="2" applyNumberFormat="1" applyFont="1" applyBorder="1" applyAlignment="1">
      <alignment horizontal="right" vertical="center"/>
    </xf>
    <xf numFmtId="176" fontId="31" fillId="2" borderId="31" xfId="2" applyNumberFormat="1" applyFont="1" applyFill="1" applyBorder="1" applyAlignment="1">
      <alignment horizontal="right" vertical="center"/>
    </xf>
    <xf numFmtId="176" fontId="31" fillId="2" borderId="32" xfId="2" applyNumberFormat="1" applyFont="1" applyFill="1" applyBorder="1" applyAlignment="1">
      <alignment horizontal="right" vertical="center"/>
    </xf>
    <xf numFmtId="0" fontId="36" fillId="2" borderId="24" xfId="0" applyFont="1" applyFill="1" applyBorder="1" applyAlignment="1">
      <alignment horizontal="center" vertical="center"/>
    </xf>
    <xf numFmtId="177" fontId="31" fillId="2" borderId="31" xfId="1" applyNumberFormat="1" applyFont="1" applyFill="1" applyBorder="1" applyAlignment="1">
      <alignment vertical="center"/>
    </xf>
    <xf numFmtId="177" fontId="31" fillId="2" borderId="32" xfId="1" applyNumberFormat="1" applyFont="1" applyFill="1" applyBorder="1" applyAlignment="1">
      <alignment vertical="center"/>
    </xf>
    <xf numFmtId="177" fontId="31" fillId="2" borderId="31" xfId="0" applyNumberFormat="1" applyFont="1" applyFill="1" applyBorder="1" applyAlignment="1">
      <alignment horizontal="center" vertical="center"/>
    </xf>
    <xf numFmtId="177" fontId="31" fillId="2" borderId="32" xfId="0" applyNumberFormat="1" applyFont="1" applyFill="1" applyBorder="1" applyAlignment="1">
      <alignment horizontal="center" vertical="center"/>
    </xf>
    <xf numFmtId="41" fontId="43" fillId="0" borderId="29" xfId="3" applyNumberFormat="1" applyFont="1" applyBorder="1" applyAlignment="1">
      <alignment horizontal="right" vertical="center"/>
    </xf>
    <xf numFmtId="41" fontId="43" fillId="0" borderId="30" xfId="3" applyNumberFormat="1" applyFont="1" applyBorder="1" applyAlignment="1">
      <alignment horizontal="right" vertical="center"/>
    </xf>
    <xf numFmtId="3" fontId="18" fillId="0" borderId="29" xfId="0" applyNumberFormat="1" applyFont="1" applyBorder="1" applyAlignment="1">
      <alignment vertical="center"/>
    </xf>
    <xf numFmtId="3" fontId="18" fillId="0" borderId="30" xfId="0" applyNumberFormat="1" applyFont="1" applyBorder="1" applyAlignment="1">
      <alignment vertical="center"/>
    </xf>
    <xf numFmtId="3" fontId="20" fillId="2" borderId="31" xfId="0" applyNumberFormat="1" applyFont="1" applyFill="1" applyBorder="1" applyAlignment="1">
      <alignment vertical="center"/>
    </xf>
    <xf numFmtId="176" fontId="20" fillId="2" borderId="36" xfId="1" applyNumberFormat="1" applyFont="1" applyFill="1" applyBorder="1" applyAlignment="1">
      <alignment horizontal="center" vertical="center"/>
    </xf>
    <xf numFmtId="3" fontId="20" fillId="2" borderId="32" xfId="0" applyNumberFormat="1" applyFont="1" applyFill="1" applyBorder="1" applyAlignment="1">
      <alignment vertical="center"/>
    </xf>
    <xf numFmtId="176" fontId="18" fillId="0" borderId="29" xfId="1" applyNumberFormat="1" applyFont="1" applyBorder="1" applyAlignment="1">
      <alignment horizontal="center" vertical="center"/>
    </xf>
    <xf numFmtId="176" fontId="18" fillId="0" borderId="30" xfId="1" applyNumberFormat="1" applyFont="1" applyBorder="1" applyAlignment="1">
      <alignment horizontal="center" vertical="center"/>
    </xf>
    <xf numFmtId="176" fontId="20" fillId="2" borderId="31" xfId="1" applyNumberFormat="1" applyFont="1" applyFill="1" applyBorder="1" applyAlignment="1">
      <alignment horizontal="center" vertical="center"/>
    </xf>
    <xf numFmtId="176" fontId="20" fillId="2" borderId="32" xfId="1" applyNumberFormat="1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</cellXfs>
  <cellStyles count="5">
    <cellStyle name="一般" xfId="0" builtinId="0"/>
    <cellStyle name="一般 2" xfId="3" xr:uid="{06847847-6952-4DEC-9D7A-36086A5F5777}"/>
    <cellStyle name="一般 3" xfId="4" xr:uid="{57195C42-11FC-4ACD-960E-CD7B2B8281CC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38"/>
  <sheetViews>
    <sheetView workbookViewId="0">
      <selection activeCell="L25" sqref="L25"/>
    </sheetView>
  </sheetViews>
  <sheetFormatPr defaultColWidth="9" defaultRowHeight="15.6"/>
  <cols>
    <col min="1" max="1" width="5.6640625" style="11" customWidth="1"/>
    <col min="2" max="2" width="11" style="10" bestFit="1" customWidth="1"/>
    <col min="3" max="3" width="15.44140625" style="11" bestFit="1" customWidth="1"/>
    <col min="4" max="4" width="10.21875" style="11" bestFit="1" customWidth="1"/>
    <col min="5" max="6" width="15.44140625" style="11" bestFit="1" customWidth="1"/>
    <col min="7" max="7" width="10.21875" style="11" bestFit="1" customWidth="1"/>
    <col min="8" max="8" width="15.44140625" style="11" bestFit="1" customWidth="1"/>
    <col min="9" max="10" width="10.88671875" style="11" bestFit="1" customWidth="1"/>
    <col min="11" max="16384" width="9" style="10"/>
  </cols>
  <sheetData>
    <row r="1" spans="1:10" s="12" customFormat="1" ht="43.5" customHeight="1" thickBot="1">
      <c r="A1" s="50"/>
      <c r="B1" s="157" t="s">
        <v>117</v>
      </c>
      <c r="C1" s="157"/>
      <c r="D1" s="157"/>
      <c r="E1" s="157"/>
      <c r="F1" s="157"/>
      <c r="G1" s="157"/>
      <c r="H1" s="157"/>
      <c r="I1" s="157"/>
      <c r="J1" s="157"/>
    </row>
    <row r="2" spans="1:10" ht="24.75" customHeight="1">
      <c r="A2" s="153" t="s">
        <v>58</v>
      </c>
      <c r="B2" s="158" t="s">
        <v>59</v>
      </c>
      <c r="C2" s="153" t="s">
        <v>118</v>
      </c>
      <c r="D2" s="160"/>
      <c r="E2" s="158"/>
      <c r="F2" s="153" t="s">
        <v>71</v>
      </c>
      <c r="G2" s="160"/>
      <c r="H2" s="158"/>
      <c r="I2" s="153" t="s">
        <v>62</v>
      </c>
      <c r="J2" s="158"/>
    </row>
    <row r="3" spans="1:10" ht="35.4" customHeight="1">
      <c r="A3" s="154"/>
      <c r="B3" s="159"/>
      <c r="C3" s="42" t="s">
        <v>63</v>
      </c>
      <c r="D3" s="43" t="s">
        <v>64</v>
      </c>
      <c r="E3" s="44" t="s">
        <v>65</v>
      </c>
      <c r="F3" s="42" t="s">
        <v>63</v>
      </c>
      <c r="G3" s="43" t="s">
        <v>64</v>
      </c>
      <c r="H3" s="44" t="s">
        <v>65</v>
      </c>
      <c r="I3" s="42" t="s">
        <v>66</v>
      </c>
      <c r="J3" s="44" t="s">
        <v>67</v>
      </c>
    </row>
    <row r="4" spans="1:10" ht="25.05" customHeight="1">
      <c r="A4" s="45">
        <v>1</v>
      </c>
      <c r="B4" s="35" t="s">
        <v>45</v>
      </c>
      <c r="C4" s="98">
        <v>839570</v>
      </c>
      <c r="D4" s="21">
        <f t="shared" ref="D4:D17" si="0">C4/$C$18</f>
        <v>0.46927785863924681</v>
      </c>
      <c r="E4" s="98">
        <v>2663683</v>
      </c>
      <c r="F4" s="98">
        <v>1656955</v>
      </c>
      <c r="G4" s="21">
        <f t="shared" ref="G4:G17" si="1">F4/$F$18</f>
        <v>0.79900769903643898</v>
      </c>
      <c r="H4" s="98">
        <v>5898706</v>
      </c>
      <c r="I4" s="22">
        <f t="shared" ref="I4" si="2">SUM(C4/F4-1)</f>
        <v>-0.49330549109662003</v>
      </c>
      <c r="J4" s="23">
        <f t="shared" ref="J4" si="3">SUM(E4/H4-1)</f>
        <v>-0.54842926567284422</v>
      </c>
    </row>
    <row r="5" spans="1:10" ht="25.05" customHeight="1">
      <c r="A5" s="45">
        <v>2</v>
      </c>
      <c r="B5" s="35" t="s">
        <v>46</v>
      </c>
      <c r="C5" s="98">
        <v>606501</v>
      </c>
      <c r="D5" s="21">
        <f t="shared" si="0"/>
        <v>0.33900388358631423</v>
      </c>
      <c r="E5" s="98">
        <v>1886792</v>
      </c>
      <c r="F5" s="98">
        <v>209589</v>
      </c>
      <c r="G5" s="21">
        <f t="shared" si="1"/>
        <v>0.1010668513226661</v>
      </c>
      <c r="H5" s="98">
        <v>741327</v>
      </c>
      <c r="I5" s="22">
        <f t="shared" ref="I5:I18" si="4">SUM(C5/F5-1)</f>
        <v>1.8937635085810802</v>
      </c>
      <c r="J5" s="23">
        <f t="shared" ref="J5:J18" si="5">SUM(E5/H5-1)</f>
        <v>1.5451548372040946</v>
      </c>
    </row>
    <row r="6" spans="1:10" ht="25.05" customHeight="1">
      <c r="A6" s="45">
        <v>3</v>
      </c>
      <c r="B6" s="35" t="s">
        <v>49</v>
      </c>
      <c r="C6" s="98">
        <v>262996</v>
      </c>
      <c r="D6" s="21">
        <f t="shared" si="0"/>
        <v>0.14700167908654116</v>
      </c>
      <c r="E6" s="98">
        <v>756751</v>
      </c>
      <c r="F6" s="98">
        <v>61236</v>
      </c>
      <c r="G6" s="21">
        <f t="shared" si="1"/>
        <v>2.9528886094188061E-2</v>
      </c>
      <c r="H6" s="98">
        <v>231461</v>
      </c>
      <c r="I6" s="22">
        <f t="shared" si="4"/>
        <v>3.2947939120778624</v>
      </c>
      <c r="J6" s="23">
        <f t="shared" si="5"/>
        <v>2.2694536012546389</v>
      </c>
    </row>
    <row r="7" spans="1:10" ht="25.05" customHeight="1">
      <c r="A7" s="45">
        <v>4</v>
      </c>
      <c r="B7" s="35" t="s">
        <v>50</v>
      </c>
      <c r="C7" s="98">
        <v>59840</v>
      </c>
      <c r="D7" s="21">
        <f t="shared" si="0"/>
        <v>3.3447582763763029E-2</v>
      </c>
      <c r="E7" s="98">
        <v>166258</v>
      </c>
      <c r="F7" s="98">
        <v>22317</v>
      </c>
      <c r="G7" s="21">
        <f t="shared" si="1"/>
        <v>1.0761580621921663E-2</v>
      </c>
      <c r="H7" s="98">
        <v>114809</v>
      </c>
      <c r="I7" s="22">
        <f t="shared" si="4"/>
        <v>1.6813639826141507</v>
      </c>
      <c r="J7" s="23">
        <f t="shared" si="5"/>
        <v>0.44812688900695941</v>
      </c>
    </row>
    <row r="8" spans="1:10" ht="25.05" customHeight="1">
      <c r="A8" s="45">
        <v>5</v>
      </c>
      <c r="B8" s="35" t="s">
        <v>47</v>
      </c>
      <c r="C8" s="98">
        <v>20120</v>
      </c>
      <c r="D8" s="21">
        <f t="shared" si="0"/>
        <v>1.1246078964019255E-2</v>
      </c>
      <c r="E8" s="98">
        <v>108272</v>
      </c>
      <c r="F8" s="98">
        <v>66290</v>
      </c>
      <c r="G8" s="21">
        <f t="shared" si="1"/>
        <v>3.1965998092359504E-2</v>
      </c>
      <c r="H8" s="98">
        <v>380493</v>
      </c>
      <c r="I8" s="22">
        <f t="shared" si="4"/>
        <v>-0.69648514104691506</v>
      </c>
      <c r="J8" s="23">
        <f t="shared" si="5"/>
        <v>-0.71544285965839061</v>
      </c>
    </row>
    <row r="9" spans="1:10" ht="25.05" customHeight="1">
      <c r="A9" s="45">
        <v>6</v>
      </c>
      <c r="B9" s="35" t="s">
        <v>119</v>
      </c>
      <c r="C9" s="98">
        <v>34</v>
      </c>
      <c r="D9" s="21">
        <f t="shared" si="0"/>
        <v>1.9004308388501723E-5</v>
      </c>
      <c r="E9" s="98">
        <v>1448</v>
      </c>
      <c r="F9" s="98">
        <v>0</v>
      </c>
      <c r="G9" s="21">
        <f t="shared" si="1"/>
        <v>0</v>
      </c>
      <c r="H9" s="98">
        <v>0</v>
      </c>
      <c r="I9" s="99">
        <v>0</v>
      </c>
      <c r="J9" s="100">
        <v>0</v>
      </c>
    </row>
    <row r="10" spans="1:10" ht="25.05" customHeight="1">
      <c r="A10" s="45">
        <v>7</v>
      </c>
      <c r="B10" s="35" t="s">
        <v>53</v>
      </c>
      <c r="C10" s="98">
        <v>4</v>
      </c>
      <c r="D10" s="21">
        <f t="shared" si="0"/>
        <v>2.2358009868825556E-6</v>
      </c>
      <c r="E10" s="98">
        <v>132</v>
      </c>
      <c r="F10" s="98">
        <v>1576</v>
      </c>
      <c r="G10" s="21">
        <f t="shared" si="1"/>
        <v>7.5997002554772334E-4</v>
      </c>
      <c r="H10" s="98">
        <v>10191</v>
      </c>
      <c r="I10" s="22">
        <f t="shared" ref="I10:I16" si="6">SUM(C10/F10-1)</f>
        <v>-0.9974619289340102</v>
      </c>
      <c r="J10" s="23">
        <f t="shared" ref="J10:J17" si="7">SUM(E10/H10-1)</f>
        <v>-0.98704739476008241</v>
      </c>
    </row>
    <row r="11" spans="1:10" ht="25.05" customHeight="1">
      <c r="A11" s="45">
        <v>8</v>
      </c>
      <c r="B11" s="35" t="s">
        <v>56</v>
      </c>
      <c r="C11" s="98">
        <v>2</v>
      </c>
      <c r="D11" s="21">
        <f t="shared" si="0"/>
        <v>1.1179004934412778E-6</v>
      </c>
      <c r="E11" s="98">
        <v>197</v>
      </c>
      <c r="F11" s="98">
        <v>4</v>
      </c>
      <c r="G11" s="21">
        <f t="shared" si="1"/>
        <v>1.928857932862242E-6</v>
      </c>
      <c r="H11" s="98">
        <v>506</v>
      </c>
      <c r="I11" s="22">
        <f t="shared" si="6"/>
        <v>-0.5</v>
      </c>
      <c r="J11" s="23">
        <f t="shared" si="7"/>
        <v>-0.61067193675889331</v>
      </c>
    </row>
    <row r="12" spans="1:10" ht="25.05" customHeight="1">
      <c r="A12" s="45">
        <v>9</v>
      </c>
      <c r="B12" s="35" t="s">
        <v>55</v>
      </c>
      <c r="C12" s="98">
        <v>1</v>
      </c>
      <c r="D12" s="21">
        <f t="shared" si="0"/>
        <v>5.5895024672063891E-7</v>
      </c>
      <c r="E12" s="98">
        <v>263</v>
      </c>
      <c r="F12" s="98">
        <v>14</v>
      </c>
      <c r="G12" s="21">
        <f t="shared" si="1"/>
        <v>6.751002765017847E-6</v>
      </c>
      <c r="H12" s="98">
        <v>795</v>
      </c>
      <c r="I12" s="22">
        <f t="shared" si="6"/>
        <v>-0.9285714285714286</v>
      </c>
      <c r="J12" s="23">
        <f t="shared" si="7"/>
        <v>-0.66918238993710699</v>
      </c>
    </row>
    <row r="13" spans="1:10" ht="25.05" customHeight="1">
      <c r="A13" s="45">
        <v>10</v>
      </c>
      <c r="B13" s="35" t="s">
        <v>70</v>
      </c>
      <c r="C13" s="98">
        <v>0</v>
      </c>
      <c r="D13" s="21">
        <f t="shared" si="0"/>
        <v>0</v>
      </c>
      <c r="E13" s="98">
        <v>0</v>
      </c>
      <c r="F13" s="98">
        <v>50008</v>
      </c>
      <c r="G13" s="21">
        <f t="shared" si="1"/>
        <v>2.411458187664375E-2</v>
      </c>
      <c r="H13" s="98">
        <v>219681</v>
      </c>
      <c r="I13" s="22">
        <f t="shared" si="6"/>
        <v>-1</v>
      </c>
      <c r="J13" s="23">
        <f t="shared" si="7"/>
        <v>-1</v>
      </c>
    </row>
    <row r="14" spans="1:10" ht="25.05" customHeight="1">
      <c r="A14" s="45">
        <v>11</v>
      </c>
      <c r="B14" s="35" t="s">
        <v>51</v>
      </c>
      <c r="C14" s="98">
        <v>0</v>
      </c>
      <c r="D14" s="21">
        <f t="shared" si="0"/>
        <v>0</v>
      </c>
      <c r="E14" s="98">
        <v>0</v>
      </c>
      <c r="F14" s="98">
        <v>5625</v>
      </c>
      <c r="G14" s="21">
        <f t="shared" si="1"/>
        <v>2.7124564680875277E-3</v>
      </c>
      <c r="H14" s="98">
        <v>38487</v>
      </c>
      <c r="I14" s="22">
        <f t="shared" si="6"/>
        <v>-1</v>
      </c>
      <c r="J14" s="23">
        <f t="shared" si="7"/>
        <v>-1</v>
      </c>
    </row>
    <row r="15" spans="1:10" ht="25.05" customHeight="1">
      <c r="A15" s="45">
        <v>12</v>
      </c>
      <c r="B15" s="35" t="s">
        <v>68</v>
      </c>
      <c r="C15" s="98">
        <v>0</v>
      </c>
      <c r="D15" s="21">
        <f t="shared" si="0"/>
        <v>0</v>
      </c>
      <c r="E15" s="98">
        <v>0</v>
      </c>
      <c r="F15" s="98">
        <v>151</v>
      </c>
      <c r="G15" s="21">
        <f t="shared" si="1"/>
        <v>7.2814386965549635E-5</v>
      </c>
      <c r="H15" s="98">
        <v>3036</v>
      </c>
      <c r="I15" s="22">
        <f t="shared" si="6"/>
        <v>-1</v>
      </c>
      <c r="J15" s="23">
        <f t="shared" si="7"/>
        <v>-1</v>
      </c>
    </row>
    <row r="16" spans="1:10" ht="25.05" customHeight="1">
      <c r="A16" s="45">
        <v>13</v>
      </c>
      <c r="B16" s="35" t="s">
        <v>72</v>
      </c>
      <c r="C16" s="98">
        <v>0</v>
      </c>
      <c r="D16" s="21">
        <f t="shared" si="0"/>
        <v>0</v>
      </c>
      <c r="E16" s="98">
        <v>0</v>
      </c>
      <c r="F16" s="98">
        <v>1</v>
      </c>
      <c r="G16" s="21">
        <f t="shared" si="1"/>
        <v>4.822144832155605E-7</v>
      </c>
      <c r="H16" s="98">
        <v>2566</v>
      </c>
      <c r="I16" s="22">
        <f t="shared" si="6"/>
        <v>-1</v>
      </c>
      <c r="J16" s="23">
        <f t="shared" si="7"/>
        <v>-1</v>
      </c>
    </row>
    <row r="17" spans="1:10" ht="25.05" customHeight="1">
      <c r="A17" s="45">
        <v>14</v>
      </c>
      <c r="B17" s="35" t="s">
        <v>52</v>
      </c>
      <c r="C17" s="98">
        <v>0</v>
      </c>
      <c r="D17" s="21">
        <f t="shared" si="0"/>
        <v>0</v>
      </c>
      <c r="E17" s="98">
        <v>0</v>
      </c>
      <c r="F17" s="98">
        <v>0</v>
      </c>
      <c r="G17" s="21">
        <f t="shared" si="1"/>
        <v>0</v>
      </c>
      <c r="H17" s="98">
        <v>36</v>
      </c>
      <c r="I17" s="99">
        <v>0</v>
      </c>
      <c r="J17" s="23">
        <f t="shared" si="7"/>
        <v>-1</v>
      </c>
    </row>
    <row r="18" spans="1:10" ht="25.05" customHeight="1" thickBot="1">
      <c r="A18" s="155" t="s">
        <v>73</v>
      </c>
      <c r="B18" s="156"/>
      <c r="C18" s="96">
        <f>SUM(C4:C17)</f>
        <v>1789068</v>
      </c>
      <c r="D18" s="29">
        <f>SUM(D4:D16)</f>
        <v>1</v>
      </c>
      <c r="E18" s="97">
        <f>SUM(E4:E17)</f>
        <v>5583796</v>
      </c>
      <c r="F18" s="96">
        <f>SUM(F4:F17)</f>
        <v>2073766</v>
      </c>
      <c r="G18" s="29">
        <f>SUM(G4:G16)</f>
        <v>1</v>
      </c>
      <c r="H18" s="97">
        <f>SUM(H4:H17)</f>
        <v>7642094</v>
      </c>
      <c r="I18" s="89">
        <f t="shared" si="4"/>
        <v>-0.13728549894250364</v>
      </c>
      <c r="J18" s="90">
        <f t="shared" si="5"/>
        <v>-0.26933691210812116</v>
      </c>
    </row>
    <row r="19" spans="1:10" ht="27" customHeight="1"/>
    <row r="22" spans="1:10">
      <c r="C22" s="10"/>
      <c r="D22" s="10"/>
      <c r="E22" s="10"/>
      <c r="F22" s="10"/>
      <c r="G22" s="10"/>
      <c r="H22" s="10"/>
    </row>
    <row r="23" spans="1:10">
      <c r="C23" s="10"/>
      <c r="D23" s="10"/>
      <c r="E23" s="10"/>
      <c r="F23" s="10"/>
      <c r="G23" s="10"/>
      <c r="H23" s="10"/>
    </row>
    <row r="24" spans="1:10">
      <c r="C24" s="10"/>
      <c r="D24" s="10"/>
      <c r="E24" s="10"/>
      <c r="F24" s="10"/>
      <c r="G24" s="10"/>
      <c r="H24" s="10"/>
    </row>
    <row r="25" spans="1:10">
      <c r="C25" s="10"/>
      <c r="D25" s="10"/>
      <c r="E25" s="10"/>
      <c r="F25" s="10"/>
      <c r="G25" s="10"/>
      <c r="H25" s="10"/>
    </row>
    <row r="26" spans="1:10">
      <c r="C26" s="10"/>
      <c r="D26" s="10"/>
      <c r="E26" s="10"/>
      <c r="F26" s="10"/>
      <c r="G26" s="10"/>
      <c r="H26" s="10"/>
    </row>
    <row r="27" spans="1:10">
      <c r="C27" s="10"/>
      <c r="D27" s="10"/>
      <c r="E27" s="10"/>
      <c r="F27" s="10"/>
      <c r="G27" s="10"/>
      <c r="H27" s="10"/>
    </row>
    <row r="28" spans="1:10">
      <c r="C28" s="10"/>
      <c r="D28" s="10"/>
      <c r="E28" s="10"/>
      <c r="F28" s="10"/>
      <c r="G28" s="10"/>
      <c r="H28" s="10"/>
    </row>
    <row r="29" spans="1:10">
      <c r="C29" s="10"/>
      <c r="D29" s="10"/>
      <c r="E29" s="10"/>
      <c r="F29" s="10"/>
      <c r="G29" s="10"/>
      <c r="H29" s="10"/>
    </row>
    <row r="30" spans="1:10">
      <c r="C30" s="10"/>
      <c r="D30" s="10"/>
      <c r="E30" s="10"/>
      <c r="F30" s="10"/>
      <c r="G30" s="10"/>
      <c r="H30" s="10"/>
    </row>
    <row r="31" spans="1:10">
      <c r="C31" s="10"/>
      <c r="D31" s="10"/>
      <c r="E31" s="10"/>
      <c r="F31" s="10"/>
      <c r="G31" s="10"/>
      <c r="H31" s="10"/>
    </row>
    <row r="32" spans="1:10">
      <c r="C32" s="10"/>
      <c r="D32" s="10"/>
      <c r="E32" s="10"/>
      <c r="F32" s="10"/>
      <c r="G32" s="10"/>
      <c r="H32" s="10"/>
    </row>
    <row r="33" spans="3:8">
      <c r="C33" s="10"/>
      <c r="D33" s="10"/>
      <c r="E33" s="10"/>
      <c r="F33" s="10"/>
      <c r="G33" s="10"/>
      <c r="H33" s="10"/>
    </row>
    <row r="34" spans="3:8">
      <c r="C34" s="10"/>
      <c r="D34" s="10"/>
      <c r="E34" s="10"/>
      <c r="F34" s="10"/>
      <c r="G34" s="10"/>
      <c r="H34" s="10"/>
    </row>
    <row r="35" spans="3:8">
      <c r="C35" s="10"/>
      <c r="D35" s="10"/>
      <c r="E35" s="10"/>
      <c r="F35" s="10"/>
      <c r="G35" s="10"/>
      <c r="H35" s="10"/>
    </row>
    <row r="36" spans="3:8">
      <c r="C36" s="10"/>
      <c r="D36" s="10"/>
      <c r="E36" s="10"/>
      <c r="F36" s="10"/>
      <c r="G36" s="10"/>
      <c r="H36" s="10"/>
    </row>
    <row r="37" spans="3:8">
      <c r="C37" s="10"/>
      <c r="D37" s="10"/>
      <c r="E37" s="10"/>
      <c r="F37" s="10"/>
      <c r="G37" s="10"/>
      <c r="H37" s="10"/>
    </row>
    <row r="38" spans="3:8">
      <c r="C38" s="10"/>
      <c r="D38" s="10"/>
      <c r="E38" s="10"/>
      <c r="F38" s="10"/>
      <c r="G38" s="10"/>
      <c r="H38" s="10"/>
    </row>
  </sheetData>
  <sortState xmlns:xlrd2="http://schemas.microsoft.com/office/spreadsheetml/2017/richdata2" ref="B10:J17">
    <sortCondition descending="1" ref="C10:C17"/>
    <sortCondition descending="1" ref="F10:F17"/>
  </sortState>
  <mergeCells count="7">
    <mergeCell ref="A2:A3"/>
    <mergeCell ref="A18:B18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  <pageSetUpPr fitToPage="1"/>
  </sheetPr>
  <dimension ref="A1:I30"/>
  <sheetViews>
    <sheetView topLeftCell="A13" workbookViewId="0">
      <selection activeCell="D24" sqref="D24"/>
    </sheetView>
  </sheetViews>
  <sheetFormatPr defaultColWidth="8.88671875" defaultRowHeight="19.2"/>
  <cols>
    <col min="1" max="1" width="14.33203125" style="19" customWidth="1"/>
    <col min="2" max="2" width="14.33203125" style="20" bestFit="1" customWidth="1"/>
    <col min="3" max="3" width="10.6640625" style="18" customWidth="1"/>
    <col min="4" max="5" width="14.33203125" style="20" bestFit="1" customWidth="1"/>
    <col min="6" max="6" width="11" style="20" customWidth="1"/>
    <col min="7" max="7" width="14.33203125" style="20" bestFit="1" customWidth="1"/>
    <col min="8" max="9" width="9.77734375" style="20" bestFit="1" customWidth="1"/>
    <col min="10" max="16384" width="8.88671875" style="19"/>
  </cols>
  <sheetData>
    <row r="1" spans="1:9" ht="36.75" customHeight="1" thickBot="1">
      <c r="A1" s="161" t="s">
        <v>182</v>
      </c>
      <c r="B1" s="161"/>
      <c r="C1" s="161"/>
      <c r="D1" s="161"/>
      <c r="E1" s="161"/>
      <c r="F1" s="161"/>
      <c r="G1" s="161"/>
      <c r="H1" s="161"/>
      <c r="I1" s="161"/>
    </row>
    <row r="2" spans="1:9" ht="21.75" customHeight="1">
      <c r="A2" s="188" t="s">
        <v>85</v>
      </c>
      <c r="B2" s="193" t="s">
        <v>183</v>
      </c>
      <c r="C2" s="191"/>
      <c r="D2" s="194"/>
      <c r="E2" s="193" t="s">
        <v>100</v>
      </c>
      <c r="F2" s="191"/>
      <c r="G2" s="194"/>
      <c r="H2" s="190" t="s">
        <v>87</v>
      </c>
      <c r="I2" s="192"/>
    </row>
    <row r="3" spans="1:9" ht="30.75" customHeight="1" thickBot="1">
      <c r="A3" s="195"/>
      <c r="B3" s="78" t="s">
        <v>88</v>
      </c>
      <c r="C3" s="79" t="s">
        <v>95</v>
      </c>
      <c r="D3" s="80" t="s">
        <v>89</v>
      </c>
      <c r="E3" s="78" t="s">
        <v>88</v>
      </c>
      <c r="F3" s="79" t="s">
        <v>95</v>
      </c>
      <c r="G3" s="80" t="s">
        <v>89</v>
      </c>
      <c r="H3" s="83" t="s">
        <v>90</v>
      </c>
      <c r="I3" s="84" t="s">
        <v>91</v>
      </c>
    </row>
    <row r="4" spans="1:9" ht="19.95" customHeight="1">
      <c r="A4" s="75" t="s">
        <v>157</v>
      </c>
      <c r="B4" s="85">
        <v>9196917</v>
      </c>
      <c r="C4" s="81">
        <f>B4/$B$29</f>
        <v>0.5206932864099354</v>
      </c>
      <c r="D4" s="76">
        <v>28246474</v>
      </c>
      <c r="E4" s="85">
        <v>9750809</v>
      </c>
      <c r="F4" s="81">
        <f>E4/$E$29</f>
        <v>0.6375158246086452</v>
      </c>
      <c r="G4" s="76">
        <v>37950166</v>
      </c>
      <c r="H4" s="86">
        <f t="shared" ref="H4:H16" si="0">(B4-E4)/E4</f>
        <v>-5.6804722561994599E-2</v>
      </c>
      <c r="I4" s="87">
        <f t="shared" ref="I4:I16" si="1">(D4-G4)/G4</f>
        <v>-0.25569564043540677</v>
      </c>
    </row>
    <row r="5" spans="1:9" ht="19.95" customHeight="1">
      <c r="A5" s="75" t="s">
        <v>158</v>
      </c>
      <c r="B5" s="85">
        <v>6889581</v>
      </c>
      <c r="C5" s="81">
        <f t="shared" ref="C5:C29" si="2">B5/$B$29</f>
        <v>0.39006099249101078</v>
      </c>
      <c r="D5" s="76">
        <v>20237048</v>
      </c>
      <c r="E5" s="85">
        <v>2659260</v>
      </c>
      <c r="F5" s="81">
        <f t="shared" ref="F5:F29" si="3">E5/$E$29</f>
        <v>0.17386458208224423</v>
      </c>
      <c r="G5" s="76">
        <v>10626498</v>
      </c>
      <c r="H5" s="38">
        <f t="shared" si="0"/>
        <v>1.5907887908666321</v>
      </c>
      <c r="I5" s="39">
        <f t="shared" si="1"/>
        <v>0.90439484390812475</v>
      </c>
    </row>
    <row r="6" spans="1:9" ht="19.95" customHeight="1">
      <c r="A6" s="75" t="s">
        <v>159</v>
      </c>
      <c r="B6" s="85">
        <v>813348</v>
      </c>
      <c r="C6" s="81">
        <f t="shared" si="2"/>
        <v>4.6048566396211708E-2</v>
      </c>
      <c r="D6" s="76">
        <v>2624075</v>
      </c>
      <c r="E6" s="85">
        <v>94147</v>
      </c>
      <c r="F6" s="81">
        <f t="shared" si="3"/>
        <v>6.1554074476723028E-3</v>
      </c>
      <c r="G6" s="76">
        <v>457930</v>
      </c>
      <c r="H6" s="38">
        <f t="shared" si="0"/>
        <v>7.6391281719013886</v>
      </c>
      <c r="I6" s="39">
        <f t="shared" si="1"/>
        <v>4.7302972069967026</v>
      </c>
    </row>
    <row r="7" spans="1:9" ht="19.95" customHeight="1">
      <c r="A7" s="75" t="s">
        <v>160</v>
      </c>
      <c r="B7" s="85">
        <v>499626</v>
      </c>
      <c r="C7" s="81">
        <f t="shared" si="2"/>
        <v>2.8286860033188338E-2</v>
      </c>
      <c r="D7" s="76">
        <v>1474977</v>
      </c>
      <c r="E7" s="85">
        <v>1990082</v>
      </c>
      <c r="F7" s="81">
        <f t="shared" si="3"/>
        <v>0.13011318007242495</v>
      </c>
      <c r="G7" s="76">
        <v>7379564</v>
      </c>
      <c r="H7" s="38">
        <f t="shared" si="0"/>
        <v>-0.74894200339483497</v>
      </c>
      <c r="I7" s="39">
        <f t="shared" si="1"/>
        <v>-0.80012680965975769</v>
      </c>
    </row>
    <row r="8" spans="1:9" ht="19.95" customHeight="1">
      <c r="A8" s="134" t="s">
        <v>229</v>
      </c>
      <c r="B8" s="85">
        <v>196082</v>
      </c>
      <c r="C8" s="81">
        <f t="shared" si="2"/>
        <v>1.1101392019285698E-2</v>
      </c>
      <c r="D8" s="76">
        <v>876840</v>
      </c>
      <c r="E8" s="85">
        <v>463007</v>
      </c>
      <c r="F8" s="81">
        <f t="shared" si="3"/>
        <v>3.027177431170839E-2</v>
      </c>
      <c r="G8" s="76">
        <v>3110958</v>
      </c>
      <c r="H8" s="38">
        <f t="shared" si="0"/>
        <v>-0.57650316301913362</v>
      </c>
      <c r="I8" s="39">
        <f t="shared" si="1"/>
        <v>-0.71814470012131315</v>
      </c>
    </row>
    <row r="9" spans="1:9" ht="19.95" customHeight="1">
      <c r="A9" s="75" t="s">
        <v>162</v>
      </c>
      <c r="B9" s="85">
        <v>2561</v>
      </c>
      <c r="C9" s="81">
        <f t="shared" si="2"/>
        <v>1.4499375241679843E-4</v>
      </c>
      <c r="D9" s="76">
        <v>246718</v>
      </c>
      <c r="E9" s="85">
        <v>909</v>
      </c>
      <c r="F9" s="81">
        <f t="shared" si="3"/>
        <v>5.9431159462692631E-5</v>
      </c>
      <c r="G9" s="76">
        <v>95235</v>
      </c>
      <c r="H9" s="38">
        <f t="shared" si="0"/>
        <v>1.8173817381738173</v>
      </c>
      <c r="I9" s="39">
        <f t="shared" si="1"/>
        <v>1.5906231952538457</v>
      </c>
    </row>
    <row r="10" spans="1:9" ht="19.95" customHeight="1">
      <c r="A10" s="75" t="s">
        <v>163</v>
      </c>
      <c r="B10" s="85">
        <v>36699</v>
      </c>
      <c r="C10" s="81">
        <f t="shared" si="2"/>
        <v>2.0777531120437665E-3</v>
      </c>
      <c r="D10" s="76">
        <v>206547</v>
      </c>
      <c r="E10" s="85">
        <v>157642</v>
      </c>
      <c r="F10" s="81">
        <f t="shared" si="3"/>
        <v>1.0306762200239595E-2</v>
      </c>
      <c r="G10" s="76">
        <v>817190</v>
      </c>
      <c r="H10" s="38">
        <f t="shared" si="0"/>
        <v>-0.76720036538485936</v>
      </c>
      <c r="I10" s="39">
        <f t="shared" si="1"/>
        <v>-0.74724727419571946</v>
      </c>
    </row>
    <row r="11" spans="1:9" ht="19.95" customHeight="1">
      <c r="A11" s="75" t="s">
        <v>164</v>
      </c>
      <c r="B11" s="85">
        <v>4133</v>
      </c>
      <c r="C11" s="81">
        <f t="shared" si="2"/>
        <v>2.3399421270543848E-4</v>
      </c>
      <c r="D11" s="76">
        <v>178688</v>
      </c>
      <c r="E11" s="85">
        <v>1719</v>
      </c>
      <c r="F11" s="81">
        <f t="shared" si="3"/>
        <v>1.1238961838984448E-4</v>
      </c>
      <c r="G11" s="76">
        <v>94769</v>
      </c>
      <c r="H11" s="38">
        <f t="shared" si="0"/>
        <v>1.4043048283885979</v>
      </c>
      <c r="I11" s="39">
        <f t="shared" si="1"/>
        <v>0.88551108484842089</v>
      </c>
    </row>
    <row r="12" spans="1:9" ht="19.95" customHeight="1">
      <c r="A12" s="75" t="s">
        <v>165</v>
      </c>
      <c r="B12" s="85">
        <v>13435</v>
      </c>
      <c r="C12" s="81">
        <f t="shared" si="2"/>
        <v>7.6063688548211133E-4</v>
      </c>
      <c r="D12" s="76">
        <v>90295</v>
      </c>
      <c r="E12" s="85">
        <v>16822</v>
      </c>
      <c r="F12" s="81">
        <f t="shared" si="3"/>
        <v>1.0998360445340102E-3</v>
      </c>
      <c r="G12" s="76">
        <v>114254</v>
      </c>
      <c r="H12" s="38">
        <f t="shared" si="0"/>
        <v>-0.20134347877779099</v>
      </c>
      <c r="I12" s="39">
        <f t="shared" si="1"/>
        <v>-0.20969944159504261</v>
      </c>
    </row>
    <row r="13" spans="1:9" ht="19.95" customHeight="1">
      <c r="A13" s="75" t="s">
        <v>166</v>
      </c>
      <c r="B13" s="85">
        <v>5394</v>
      </c>
      <c r="C13" s="81">
        <f t="shared" si="2"/>
        <v>3.0538707557056257E-4</v>
      </c>
      <c r="D13" s="76">
        <v>46494</v>
      </c>
      <c r="E13" s="85">
        <v>4901</v>
      </c>
      <c r="F13" s="81">
        <f t="shared" si="3"/>
        <v>3.2043136691601383E-4</v>
      </c>
      <c r="G13" s="76">
        <v>75127</v>
      </c>
      <c r="H13" s="38">
        <f t="shared" si="0"/>
        <v>0.10059171597633136</v>
      </c>
      <c r="I13" s="39">
        <f t="shared" si="1"/>
        <v>-0.38112795666005567</v>
      </c>
    </row>
    <row r="14" spans="1:9" ht="19.95" customHeight="1">
      <c r="A14" s="75" t="s">
        <v>167</v>
      </c>
      <c r="B14" s="85">
        <v>820</v>
      </c>
      <c r="C14" s="81">
        <f t="shared" si="2"/>
        <v>4.6425176486440734E-5</v>
      </c>
      <c r="D14" s="76">
        <v>43312</v>
      </c>
      <c r="E14" s="85">
        <v>232</v>
      </c>
      <c r="F14" s="81">
        <f t="shared" si="3"/>
        <v>1.5168348729752135E-5</v>
      </c>
      <c r="G14" s="76">
        <v>10696</v>
      </c>
      <c r="H14" s="38">
        <f t="shared" si="0"/>
        <v>2.5344827586206895</v>
      </c>
      <c r="I14" s="39">
        <f t="shared" si="1"/>
        <v>3.0493642483171279</v>
      </c>
    </row>
    <row r="15" spans="1:9" ht="19.95" customHeight="1">
      <c r="A15" s="75" t="s">
        <v>168</v>
      </c>
      <c r="B15" s="85">
        <v>2308</v>
      </c>
      <c r="C15" s="81">
        <f t="shared" si="2"/>
        <v>1.306698869886649E-4</v>
      </c>
      <c r="D15" s="76">
        <v>33242</v>
      </c>
      <c r="E15" s="85">
        <v>3416</v>
      </c>
      <c r="F15" s="81">
        <f t="shared" si="3"/>
        <v>2.2334085888290212E-4</v>
      </c>
      <c r="G15" s="76">
        <v>41780</v>
      </c>
      <c r="H15" s="38">
        <f t="shared" si="0"/>
        <v>-0.32435597189695553</v>
      </c>
      <c r="I15" s="39">
        <f t="shared" si="1"/>
        <v>-0.20435615126854956</v>
      </c>
    </row>
    <row r="16" spans="1:9" ht="19.95" customHeight="1">
      <c r="A16" s="75" t="s">
        <v>169</v>
      </c>
      <c r="B16" s="85">
        <v>1325</v>
      </c>
      <c r="C16" s="81">
        <f t="shared" si="2"/>
        <v>7.5016291273821917E-5</v>
      </c>
      <c r="D16" s="76">
        <v>17223</v>
      </c>
      <c r="E16" s="85">
        <v>2613</v>
      </c>
      <c r="F16" s="81">
        <f t="shared" si="3"/>
        <v>1.7084006565018243E-4</v>
      </c>
      <c r="G16" s="76">
        <v>22780</v>
      </c>
      <c r="H16" s="38">
        <f t="shared" si="0"/>
        <v>-0.492920015308075</v>
      </c>
      <c r="I16" s="39">
        <f t="shared" si="1"/>
        <v>-0.24394205443371378</v>
      </c>
    </row>
    <row r="17" spans="1:9" ht="19.95" customHeight="1">
      <c r="A17" s="75" t="s">
        <v>170</v>
      </c>
      <c r="B17" s="85">
        <v>192</v>
      </c>
      <c r="C17" s="81">
        <f t="shared" si="2"/>
        <v>1.087028522609344E-5</v>
      </c>
      <c r="D17" s="76">
        <v>7995</v>
      </c>
      <c r="E17" s="85">
        <v>0</v>
      </c>
      <c r="F17" s="81">
        <f t="shared" si="3"/>
        <v>0</v>
      </c>
      <c r="G17" s="76">
        <v>0</v>
      </c>
      <c r="H17" s="85">
        <v>0</v>
      </c>
      <c r="I17" s="76">
        <v>0</v>
      </c>
    </row>
    <row r="18" spans="1:9" ht="19.95" customHeight="1">
      <c r="A18" s="75" t="s">
        <v>171</v>
      </c>
      <c r="B18" s="85">
        <v>126</v>
      </c>
      <c r="C18" s="81">
        <f t="shared" si="2"/>
        <v>7.1336246796238203E-6</v>
      </c>
      <c r="D18" s="76">
        <v>6443</v>
      </c>
      <c r="E18" s="85">
        <v>0</v>
      </c>
      <c r="F18" s="81">
        <f t="shared" si="3"/>
        <v>0</v>
      </c>
      <c r="G18" s="76">
        <v>0</v>
      </c>
      <c r="H18" s="85">
        <v>0</v>
      </c>
      <c r="I18" s="76">
        <v>0</v>
      </c>
    </row>
    <row r="19" spans="1:9" ht="19.95" customHeight="1">
      <c r="A19" s="75" t="s">
        <v>172</v>
      </c>
      <c r="B19" s="85">
        <v>138</v>
      </c>
      <c r="C19" s="81">
        <f t="shared" si="2"/>
        <v>7.8130175062546598E-6</v>
      </c>
      <c r="D19" s="76">
        <v>5940</v>
      </c>
      <c r="E19" s="85">
        <v>55</v>
      </c>
      <c r="F19" s="81">
        <f t="shared" si="3"/>
        <v>3.5959447419671009E-6</v>
      </c>
      <c r="G19" s="76">
        <v>2624</v>
      </c>
      <c r="H19" s="38">
        <f>(B19-E19)/E19</f>
        <v>1.509090909090909</v>
      </c>
      <c r="I19" s="39">
        <f>(D19-G19)/G19</f>
        <v>1.2637195121951219</v>
      </c>
    </row>
    <row r="20" spans="1:9" ht="19.95" customHeight="1">
      <c r="A20" s="75" t="s">
        <v>173</v>
      </c>
      <c r="B20" s="85">
        <v>93</v>
      </c>
      <c r="C20" s="81">
        <f t="shared" si="2"/>
        <v>5.2652944063890105E-6</v>
      </c>
      <c r="D20" s="76">
        <v>5578</v>
      </c>
      <c r="E20" s="85">
        <v>0</v>
      </c>
      <c r="F20" s="81">
        <f t="shared" si="3"/>
        <v>0</v>
      </c>
      <c r="G20" s="76">
        <v>0</v>
      </c>
      <c r="H20" s="85">
        <v>0</v>
      </c>
      <c r="I20" s="76">
        <v>0</v>
      </c>
    </row>
    <row r="21" spans="1:9" ht="19.95" customHeight="1">
      <c r="A21" s="75" t="s">
        <v>174</v>
      </c>
      <c r="B21" s="85">
        <v>40</v>
      </c>
      <c r="C21" s="81">
        <f t="shared" si="2"/>
        <v>2.2646427554361335E-6</v>
      </c>
      <c r="D21" s="76">
        <v>1235</v>
      </c>
      <c r="E21" s="85">
        <v>3</v>
      </c>
      <c r="F21" s="81">
        <f t="shared" si="3"/>
        <v>1.9614244047093276E-7</v>
      </c>
      <c r="G21" s="76">
        <v>196</v>
      </c>
      <c r="H21" s="38">
        <f>(B21-E21)/E21</f>
        <v>12.333333333333334</v>
      </c>
      <c r="I21" s="39">
        <f>(D21-G21)/G21</f>
        <v>5.3010204081632653</v>
      </c>
    </row>
    <row r="22" spans="1:9" ht="19.95" customHeight="1">
      <c r="A22" s="75" t="s">
        <v>175</v>
      </c>
      <c r="B22" s="85">
        <v>10</v>
      </c>
      <c r="C22" s="81">
        <f t="shared" si="2"/>
        <v>5.6616068885903338E-7</v>
      </c>
      <c r="D22" s="76">
        <v>391</v>
      </c>
      <c r="E22" s="85">
        <v>0</v>
      </c>
      <c r="F22" s="81">
        <f t="shared" si="3"/>
        <v>0</v>
      </c>
      <c r="G22" s="76">
        <v>0</v>
      </c>
      <c r="H22" s="85">
        <v>0</v>
      </c>
      <c r="I22" s="76">
        <v>0</v>
      </c>
    </row>
    <row r="23" spans="1:9" ht="19.95" customHeight="1">
      <c r="A23" s="75" t="s">
        <v>176</v>
      </c>
      <c r="B23" s="85">
        <v>2</v>
      </c>
      <c r="C23" s="81">
        <f t="shared" si="2"/>
        <v>1.1323213777180667E-7</v>
      </c>
      <c r="D23" s="76">
        <v>66</v>
      </c>
      <c r="E23" s="85">
        <v>0</v>
      </c>
      <c r="F23" s="81">
        <f t="shared" si="3"/>
        <v>0</v>
      </c>
      <c r="G23" s="76">
        <v>0</v>
      </c>
      <c r="H23" s="85">
        <v>0</v>
      </c>
      <c r="I23" s="76">
        <v>0</v>
      </c>
    </row>
    <row r="24" spans="1:9" ht="19.95" customHeight="1">
      <c r="A24" s="75" t="s">
        <v>180</v>
      </c>
      <c r="B24" s="85">
        <v>0</v>
      </c>
      <c r="C24" s="81">
        <f t="shared" si="2"/>
        <v>0</v>
      </c>
      <c r="D24" s="76">
        <v>0</v>
      </c>
      <c r="E24" s="85">
        <v>69142</v>
      </c>
      <c r="F24" s="81">
        <f t="shared" si="3"/>
        <v>4.5205602063470782E-3</v>
      </c>
      <c r="G24" s="76">
        <v>314312</v>
      </c>
      <c r="H24" s="38">
        <f t="shared" ref="H24:H29" si="4">(B24-E24)/E24</f>
        <v>-1</v>
      </c>
      <c r="I24" s="39">
        <f t="shared" ref="I24:I29" si="5">(D24-G24)/G24</f>
        <v>-1</v>
      </c>
    </row>
    <row r="25" spans="1:9" ht="19.95" customHeight="1">
      <c r="A25" s="75" t="s">
        <v>179</v>
      </c>
      <c r="B25" s="85">
        <v>0</v>
      </c>
      <c r="C25" s="81">
        <f t="shared" si="2"/>
        <v>0</v>
      </c>
      <c r="D25" s="76">
        <v>0</v>
      </c>
      <c r="E25" s="85">
        <v>15140</v>
      </c>
      <c r="F25" s="81">
        <f t="shared" si="3"/>
        <v>9.8986551624330736E-4</v>
      </c>
      <c r="G25" s="76">
        <v>12557</v>
      </c>
      <c r="H25" s="38">
        <f t="shared" si="4"/>
        <v>-1</v>
      </c>
      <c r="I25" s="39">
        <f t="shared" si="5"/>
        <v>-1</v>
      </c>
    </row>
    <row r="26" spans="1:9" ht="19.95" customHeight="1">
      <c r="A26" s="75" t="s">
        <v>177</v>
      </c>
      <c r="B26" s="85">
        <v>0</v>
      </c>
      <c r="C26" s="81">
        <f t="shared" si="2"/>
        <v>0</v>
      </c>
      <c r="D26" s="76">
        <v>0</v>
      </c>
      <c r="E26" s="85">
        <v>151</v>
      </c>
      <c r="F26" s="81">
        <f t="shared" si="3"/>
        <v>9.8725028370369501E-6</v>
      </c>
      <c r="G26" s="76">
        <v>3036</v>
      </c>
      <c r="H26" s="38">
        <f t="shared" si="4"/>
        <v>-1</v>
      </c>
      <c r="I26" s="39">
        <f t="shared" si="5"/>
        <v>-1</v>
      </c>
    </row>
    <row r="27" spans="1:9" ht="19.95" customHeight="1">
      <c r="A27" s="75" t="s">
        <v>178</v>
      </c>
      <c r="B27" s="85">
        <v>0</v>
      </c>
      <c r="C27" s="81">
        <f t="shared" si="2"/>
        <v>0</v>
      </c>
      <c r="D27" s="76">
        <v>0</v>
      </c>
      <c r="E27" s="85">
        <v>1</v>
      </c>
      <c r="F27" s="81">
        <f t="shared" si="3"/>
        <v>6.5380813490310929E-8</v>
      </c>
      <c r="G27" s="76">
        <v>2566</v>
      </c>
      <c r="H27" s="38">
        <f t="shared" si="4"/>
        <v>-1</v>
      </c>
      <c r="I27" s="39">
        <f t="shared" si="5"/>
        <v>-1</v>
      </c>
    </row>
    <row r="28" spans="1:9" ht="19.95" customHeight="1">
      <c r="A28" s="134" t="s">
        <v>181</v>
      </c>
      <c r="B28" s="85">
        <v>0</v>
      </c>
      <c r="C28" s="81">
        <f t="shared" si="2"/>
        <v>0</v>
      </c>
      <c r="D28" s="76">
        <v>0</v>
      </c>
      <c r="E28" s="85">
        <v>64956</v>
      </c>
      <c r="F28" s="81">
        <f t="shared" si="3"/>
        <v>4.2468761210766367E-3</v>
      </c>
      <c r="G28" s="76">
        <v>165874</v>
      </c>
      <c r="H28" s="38">
        <f t="shared" si="4"/>
        <v>-1</v>
      </c>
      <c r="I28" s="39">
        <f t="shared" si="5"/>
        <v>-1</v>
      </c>
    </row>
    <row r="29" spans="1:9" ht="21">
      <c r="A29" s="88" t="s">
        <v>101</v>
      </c>
      <c r="B29" s="135">
        <v>17662830</v>
      </c>
      <c r="C29" s="81">
        <f t="shared" si="2"/>
        <v>1</v>
      </c>
      <c r="D29" s="136">
        <v>54349581</v>
      </c>
      <c r="E29" s="135">
        <v>15295007</v>
      </c>
      <c r="F29" s="81">
        <f t="shared" si="3"/>
        <v>1</v>
      </c>
      <c r="G29" s="136">
        <v>61298111</v>
      </c>
      <c r="H29" s="137">
        <f t="shared" si="4"/>
        <v>0.15481019394106849</v>
      </c>
      <c r="I29" s="138">
        <f t="shared" si="5"/>
        <v>-0.11335634796315339</v>
      </c>
    </row>
    <row r="30" spans="1:9">
      <c r="B30" s="133"/>
      <c r="D30" s="133"/>
      <c r="E30" s="133"/>
      <c r="F30" s="133"/>
      <c r="G30" s="133"/>
    </row>
  </sheetData>
  <mergeCells count="5">
    <mergeCell ref="A1:I1"/>
    <mergeCell ref="A2:A3"/>
    <mergeCell ref="B2:D2"/>
    <mergeCell ref="E2:G2"/>
    <mergeCell ref="H2:I2"/>
  </mergeCells>
  <phoneticPr fontId="2" type="noConversion"/>
  <pageMargins left="0.75" right="0.75" top="1" bottom="1" header="0.5" footer="0.5"/>
  <pageSetup paperSize="9" scale="84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I29"/>
  <sheetViews>
    <sheetView topLeftCell="A16" workbookViewId="0">
      <selection activeCell="M29" sqref="M29"/>
    </sheetView>
  </sheetViews>
  <sheetFormatPr defaultColWidth="9" defaultRowHeight="15.6"/>
  <cols>
    <col min="1" max="1" width="13.5546875" style="10" bestFit="1" customWidth="1"/>
    <col min="2" max="2" width="13.33203125" style="11" customWidth="1"/>
    <col min="3" max="3" width="9.88671875" style="11" customWidth="1"/>
    <col min="4" max="4" width="13.44140625" style="11" customWidth="1"/>
    <col min="5" max="5" width="13" style="11" customWidth="1"/>
    <col min="6" max="6" width="9.5546875" style="11" customWidth="1"/>
    <col min="7" max="7" width="14.21875" style="11" customWidth="1"/>
    <col min="8" max="9" width="10.109375" style="11" bestFit="1" customWidth="1"/>
    <col min="10" max="10" width="9" style="10" customWidth="1"/>
    <col min="11" max="16384" width="9" style="10"/>
  </cols>
  <sheetData>
    <row r="1" spans="1:9" s="12" customFormat="1" ht="33.75" customHeight="1" thickBot="1">
      <c r="A1" s="161" t="s">
        <v>231</v>
      </c>
      <c r="B1" s="161"/>
      <c r="C1" s="161"/>
      <c r="D1" s="161"/>
      <c r="E1" s="161"/>
      <c r="F1" s="161"/>
      <c r="G1" s="161"/>
      <c r="H1" s="161"/>
      <c r="I1" s="161"/>
    </row>
    <row r="2" spans="1:9" ht="25.5" customHeight="1" thickTop="1">
      <c r="A2" s="193" t="s">
        <v>232</v>
      </c>
      <c r="B2" s="181" t="s">
        <v>233</v>
      </c>
      <c r="C2" s="187"/>
      <c r="D2" s="185"/>
      <c r="E2" s="181" t="s">
        <v>234</v>
      </c>
      <c r="F2" s="187"/>
      <c r="G2" s="185"/>
      <c r="H2" s="181" t="s">
        <v>235</v>
      </c>
      <c r="I2" s="185"/>
    </row>
    <row r="3" spans="1:9" ht="33.9" customHeight="1">
      <c r="A3" s="248"/>
      <c r="B3" s="67" t="s">
        <v>236</v>
      </c>
      <c r="C3" s="74" t="s">
        <v>237</v>
      </c>
      <c r="D3" s="68" t="s">
        <v>238</v>
      </c>
      <c r="E3" s="67" t="s">
        <v>236</v>
      </c>
      <c r="F3" s="74" t="s">
        <v>237</v>
      </c>
      <c r="G3" s="68" t="s">
        <v>238</v>
      </c>
      <c r="H3" s="67" t="s">
        <v>239</v>
      </c>
      <c r="I3" s="68" t="s">
        <v>240</v>
      </c>
    </row>
    <row r="4" spans="1:9" ht="22.95" customHeight="1">
      <c r="A4" s="75" t="s">
        <v>157</v>
      </c>
      <c r="B4" s="239">
        <v>10397478</v>
      </c>
      <c r="C4" s="21">
        <f>B4/$B$29</f>
        <v>0.52305738415719594</v>
      </c>
      <c r="D4" s="240">
        <v>32087039</v>
      </c>
      <c r="E4" s="239">
        <v>10806227</v>
      </c>
      <c r="F4" s="21">
        <f>E4/$E$29</f>
        <v>0.63965695076621376</v>
      </c>
      <c r="G4" s="240">
        <v>41584372</v>
      </c>
      <c r="H4" s="244">
        <f>SUM(B4/E4-1)</f>
        <v>-3.7825320530468165E-2</v>
      </c>
      <c r="I4" s="245">
        <f>SUM(D4/G4-1)</f>
        <v>-0.22838707291287219</v>
      </c>
    </row>
    <row r="5" spans="1:9" ht="22.95" customHeight="1">
      <c r="A5" s="75" t="s">
        <v>158</v>
      </c>
      <c r="B5" s="239">
        <v>7666890</v>
      </c>
      <c r="C5" s="21">
        <f t="shared" ref="C5:C29" si="0">B5/$B$29</f>
        <v>0.38569193683515984</v>
      </c>
      <c r="D5" s="240">
        <v>22485957</v>
      </c>
      <c r="E5" s="239">
        <v>2948898</v>
      </c>
      <c r="F5" s="21">
        <f t="shared" ref="F5:F29" si="1">E5/$E$29</f>
        <v>0.17455519884975451</v>
      </c>
      <c r="G5" s="240">
        <v>11668301</v>
      </c>
      <c r="H5" s="244">
        <f>SUM(B5/E5-1)</f>
        <v>1.5999169859384761</v>
      </c>
      <c r="I5" s="245">
        <f>SUM(D5/G5-1)</f>
        <v>0.92709778398757448</v>
      </c>
    </row>
    <row r="6" spans="1:9" ht="22.95" customHeight="1">
      <c r="A6" s="75" t="s">
        <v>159</v>
      </c>
      <c r="B6" s="239">
        <v>948090</v>
      </c>
      <c r="C6" s="21">
        <f t="shared" si="0"/>
        <v>4.7694784768536745E-2</v>
      </c>
      <c r="D6" s="240">
        <v>3080169</v>
      </c>
      <c r="E6" s="239">
        <v>94147</v>
      </c>
      <c r="F6" s="21">
        <f t="shared" si="1"/>
        <v>5.5728778364351151E-3</v>
      </c>
      <c r="G6" s="240">
        <v>457930</v>
      </c>
      <c r="H6" s="244">
        <f>SUM(B6/E6-1)</f>
        <v>9.0703155703315037</v>
      </c>
      <c r="I6" s="245">
        <f>SUM(D6/G6-1)</f>
        <v>5.7262878605900465</v>
      </c>
    </row>
    <row r="7" spans="1:9" ht="22.95" customHeight="1">
      <c r="A7" s="75" t="s">
        <v>160</v>
      </c>
      <c r="B7" s="239">
        <v>559492</v>
      </c>
      <c r="C7" s="21">
        <f t="shared" si="0"/>
        <v>2.8145904418059635E-2</v>
      </c>
      <c r="D7" s="240">
        <v>1647526</v>
      </c>
      <c r="E7" s="239">
        <v>2272496</v>
      </c>
      <c r="F7" s="21">
        <f t="shared" si="1"/>
        <v>0.13451668764578217</v>
      </c>
      <c r="G7" s="240">
        <v>8373456</v>
      </c>
      <c r="H7" s="244">
        <f>SUM(B7/E7-1)</f>
        <v>-0.75379846653195426</v>
      </c>
      <c r="I7" s="245">
        <f>SUM(D7/G7-1)</f>
        <v>-0.80324420406580033</v>
      </c>
    </row>
    <row r="8" spans="1:9" ht="22.95" customHeight="1">
      <c r="A8" s="75" t="s">
        <v>161</v>
      </c>
      <c r="B8" s="239">
        <v>239023</v>
      </c>
      <c r="C8" s="21">
        <f t="shared" si="0"/>
        <v>1.2024333702211771E-2</v>
      </c>
      <c r="D8" s="240">
        <v>1074706</v>
      </c>
      <c r="E8" s="239">
        <v>497331</v>
      </c>
      <c r="F8" s="21">
        <f t="shared" si="1"/>
        <v>2.9438695946467888E-2</v>
      </c>
      <c r="G8" s="240">
        <v>3311003</v>
      </c>
      <c r="H8" s="244">
        <f>SUM(B8/E8-1)</f>
        <v>-0.51938849579052992</v>
      </c>
      <c r="I8" s="245">
        <f>SUM(D8/G8-1)</f>
        <v>-0.67541376434874878</v>
      </c>
    </row>
    <row r="9" spans="1:9" ht="22.95" customHeight="1">
      <c r="A9" s="75" t="s">
        <v>163</v>
      </c>
      <c r="B9" s="239">
        <v>36699</v>
      </c>
      <c r="C9" s="21">
        <f t="shared" si="0"/>
        <v>1.8461864445575105E-3</v>
      </c>
      <c r="D9" s="240">
        <v>206547</v>
      </c>
      <c r="E9" s="239">
        <v>157642</v>
      </c>
      <c r="F9" s="21">
        <f t="shared" si="1"/>
        <v>9.3313606157530721E-3</v>
      </c>
      <c r="G9" s="240">
        <v>817190</v>
      </c>
      <c r="H9" s="244">
        <f>SUM(B9/E9-1)</f>
        <v>-0.76720036538485936</v>
      </c>
      <c r="I9" s="245">
        <f>SUM(D9/G9-1)</f>
        <v>-0.74724727419571946</v>
      </c>
    </row>
    <row r="10" spans="1:9" ht="22.95" customHeight="1">
      <c r="A10" s="75" t="s">
        <v>165</v>
      </c>
      <c r="B10" s="239">
        <v>13435</v>
      </c>
      <c r="C10" s="21">
        <f t="shared" si="0"/>
        <v>6.7586350806916136E-4</v>
      </c>
      <c r="D10" s="240">
        <v>90295</v>
      </c>
      <c r="E10" s="239">
        <v>17314</v>
      </c>
      <c r="F10" s="21">
        <f t="shared" si="1"/>
        <v>1.0248739403277596E-3</v>
      </c>
      <c r="G10" s="240">
        <v>117276</v>
      </c>
      <c r="H10" s="244">
        <f>SUM(B10/E10-1)</f>
        <v>-0.22403835046782949</v>
      </c>
      <c r="I10" s="245">
        <f>SUM(D10/G10-1)</f>
        <v>-0.23006412224154982</v>
      </c>
    </row>
    <row r="11" spans="1:9" ht="22.95" customHeight="1">
      <c r="A11" s="75" t="s">
        <v>166</v>
      </c>
      <c r="B11" s="239">
        <v>5394</v>
      </c>
      <c r="C11" s="21">
        <f t="shared" si="0"/>
        <v>2.7135152679754794E-4</v>
      </c>
      <c r="D11" s="240">
        <v>46494</v>
      </c>
      <c r="E11" s="239">
        <v>4901</v>
      </c>
      <c r="F11" s="21">
        <f t="shared" si="1"/>
        <v>2.9010668716335621E-4</v>
      </c>
      <c r="G11" s="240">
        <v>75127</v>
      </c>
      <c r="H11" s="244">
        <f>SUM(B11/E11-1)</f>
        <v>0.10059171597633143</v>
      </c>
      <c r="I11" s="245">
        <f>SUM(D11/G11-1)</f>
        <v>-0.38112795666005561</v>
      </c>
    </row>
    <row r="12" spans="1:9" ht="22.95" customHeight="1">
      <c r="A12" s="75" t="s">
        <v>164</v>
      </c>
      <c r="B12" s="239">
        <v>4155</v>
      </c>
      <c r="C12" s="21">
        <f t="shared" si="0"/>
        <v>2.0902217164327244E-4</v>
      </c>
      <c r="D12" s="240">
        <v>179911</v>
      </c>
      <c r="E12" s="239">
        <v>1801</v>
      </c>
      <c r="F12" s="21">
        <f t="shared" si="1"/>
        <v>1.0660725231201888E-4</v>
      </c>
      <c r="G12" s="240">
        <v>100686</v>
      </c>
      <c r="H12" s="244">
        <f>SUM(B12/E12-1)</f>
        <v>1.3070516379789008</v>
      </c>
      <c r="I12" s="245">
        <f>SUM(D12/G12-1)</f>
        <v>0.78685219394950634</v>
      </c>
    </row>
    <row r="13" spans="1:9" ht="22.95" customHeight="1">
      <c r="A13" s="75" t="s">
        <v>162</v>
      </c>
      <c r="B13" s="239">
        <v>2561</v>
      </c>
      <c r="C13" s="21">
        <f t="shared" si="0"/>
        <v>1.2883412312356696E-4</v>
      </c>
      <c r="D13" s="240">
        <v>246718</v>
      </c>
      <c r="E13" s="239">
        <v>995</v>
      </c>
      <c r="F13" s="21">
        <f t="shared" si="1"/>
        <v>5.8897399250671181E-5</v>
      </c>
      <c r="G13" s="240">
        <v>104207</v>
      </c>
      <c r="H13" s="244">
        <f>SUM(B13/E13-1)</f>
        <v>1.5738693467336682</v>
      </c>
      <c r="I13" s="245">
        <f>SUM(D13/G13-1)</f>
        <v>1.3675760745439365</v>
      </c>
    </row>
    <row r="14" spans="1:9" ht="22.95" customHeight="1">
      <c r="A14" s="75" t="s">
        <v>168</v>
      </c>
      <c r="B14" s="239">
        <v>2308</v>
      </c>
      <c r="C14" s="21">
        <f t="shared" si="0"/>
        <v>1.1610665996454219E-4</v>
      </c>
      <c r="D14" s="240">
        <v>33242</v>
      </c>
      <c r="E14" s="239">
        <v>3416</v>
      </c>
      <c r="F14" s="21">
        <f t="shared" si="1"/>
        <v>2.0220453853295753E-4</v>
      </c>
      <c r="G14" s="240">
        <v>41780</v>
      </c>
      <c r="H14" s="244">
        <f>SUM(B14/E14-1)</f>
        <v>-0.32435597189695553</v>
      </c>
      <c r="I14" s="245">
        <f>SUM(D14/G14-1)</f>
        <v>-0.20435615126854956</v>
      </c>
    </row>
    <row r="15" spans="1:9" ht="22.95" customHeight="1">
      <c r="A15" s="75" t="s">
        <v>169</v>
      </c>
      <c r="B15" s="239">
        <v>1325</v>
      </c>
      <c r="C15" s="21">
        <f t="shared" si="0"/>
        <v>6.6655686504774012E-5</v>
      </c>
      <c r="D15" s="240">
        <v>17223</v>
      </c>
      <c r="E15" s="239">
        <v>3892</v>
      </c>
      <c r="F15" s="21">
        <f t="shared" si="1"/>
        <v>2.3038058078754997E-4</v>
      </c>
      <c r="G15" s="240">
        <v>33724</v>
      </c>
      <c r="H15" s="244">
        <f>SUM(B15/E15-1)</f>
        <v>-0.6595580678314491</v>
      </c>
      <c r="I15" s="245">
        <f>SUM(D15/G15-1)</f>
        <v>-0.48929545724113388</v>
      </c>
    </row>
    <row r="16" spans="1:9" ht="22.95" customHeight="1">
      <c r="A16" s="75" t="s">
        <v>167</v>
      </c>
      <c r="B16" s="239">
        <v>820</v>
      </c>
      <c r="C16" s="21">
        <f t="shared" si="0"/>
        <v>4.1251066365218627E-5</v>
      </c>
      <c r="D16" s="240">
        <v>43344</v>
      </c>
      <c r="E16" s="239">
        <v>233</v>
      </c>
      <c r="F16" s="21">
        <f t="shared" si="1"/>
        <v>1.3792054296890839E-5</v>
      </c>
      <c r="G16" s="240">
        <v>10791</v>
      </c>
      <c r="H16" s="244">
        <f>SUM(B16/E16-1)</f>
        <v>2.5193133047210301</v>
      </c>
      <c r="I16" s="245">
        <f>SUM(D16/G16-1)</f>
        <v>3.0166805671392831</v>
      </c>
    </row>
    <row r="17" spans="1:9" ht="22.95" customHeight="1">
      <c r="A17" s="75" t="s">
        <v>170</v>
      </c>
      <c r="B17" s="239">
        <v>192</v>
      </c>
      <c r="C17" s="21">
        <f t="shared" si="0"/>
        <v>9.6587862708804604E-6</v>
      </c>
      <c r="D17" s="240">
        <v>7995</v>
      </c>
      <c r="E17" s="219">
        <v>0</v>
      </c>
      <c r="F17" s="21">
        <f t="shared" si="1"/>
        <v>0</v>
      </c>
      <c r="G17" s="221">
        <v>0</v>
      </c>
      <c r="H17" s="219">
        <v>0</v>
      </c>
      <c r="I17" s="221">
        <v>0</v>
      </c>
    </row>
    <row r="18" spans="1:9" ht="22.95" customHeight="1">
      <c r="A18" s="75" t="s">
        <v>172</v>
      </c>
      <c r="B18" s="239">
        <v>138</v>
      </c>
      <c r="C18" s="21">
        <f t="shared" si="0"/>
        <v>6.9422526321953306E-6</v>
      </c>
      <c r="D18" s="240">
        <v>5940</v>
      </c>
      <c r="E18" s="239">
        <v>55</v>
      </c>
      <c r="F18" s="21">
        <f t="shared" si="1"/>
        <v>3.2556351344592108E-6</v>
      </c>
      <c r="G18" s="240">
        <v>2624</v>
      </c>
      <c r="H18" s="244">
        <f>SUM(B18/E18-1)</f>
        <v>1.5090909090909093</v>
      </c>
      <c r="I18" s="245">
        <f>SUM(D18/G18-1)</f>
        <v>1.2637195121951219</v>
      </c>
    </row>
    <row r="19" spans="1:9" ht="22.95" customHeight="1">
      <c r="A19" s="75" t="s">
        <v>171</v>
      </c>
      <c r="B19" s="239">
        <v>126</v>
      </c>
      <c r="C19" s="21">
        <f t="shared" si="0"/>
        <v>6.338578490265302E-6</v>
      </c>
      <c r="D19" s="240">
        <v>6443</v>
      </c>
      <c r="E19" s="219">
        <v>0</v>
      </c>
      <c r="F19" s="21">
        <f t="shared" si="1"/>
        <v>0</v>
      </c>
      <c r="G19" s="221">
        <v>0</v>
      </c>
      <c r="H19" s="219">
        <v>0</v>
      </c>
      <c r="I19" s="221">
        <v>0</v>
      </c>
    </row>
    <row r="20" spans="1:9" ht="22.95" customHeight="1">
      <c r="A20" s="75" t="s">
        <v>173</v>
      </c>
      <c r="B20" s="239">
        <v>93</v>
      </c>
      <c r="C20" s="21">
        <f t="shared" si="0"/>
        <v>4.6784745999577224E-6</v>
      </c>
      <c r="D20" s="240">
        <v>5578</v>
      </c>
      <c r="E20" s="219">
        <v>0</v>
      </c>
      <c r="F20" s="21">
        <f t="shared" si="1"/>
        <v>0</v>
      </c>
      <c r="G20" s="221">
        <v>0</v>
      </c>
      <c r="H20" s="219">
        <v>0</v>
      </c>
      <c r="I20" s="221">
        <v>0</v>
      </c>
    </row>
    <row r="21" spans="1:9" ht="22.95" customHeight="1">
      <c r="A21" s="75" t="s">
        <v>174</v>
      </c>
      <c r="B21" s="239">
        <v>40</v>
      </c>
      <c r="C21" s="21">
        <f t="shared" si="0"/>
        <v>2.0122471397667626E-6</v>
      </c>
      <c r="D21" s="240">
        <v>1235</v>
      </c>
      <c r="E21" s="239">
        <v>3</v>
      </c>
      <c r="F21" s="21">
        <f t="shared" si="1"/>
        <v>1.7758009824322968E-7</v>
      </c>
      <c r="G21" s="240">
        <v>196</v>
      </c>
      <c r="H21" s="244">
        <f>SUM(B21/E21-1)</f>
        <v>12.333333333333334</v>
      </c>
      <c r="I21" s="245">
        <f>SUM(D21/G21-1)</f>
        <v>5.3010204081632653</v>
      </c>
    </row>
    <row r="22" spans="1:9" ht="22.95" customHeight="1">
      <c r="A22" s="75" t="s">
        <v>175</v>
      </c>
      <c r="B22" s="239">
        <v>10</v>
      </c>
      <c r="C22" s="21">
        <f t="shared" si="0"/>
        <v>5.0306178494169065E-7</v>
      </c>
      <c r="D22" s="240">
        <v>391</v>
      </c>
      <c r="E22" s="219">
        <v>0</v>
      </c>
      <c r="F22" s="21">
        <f t="shared" si="1"/>
        <v>0</v>
      </c>
      <c r="G22" s="221">
        <v>0</v>
      </c>
      <c r="H22" s="219">
        <v>0</v>
      </c>
      <c r="I22" s="221">
        <v>0</v>
      </c>
    </row>
    <row r="23" spans="1:9" ht="22.95" customHeight="1">
      <c r="A23" s="75" t="s">
        <v>230</v>
      </c>
      <c r="B23" s="239">
        <v>3</v>
      </c>
      <c r="C23" s="21">
        <f t="shared" si="0"/>
        <v>1.5091853548250719E-7</v>
      </c>
      <c r="D23" s="240">
        <v>125</v>
      </c>
      <c r="E23" s="219">
        <v>0</v>
      </c>
      <c r="F23" s="21">
        <f t="shared" si="1"/>
        <v>0</v>
      </c>
      <c r="G23" s="221">
        <v>0</v>
      </c>
      <c r="H23" s="219">
        <v>0</v>
      </c>
      <c r="I23" s="221">
        <v>0</v>
      </c>
    </row>
    <row r="24" spans="1:9" ht="22.95" customHeight="1">
      <c r="A24" s="75" t="s">
        <v>176</v>
      </c>
      <c r="B24" s="239">
        <v>2</v>
      </c>
      <c r="C24" s="21">
        <f t="shared" si="0"/>
        <v>1.0061235698833812E-7</v>
      </c>
      <c r="D24" s="240">
        <v>66</v>
      </c>
      <c r="E24" s="219">
        <v>0</v>
      </c>
      <c r="F24" s="21">
        <f t="shared" si="1"/>
        <v>0</v>
      </c>
      <c r="G24" s="221">
        <v>0</v>
      </c>
      <c r="H24" s="219">
        <v>0</v>
      </c>
      <c r="I24" s="221">
        <v>0</v>
      </c>
    </row>
    <row r="25" spans="1:9" ht="22.95" customHeight="1">
      <c r="A25" s="75" t="s">
        <v>180</v>
      </c>
      <c r="B25" s="219">
        <v>0</v>
      </c>
      <c r="C25" s="21">
        <f t="shared" si="0"/>
        <v>0</v>
      </c>
      <c r="D25" s="221">
        <v>0</v>
      </c>
      <c r="E25" s="239">
        <v>69142</v>
      </c>
      <c r="F25" s="21">
        <f t="shared" si="1"/>
        <v>4.0927477175777957E-3</v>
      </c>
      <c r="G25" s="240">
        <v>314312</v>
      </c>
      <c r="H25" s="244">
        <f>SUM(B25/E25-1)</f>
        <v>-1</v>
      </c>
      <c r="I25" s="245">
        <f>SUM(D25/G25-1)</f>
        <v>-1</v>
      </c>
    </row>
    <row r="26" spans="1:9" ht="22.95" customHeight="1">
      <c r="A26" s="75" t="s">
        <v>179</v>
      </c>
      <c r="B26" s="219">
        <v>0</v>
      </c>
      <c r="C26" s="21">
        <f t="shared" si="0"/>
        <v>0</v>
      </c>
      <c r="D26" s="221">
        <v>0</v>
      </c>
      <c r="E26" s="239">
        <v>15140</v>
      </c>
      <c r="F26" s="21">
        <f t="shared" si="1"/>
        <v>8.9618756246749912E-4</v>
      </c>
      <c r="G26" s="240">
        <v>12557</v>
      </c>
      <c r="H26" s="244">
        <f>SUM(B26/E26-1)</f>
        <v>-1</v>
      </c>
      <c r="I26" s="245">
        <f>SUM(D26/G26-1)</f>
        <v>-1</v>
      </c>
    </row>
    <row r="27" spans="1:9" ht="22.95" customHeight="1">
      <c r="A27" s="75" t="s">
        <v>177</v>
      </c>
      <c r="B27" s="219">
        <v>0</v>
      </c>
      <c r="C27" s="21">
        <f t="shared" si="0"/>
        <v>0</v>
      </c>
      <c r="D27" s="221">
        <v>0</v>
      </c>
      <c r="E27" s="239">
        <v>151</v>
      </c>
      <c r="F27" s="21">
        <f t="shared" si="1"/>
        <v>8.9381982782425607E-6</v>
      </c>
      <c r="G27" s="240">
        <v>3036</v>
      </c>
      <c r="H27" s="244">
        <f>SUM(B27/E27-1)</f>
        <v>-1</v>
      </c>
      <c r="I27" s="245">
        <f>SUM(D27/G27-1)</f>
        <v>-1</v>
      </c>
    </row>
    <row r="28" spans="1:9" ht="22.95" customHeight="1">
      <c r="A28" s="75" t="s">
        <v>178</v>
      </c>
      <c r="B28" s="219">
        <v>0</v>
      </c>
      <c r="C28" s="21">
        <f t="shared" si="0"/>
        <v>0</v>
      </c>
      <c r="D28" s="221">
        <v>0</v>
      </c>
      <c r="E28" s="239">
        <v>1</v>
      </c>
      <c r="F28" s="21">
        <f t="shared" si="1"/>
        <v>5.9193366081076561E-8</v>
      </c>
      <c r="G28" s="240">
        <v>2566</v>
      </c>
      <c r="H28" s="244">
        <f>SUM(B28/E28-1)</f>
        <v>-1</v>
      </c>
      <c r="I28" s="245">
        <f>SUM(D28/G28-1)</f>
        <v>-1</v>
      </c>
    </row>
    <row r="29" spans="1:9" ht="22.95" customHeight="1" thickBot="1">
      <c r="A29" s="206" t="s">
        <v>44</v>
      </c>
      <c r="B29" s="241">
        <f>SUM(B4:B28)</f>
        <v>19878274</v>
      </c>
      <c r="C29" s="242">
        <f t="shared" si="0"/>
        <v>1</v>
      </c>
      <c r="D29" s="243">
        <f>SUM(D4:D28)</f>
        <v>61266944</v>
      </c>
      <c r="E29" s="241">
        <f>SUM(E4:E28)</f>
        <v>16893785</v>
      </c>
      <c r="F29" s="242">
        <f t="shared" si="1"/>
        <v>1</v>
      </c>
      <c r="G29" s="243">
        <f>SUM(G4:G28)</f>
        <v>67031134</v>
      </c>
      <c r="H29" s="246">
        <f>SUM(B29/E29-1)</f>
        <v>0.17666194994194617</v>
      </c>
      <c r="I29" s="247">
        <f>SUM(D29/G29-1)</f>
        <v>-8.5992726902098915E-2</v>
      </c>
    </row>
  </sheetData>
  <sortState xmlns:xlrd2="http://schemas.microsoft.com/office/spreadsheetml/2017/richdata2" ref="A4:I28">
    <sortCondition descending="1" ref="B4:B28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</sheetPr>
  <dimension ref="A1:I31"/>
  <sheetViews>
    <sheetView tabSelected="1" workbookViewId="0">
      <selection activeCell="L12" sqref="L12"/>
    </sheetView>
  </sheetViews>
  <sheetFormatPr defaultColWidth="9" defaultRowHeight="15.6"/>
  <cols>
    <col min="1" max="1" width="15.109375" style="10" customWidth="1"/>
    <col min="2" max="2" width="13.77734375" style="11" customWidth="1"/>
    <col min="3" max="3" width="9.44140625" style="11" customWidth="1"/>
    <col min="4" max="4" width="13.33203125" style="11" customWidth="1"/>
    <col min="5" max="5" width="12.88671875" style="11" customWidth="1"/>
    <col min="6" max="6" width="10.6640625" style="11" customWidth="1"/>
    <col min="7" max="7" width="12.88671875" style="11" customWidth="1"/>
    <col min="8" max="8" width="9.6640625" style="11" customWidth="1"/>
    <col min="9" max="9" width="10.109375" style="11" customWidth="1"/>
    <col min="10" max="16384" width="9" style="10"/>
  </cols>
  <sheetData>
    <row r="1" spans="1:9" ht="37.5" customHeight="1" thickBot="1">
      <c r="A1" s="161" t="s">
        <v>241</v>
      </c>
      <c r="B1" s="161"/>
      <c r="C1" s="161"/>
      <c r="D1" s="161"/>
      <c r="E1" s="161"/>
      <c r="F1" s="161"/>
      <c r="G1" s="161"/>
      <c r="H1" s="161"/>
      <c r="I1" s="161"/>
    </row>
    <row r="2" spans="1:9" ht="24" customHeight="1">
      <c r="A2" s="249" t="s">
        <v>242</v>
      </c>
      <c r="B2" s="250" t="s">
        <v>243</v>
      </c>
      <c r="C2" s="251"/>
      <c r="D2" s="252"/>
      <c r="E2" s="250" t="s">
        <v>244</v>
      </c>
      <c r="F2" s="251"/>
      <c r="G2" s="252"/>
      <c r="H2" s="250" t="s">
        <v>79</v>
      </c>
      <c r="I2" s="252"/>
    </row>
    <row r="3" spans="1:9" ht="28.8">
      <c r="A3" s="253"/>
      <c r="B3" s="254" t="s">
        <v>80</v>
      </c>
      <c r="C3" s="59" t="s">
        <v>81</v>
      </c>
      <c r="D3" s="255" t="s">
        <v>82</v>
      </c>
      <c r="E3" s="254" t="s">
        <v>80</v>
      </c>
      <c r="F3" s="59" t="s">
        <v>81</v>
      </c>
      <c r="G3" s="255" t="s">
        <v>82</v>
      </c>
      <c r="H3" s="254" t="s">
        <v>83</v>
      </c>
      <c r="I3" s="255" t="s">
        <v>84</v>
      </c>
    </row>
    <row r="4" spans="1:9" s="12" customFormat="1" ht="25.05" customHeight="1">
      <c r="A4" s="145" t="s">
        <v>157</v>
      </c>
      <c r="B4" s="139">
        <v>11113391</v>
      </c>
      <c r="C4" s="140">
        <f t="shared" ref="C4:C22" si="0">B4/$B$31</f>
        <v>0.52338568183386236</v>
      </c>
      <c r="D4" s="141">
        <v>34384624</v>
      </c>
      <c r="E4" s="139">
        <v>11984497</v>
      </c>
      <c r="F4" s="140">
        <f t="shared" ref="F4:F22" si="1">E4/$E$31</f>
        <v>0.63316897545737216</v>
      </c>
      <c r="G4" s="141">
        <v>45429650</v>
      </c>
      <c r="H4" s="22">
        <f t="shared" ref="H4:H14" si="2">SUM(B4/E4-1)</f>
        <v>-7.2686071013243203E-2</v>
      </c>
      <c r="I4" s="23">
        <f t="shared" ref="I4:I14" si="3">SUM(D4/G4-1)</f>
        <v>-0.24312373086739603</v>
      </c>
    </row>
    <row r="5" spans="1:9" s="12" customFormat="1" ht="25.05" customHeight="1">
      <c r="A5" s="145" t="s">
        <v>6</v>
      </c>
      <c r="B5" s="139">
        <v>8234580</v>
      </c>
      <c r="C5" s="140">
        <f t="shared" si="0"/>
        <v>0.38780793980122591</v>
      </c>
      <c r="D5" s="141">
        <v>24046075</v>
      </c>
      <c r="E5" s="139">
        <v>3466653</v>
      </c>
      <c r="F5" s="140">
        <f t="shared" si="1"/>
        <v>0.18315137700616269</v>
      </c>
      <c r="G5" s="141">
        <v>13446889</v>
      </c>
      <c r="H5" s="22">
        <f t="shared" si="2"/>
        <v>1.3753689798200166</v>
      </c>
      <c r="I5" s="23">
        <f t="shared" si="3"/>
        <v>0.78822588629979773</v>
      </c>
    </row>
    <row r="6" spans="1:9" s="12" customFormat="1" ht="25.05" customHeight="1">
      <c r="A6" s="145" t="s">
        <v>21</v>
      </c>
      <c r="B6" s="139">
        <v>956186</v>
      </c>
      <c r="C6" s="140">
        <f t="shared" si="0"/>
        <v>4.5031625502062647E-2</v>
      </c>
      <c r="D6" s="141">
        <v>3098408</v>
      </c>
      <c r="E6" s="139">
        <v>165821</v>
      </c>
      <c r="F6" s="140">
        <f t="shared" si="1"/>
        <v>8.7607108316116161E-3</v>
      </c>
      <c r="G6" s="141">
        <v>713864</v>
      </c>
      <c r="H6" s="22">
        <f t="shared" si="2"/>
        <v>4.7663745846424757</v>
      </c>
      <c r="I6" s="23">
        <f t="shared" si="3"/>
        <v>3.3403337330359841</v>
      </c>
    </row>
    <row r="7" spans="1:9" s="12" customFormat="1" ht="25.05" customHeight="1">
      <c r="A7" s="145" t="s">
        <v>7</v>
      </c>
      <c r="B7" s="139">
        <v>616645</v>
      </c>
      <c r="C7" s="140">
        <f t="shared" si="0"/>
        <v>2.9040925832128289E-2</v>
      </c>
      <c r="D7" s="141">
        <v>1821533</v>
      </c>
      <c r="E7" s="139">
        <v>2414381</v>
      </c>
      <c r="F7" s="140">
        <f t="shared" si="1"/>
        <v>0.12755738886110496</v>
      </c>
      <c r="G7" s="141">
        <v>8825036</v>
      </c>
      <c r="H7" s="22">
        <f t="shared" si="2"/>
        <v>-0.74459499142844487</v>
      </c>
      <c r="I7" s="23">
        <f t="shared" si="3"/>
        <v>-0.79359483632701333</v>
      </c>
    </row>
    <row r="8" spans="1:9" s="12" customFormat="1" ht="25.05" customHeight="1">
      <c r="A8" s="145" t="s">
        <v>20</v>
      </c>
      <c r="B8" s="139">
        <v>244920</v>
      </c>
      <c r="C8" s="140">
        <f t="shared" si="0"/>
        <v>1.1534519139545217E-2</v>
      </c>
      <c r="D8" s="141">
        <v>1133264</v>
      </c>
      <c r="E8" s="139">
        <v>519666</v>
      </c>
      <c r="F8" s="140">
        <f t="shared" si="1"/>
        <v>2.7455168856901611E-2</v>
      </c>
      <c r="G8" s="141">
        <v>3412202</v>
      </c>
      <c r="H8" s="22">
        <f t="shared" si="2"/>
        <v>-0.52869727863666283</v>
      </c>
      <c r="I8" s="23">
        <f t="shared" si="3"/>
        <v>-0.66787898254558198</v>
      </c>
    </row>
    <row r="9" spans="1:9" s="12" customFormat="1" ht="25.05" customHeight="1">
      <c r="A9" s="145" t="s">
        <v>189</v>
      </c>
      <c r="B9" s="139">
        <v>36699</v>
      </c>
      <c r="C9" s="140">
        <f t="shared" si="0"/>
        <v>1.7283411640624283E-3</v>
      </c>
      <c r="D9" s="141">
        <v>206547</v>
      </c>
      <c r="E9" s="139">
        <v>188322</v>
      </c>
      <c r="F9" s="140">
        <f t="shared" si="1"/>
        <v>9.9494912298850133E-3</v>
      </c>
      <c r="G9" s="141">
        <v>989640</v>
      </c>
      <c r="H9" s="22">
        <f t="shared" si="2"/>
        <v>-0.80512632618600055</v>
      </c>
      <c r="I9" s="23">
        <f t="shared" si="3"/>
        <v>-0.79129077240208567</v>
      </c>
    </row>
    <row r="10" spans="1:9" s="12" customFormat="1" ht="25.05" customHeight="1">
      <c r="A10" s="145" t="s">
        <v>16</v>
      </c>
      <c r="B10" s="139">
        <v>13468</v>
      </c>
      <c r="C10" s="140">
        <f t="shared" si="0"/>
        <v>6.3427610555036329E-4</v>
      </c>
      <c r="D10" s="141">
        <v>90615</v>
      </c>
      <c r="E10" s="139">
        <v>22498</v>
      </c>
      <c r="F10" s="140">
        <f t="shared" si="1"/>
        <v>1.1886219012646054E-3</v>
      </c>
      <c r="G10" s="141">
        <v>151270</v>
      </c>
      <c r="H10" s="22">
        <f t="shared" si="2"/>
        <v>-0.4013690105787181</v>
      </c>
      <c r="I10" s="23">
        <f t="shared" si="3"/>
        <v>-0.40097177232762615</v>
      </c>
    </row>
    <row r="11" spans="1:9" s="12" customFormat="1" ht="25.05" customHeight="1">
      <c r="A11" s="145" t="s">
        <v>124</v>
      </c>
      <c r="B11" s="139">
        <v>5394</v>
      </c>
      <c r="C11" s="140">
        <f t="shared" si="0"/>
        <v>2.5403068854608406E-4</v>
      </c>
      <c r="D11" s="141">
        <v>46494</v>
      </c>
      <c r="E11" s="139">
        <v>4901</v>
      </c>
      <c r="F11" s="140">
        <f t="shared" si="1"/>
        <v>2.5893128002923955E-4</v>
      </c>
      <c r="G11" s="141">
        <v>75127</v>
      </c>
      <c r="H11" s="22">
        <f t="shared" si="2"/>
        <v>0.10059171597633143</v>
      </c>
      <c r="I11" s="23">
        <f t="shared" si="3"/>
        <v>-0.38112795666005561</v>
      </c>
    </row>
    <row r="12" spans="1:9" s="12" customFormat="1" ht="25.05" customHeight="1">
      <c r="A12" s="145" t="s">
        <v>22</v>
      </c>
      <c r="B12" s="139">
        <v>4413</v>
      </c>
      <c r="C12" s="140">
        <f t="shared" si="0"/>
        <v>2.0783044652463272E-4</v>
      </c>
      <c r="D12" s="141">
        <v>190759</v>
      </c>
      <c r="E12" s="139">
        <v>1848</v>
      </c>
      <c r="F12" s="140">
        <f t="shared" si="1"/>
        <v>9.7634157415636536E-5</v>
      </c>
      <c r="G12" s="141">
        <v>102024</v>
      </c>
      <c r="H12" s="22">
        <f t="shared" si="2"/>
        <v>1.3879870129870131</v>
      </c>
      <c r="I12" s="23">
        <f t="shared" si="3"/>
        <v>0.86974633419587555</v>
      </c>
    </row>
    <row r="13" spans="1:9" s="12" customFormat="1" ht="25.05" customHeight="1">
      <c r="A13" s="147" t="s">
        <v>8</v>
      </c>
      <c r="B13" s="139">
        <v>2714</v>
      </c>
      <c r="C13" s="140">
        <f t="shared" si="0"/>
        <v>1.2781596008788878E-4</v>
      </c>
      <c r="D13" s="141">
        <v>259422</v>
      </c>
      <c r="E13" s="139">
        <v>1204</v>
      </c>
      <c r="F13" s="140">
        <f t="shared" si="1"/>
        <v>6.3610132861702593E-5</v>
      </c>
      <c r="G13" s="141">
        <v>118953</v>
      </c>
      <c r="H13" s="22">
        <f t="shared" si="2"/>
        <v>1.2541528239202657</v>
      </c>
      <c r="I13" s="23">
        <f t="shared" si="3"/>
        <v>1.1808781619631281</v>
      </c>
    </row>
    <row r="14" spans="1:9" s="12" customFormat="1" ht="25.05" customHeight="1">
      <c r="A14" s="145" t="s">
        <v>11</v>
      </c>
      <c r="B14" s="139">
        <v>2427</v>
      </c>
      <c r="C14" s="140">
        <f t="shared" si="0"/>
        <v>1.1429968133135816E-4</v>
      </c>
      <c r="D14" s="141">
        <v>34810</v>
      </c>
      <c r="E14" s="139">
        <v>3419</v>
      </c>
      <c r="F14" s="140">
        <f t="shared" si="1"/>
        <v>1.8063375768618035E-4</v>
      </c>
      <c r="G14" s="141">
        <v>41845</v>
      </c>
      <c r="H14" s="22">
        <f t="shared" si="2"/>
        <v>-0.2901433167592864</v>
      </c>
      <c r="I14" s="23">
        <f t="shared" si="3"/>
        <v>-0.16812044449755048</v>
      </c>
    </row>
    <row r="15" spans="1:9" s="12" customFormat="1" ht="25.05" customHeight="1">
      <c r="A15" s="145" t="s">
        <v>12</v>
      </c>
      <c r="B15" s="139">
        <v>1330</v>
      </c>
      <c r="C15" s="140">
        <f t="shared" si="0"/>
        <v>6.2636413749776005E-5</v>
      </c>
      <c r="D15" s="141">
        <v>17351</v>
      </c>
      <c r="E15" s="139">
        <v>3892</v>
      </c>
      <c r="F15" s="140">
        <f t="shared" si="1"/>
        <v>2.056234527389921E-4</v>
      </c>
      <c r="G15" s="141">
        <v>33724</v>
      </c>
      <c r="H15" s="22">
        <f t="shared" ref="H15:H30" si="4">SUM(B15/E15-1)</f>
        <v>-0.65827338129496404</v>
      </c>
      <c r="I15" s="23">
        <f t="shared" ref="I15:I30" si="5">SUM(D15/G15-1)</f>
        <v>-0.48549994069505398</v>
      </c>
    </row>
    <row r="16" spans="1:9" s="12" customFormat="1" ht="25.05" customHeight="1">
      <c r="A16" s="145" t="s">
        <v>9</v>
      </c>
      <c r="B16" s="139">
        <v>870</v>
      </c>
      <c r="C16" s="140">
        <f t="shared" si="0"/>
        <v>4.0972691700981296E-5</v>
      </c>
      <c r="D16" s="141">
        <v>46448</v>
      </c>
      <c r="E16" s="139">
        <v>1252</v>
      </c>
      <c r="F16" s="140">
        <f t="shared" si="1"/>
        <v>6.6146085002368479E-5</v>
      </c>
      <c r="G16" s="141">
        <v>48733</v>
      </c>
      <c r="H16" s="22">
        <f t="shared" si="4"/>
        <v>-0.305111821086262</v>
      </c>
      <c r="I16" s="23">
        <f t="shared" si="5"/>
        <v>-4.6888145609751075E-2</v>
      </c>
    </row>
    <row r="17" spans="1:9" s="12" customFormat="1" ht="25.05" customHeight="1">
      <c r="A17" s="147" t="s">
        <v>184</v>
      </c>
      <c r="B17" s="139">
        <v>204</v>
      </c>
      <c r="C17" s="140">
        <f t="shared" si="0"/>
        <v>9.6073897781611308E-6</v>
      </c>
      <c r="D17" s="141">
        <v>9051</v>
      </c>
      <c r="E17" s="151">
        <v>0</v>
      </c>
      <c r="F17" s="140">
        <f t="shared" si="1"/>
        <v>0</v>
      </c>
      <c r="G17" s="152">
        <v>0</v>
      </c>
      <c r="H17" s="151">
        <v>0</v>
      </c>
      <c r="I17" s="152">
        <v>0</v>
      </c>
    </row>
    <row r="18" spans="1:9" s="12" customFormat="1" ht="25.05" customHeight="1">
      <c r="A18" s="145" t="s">
        <v>102</v>
      </c>
      <c r="B18" s="139">
        <v>138</v>
      </c>
      <c r="C18" s="140">
        <f t="shared" si="0"/>
        <v>6.4991166146384126E-6</v>
      </c>
      <c r="D18" s="141">
        <v>5940</v>
      </c>
      <c r="E18" s="139">
        <v>55</v>
      </c>
      <c r="F18" s="140">
        <f t="shared" si="1"/>
        <v>2.9057784945129919E-6</v>
      </c>
      <c r="G18" s="141">
        <v>2624</v>
      </c>
      <c r="H18" s="22">
        <f t="shared" si="4"/>
        <v>1.5090909090909093</v>
      </c>
      <c r="I18" s="23">
        <f t="shared" si="5"/>
        <v>1.2637195121951219</v>
      </c>
    </row>
    <row r="19" spans="1:9" s="12" customFormat="1" ht="25.05" customHeight="1">
      <c r="A19" s="147" t="s">
        <v>154</v>
      </c>
      <c r="B19" s="139">
        <v>126</v>
      </c>
      <c r="C19" s="140">
        <f t="shared" si="0"/>
        <v>5.9339760394524633E-6</v>
      </c>
      <c r="D19" s="141">
        <v>6443</v>
      </c>
      <c r="E19" s="151">
        <v>0</v>
      </c>
      <c r="F19" s="140">
        <f t="shared" si="1"/>
        <v>0</v>
      </c>
      <c r="G19" s="152">
        <v>0</v>
      </c>
      <c r="H19" s="151">
        <v>0</v>
      </c>
      <c r="I19" s="152">
        <v>0</v>
      </c>
    </row>
    <row r="20" spans="1:9" s="12" customFormat="1" ht="25.05" customHeight="1">
      <c r="A20" s="147" t="s">
        <v>153</v>
      </c>
      <c r="B20" s="139">
        <v>93</v>
      </c>
      <c r="C20" s="140">
        <f t="shared" si="0"/>
        <v>4.3798394576911038E-6</v>
      </c>
      <c r="D20" s="141">
        <v>5578</v>
      </c>
      <c r="E20" s="151">
        <v>0</v>
      </c>
      <c r="F20" s="140">
        <f t="shared" si="1"/>
        <v>0</v>
      </c>
      <c r="G20" s="152">
        <v>0</v>
      </c>
      <c r="H20" s="151">
        <v>0</v>
      </c>
      <c r="I20" s="152">
        <v>0</v>
      </c>
    </row>
    <row r="21" spans="1:9" s="12" customFormat="1" ht="25.05" customHeight="1">
      <c r="A21" s="147" t="s">
        <v>185</v>
      </c>
      <c r="B21" s="139">
        <v>40</v>
      </c>
      <c r="C21" s="140">
        <f t="shared" si="0"/>
        <v>1.8838019172864963E-6</v>
      </c>
      <c r="D21" s="141">
        <v>1235</v>
      </c>
      <c r="E21" s="139">
        <v>3</v>
      </c>
      <c r="F21" s="140">
        <f t="shared" si="1"/>
        <v>1.5849700879161774E-7</v>
      </c>
      <c r="G21" s="141">
        <v>196</v>
      </c>
      <c r="H21" s="22">
        <f t="shared" si="4"/>
        <v>12.333333333333334</v>
      </c>
      <c r="I21" s="23">
        <f t="shared" si="5"/>
        <v>5.3010204081632653</v>
      </c>
    </row>
    <row r="22" spans="1:9" s="12" customFormat="1" ht="25.05" customHeight="1">
      <c r="A22" s="147" t="s">
        <v>152</v>
      </c>
      <c r="B22" s="139">
        <v>10</v>
      </c>
      <c r="C22" s="140">
        <f t="shared" si="0"/>
        <v>4.7095047932162408E-7</v>
      </c>
      <c r="D22" s="141">
        <v>391</v>
      </c>
      <c r="E22" s="151">
        <v>0</v>
      </c>
      <c r="F22" s="140">
        <f t="shared" si="1"/>
        <v>0</v>
      </c>
      <c r="G22" s="152">
        <v>0</v>
      </c>
      <c r="H22" s="151">
        <v>0</v>
      </c>
      <c r="I22" s="152">
        <v>0</v>
      </c>
    </row>
    <row r="23" spans="1:9" s="12" customFormat="1" ht="25.05" customHeight="1">
      <c r="A23" s="145" t="s">
        <v>188</v>
      </c>
      <c r="B23" s="139">
        <v>3</v>
      </c>
      <c r="C23" s="140">
        <f t="shared" ref="C23:C26" si="6">B23/$B$31</f>
        <v>1.4128514379648724E-7</v>
      </c>
      <c r="D23" s="141">
        <v>125</v>
      </c>
      <c r="E23" s="151">
        <v>0</v>
      </c>
      <c r="F23" s="140">
        <f t="shared" ref="F23:F29" si="7">E23/$E$31</f>
        <v>0</v>
      </c>
      <c r="G23" s="152">
        <v>0</v>
      </c>
      <c r="H23" s="151">
        <v>0</v>
      </c>
      <c r="I23" s="152">
        <v>0</v>
      </c>
    </row>
    <row r="24" spans="1:9" s="12" customFormat="1" ht="25.05" customHeight="1">
      <c r="A24" s="147" t="s">
        <v>186</v>
      </c>
      <c r="B24" s="139">
        <v>2</v>
      </c>
      <c r="C24" s="140">
        <f t="shared" si="6"/>
        <v>9.4190095864324819E-8</v>
      </c>
      <c r="D24" s="141">
        <v>192</v>
      </c>
      <c r="E24" s="151">
        <v>0</v>
      </c>
      <c r="F24" s="140">
        <f t="shared" si="7"/>
        <v>0</v>
      </c>
      <c r="G24" s="152">
        <v>0</v>
      </c>
      <c r="H24" s="151">
        <v>0</v>
      </c>
      <c r="I24" s="152">
        <v>0</v>
      </c>
    </row>
    <row r="25" spans="1:9" ht="25.05" customHeight="1">
      <c r="A25" s="145" t="s">
        <v>190</v>
      </c>
      <c r="B25" s="139">
        <v>2</v>
      </c>
      <c r="C25" s="140">
        <f t="shared" si="6"/>
        <v>9.4190095864324819E-8</v>
      </c>
      <c r="D25" s="141">
        <v>66</v>
      </c>
      <c r="E25" s="151">
        <v>0</v>
      </c>
      <c r="F25" s="140">
        <f t="shared" si="7"/>
        <v>0</v>
      </c>
      <c r="G25" s="152">
        <v>0</v>
      </c>
      <c r="H25" s="151">
        <v>0</v>
      </c>
      <c r="I25" s="152">
        <v>0</v>
      </c>
    </row>
    <row r="26" spans="1:9" ht="25.05" customHeight="1">
      <c r="A26" s="147" t="s">
        <v>23</v>
      </c>
      <c r="B26" s="151">
        <v>0</v>
      </c>
      <c r="C26" s="140">
        <f t="shared" si="6"/>
        <v>0</v>
      </c>
      <c r="D26" s="152">
        <v>0</v>
      </c>
      <c r="E26" s="139">
        <v>69142</v>
      </c>
      <c r="F26" s="140">
        <f t="shared" si="7"/>
        <v>3.6529333939566782E-3</v>
      </c>
      <c r="G26" s="141">
        <v>314312</v>
      </c>
      <c r="H26" s="22">
        <f t="shared" si="4"/>
        <v>-1</v>
      </c>
      <c r="I26" s="23">
        <f t="shared" si="5"/>
        <v>-1</v>
      </c>
    </row>
    <row r="27" spans="1:9" ht="25.05" customHeight="1">
      <c r="A27" s="148" t="s">
        <v>187</v>
      </c>
      <c r="B27" s="151">
        <v>0</v>
      </c>
      <c r="C27" s="140">
        <f>B27/$B$31</f>
        <v>0</v>
      </c>
      <c r="D27" s="152">
        <v>0</v>
      </c>
      <c r="E27" s="139">
        <v>64956</v>
      </c>
      <c r="F27" s="140">
        <f t="shared" si="7"/>
        <v>3.4317772343561074E-3</v>
      </c>
      <c r="G27" s="141">
        <v>165874</v>
      </c>
      <c r="H27" s="22">
        <f t="shared" si="4"/>
        <v>-1</v>
      </c>
      <c r="I27" s="23">
        <f t="shared" si="5"/>
        <v>-1</v>
      </c>
    </row>
    <row r="28" spans="1:9" ht="25.05" customHeight="1">
      <c r="A28" s="145" t="s">
        <v>13</v>
      </c>
      <c r="B28" s="151">
        <v>0</v>
      </c>
      <c r="C28" s="140">
        <f>B28/$B$31</f>
        <v>0</v>
      </c>
      <c r="D28" s="152">
        <v>0</v>
      </c>
      <c r="E28" s="139">
        <v>15140</v>
      </c>
      <c r="F28" s="140">
        <f t="shared" si="7"/>
        <v>7.998815710350309E-4</v>
      </c>
      <c r="G28" s="141">
        <v>12557</v>
      </c>
      <c r="H28" s="22">
        <f t="shared" si="4"/>
        <v>-1</v>
      </c>
      <c r="I28" s="23">
        <f t="shared" si="5"/>
        <v>-1</v>
      </c>
    </row>
    <row r="29" spans="1:9" ht="25.05" customHeight="1">
      <c r="A29" s="147" t="s">
        <v>74</v>
      </c>
      <c r="B29" s="151">
        <v>0</v>
      </c>
      <c r="C29" s="140">
        <f>B29/$B$31</f>
        <v>0</v>
      </c>
      <c r="D29" s="152">
        <v>0</v>
      </c>
      <c r="E29" s="139">
        <v>151</v>
      </c>
      <c r="F29" s="140">
        <f t="shared" si="7"/>
        <v>7.9776827758447601E-6</v>
      </c>
      <c r="G29" s="141">
        <v>3036</v>
      </c>
      <c r="H29" s="22">
        <f t="shared" si="4"/>
        <v>-1</v>
      </c>
      <c r="I29" s="23">
        <f t="shared" si="5"/>
        <v>-1</v>
      </c>
    </row>
    <row r="30" spans="1:9" ht="25.05" customHeight="1">
      <c r="A30" s="145" t="s">
        <v>17</v>
      </c>
      <c r="B30" s="151">
        <v>0</v>
      </c>
      <c r="C30" s="140">
        <f>B30/$B$31</f>
        <v>0</v>
      </c>
      <c r="D30" s="152">
        <v>0</v>
      </c>
      <c r="E30" s="139">
        <v>1</v>
      </c>
      <c r="F30" s="140">
        <f>E30/$E$31</f>
        <v>5.2832336263872582E-8</v>
      </c>
      <c r="G30" s="141">
        <v>2566</v>
      </c>
      <c r="H30" s="22">
        <f t="shared" si="4"/>
        <v>-1</v>
      </c>
      <c r="I30" s="23">
        <f t="shared" si="5"/>
        <v>-1</v>
      </c>
    </row>
    <row r="31" spans="1:9" ht="25.05" customHeight="1" thickBot="1">
      <c r="A31" s="146" t="s">
        <v>5</v>
      </c>
      <c r="B31" s="149">
        <v>21233655</v>
      </c>
      <c r="C31" s="142">
        <f t="shared" ref="C31" si="8">B31/$B$31</f>
        <v>1</v>
      </c>
      <c r="D31" s="150">
        <v>65405371</v>
      </c>
      <c r="E31" s="149">
        <v>18927802</v>
      </c>
      <c r="F31" s="142">
        <f t="shared" ref="F31" si="9">E31/$E$31</f>
        <v>1</v>
      </c>
      <c r="G31" s="150">
        <v>73890121</v>
      </c>
      <c r="H31" s="143">
        <f t="shared" ref="H31" si="10">SUM(B31/E31-1)</f>
        <v>0.12182360107105938</v>
      </c>
      <c r="I31" s="144">
        <f t="shared" ref="I31" si="11">SUM(D31/G31-1)</f>
        <v>-0.11482928820755345</v>
      </c>
    </row>
  </sheetData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/>
  </sheetPr>
  <dimension ref="A1:I25"/>
  <sheetViews>
    <sheetView zoomScale="90" zoomScaleNormal="90" workbookViewId="0">
      <selection activeCell="M10" sqref="M10"/>
    </sheetView>
  </sheetViews>
  <sheetFormatPr defaultColWidth="9" defaultRowHeight="15.6"/>
  <cols>
    <col min="1" max="1" width="11.88671875" style="10" bestFit="1" customWidth="1"/>
    <col min="2" max="2" width="15" style="11" bestFit="1" customWidth="1"/>
    <col min="3" max="3" width="10" style="11" customWidth="1"/>
    <col min="4" max="5" width="15" style="11" bestFit="1" customWidth="1"/>
    <col min="6" max="6" width="9" style="11" bestFit="1" customWidth="1"/>
    <col min="7" max="7" width="15" style="11" bestFit="1" customWidth="1"/>
    <col min="8" max="9" width="9.33203125" style="11" bestFit="1" customWidth="1"/>
    <col min="10" max="16384" width="9" style="10"/>
  </cols>
  <sheetData>
    <row r="1" spans="1:9" ht="37.5" customHeight="1">
      <c r="A1" s="157" t="s">
        <v>103</v>
      </c>
      <c r="B1" s="157"/>
      <c r="C1" s="157"/>
      <c r="D1" s="157"/>
      <c r="E1" s="157"/>
      <c r="F1" s="157"/>
      <c r="G1" s="157"/>
      <c r="H1" s="157"/>
      <c r="I1" s="157"/>
    </row>
    <row r="2" spans="1:9" ht="57" customHeight="1" thickBot="1">
      <c r="A2" s="201" t="s">
        <v>105</v>
      </c>
      <c r="B2" s="201"/>
      <c r="C2" s="201"/>
      <c r="D2" s="201"/>
      <c r="E2" s="201"/>
      <c r="F2" s="201"/>
      <c r="G2" s="201"/>
      <c r="H2" s="201"/>
      <c r="I2" s="201"/>
    </row>
    <row r="3" spans="1:9" ht="24" customHeight="1">
      <c r="A3" s="198" t="s">
        <v>19</v>
      </c>
      <c r="B3" s="196" t="s">
        <v>104</v>
      </c>
      <c r="C3" s="200"/>
      <c r="D3" s="197"/>
      <c r="E3" s="196" t="s">
        <v>41</v>
      </c>
      <c r="F3" s="200"/>
      <c r="G3" s="197"/>
      <c r="H3" s="196" t="s">
        <v>0</v>
      </c>
      <c r="I3" s="197"/>
    </row>
    <row r="4" spans="1:9" ht="28.8">
      <c r="A4" s="199"/>
      <c r="B4" s="8" t="s">
        <v>1</v>
      </c>
      <c r="C4" s="7" t="s">
        <v>14</v>
      </c>
      <c r="D4" s="9" t="s">
        <v>2</v>
      </c>
      <c r="E4" s="8" t="s">
        <v>1</v>
      </c>
      <c r="F4" s="7" t="s">
        <v>14</v>
      </c>
      <c r="G4" s="9" t="s">
        <v>2</v>
      </c>
      <c r="H4" s="8" t="s">
        <v>3</v>
      </c>
      <c r="I4" s="9" t="s">
        <v>4</v>
      </c>
    </row>
    <row r="5" spans="1:9" s="12" customFormat="1" ht="24.9" customHeight="1">
      <c r="A5" s="24" t="s">
        <v>24</v>
      </c>
      <c r="B5" s="25">
        <v>11984497</v>
      </c>
      <c r="C5" s="91">
        <f>B5/$B$25</f>
        <v>0.63534935290252592</v>
      </c>
      <c r="D5" s="26">
        <v>45429650</v>
      </c>
      <c r="E5" s="25">
        <v>14556742</v>
      </c>
      <c r="F5" s="91">
        <f>E5/$E$25</f>
        <v>0.58065381334207911</v>
      </c>
      <c r="G5" s="26">
        <v>48427069</v>
      </c>
      <c r="H5" s="22">
        <f t="shared" ref="H5:H19" si="0">SUM(B5/E5-1)</f>
        <v>-0.17670471867949578</v>
      </c>
      <c r="I5" s="23">
        <f t="shared" ref="I5:I19" si="1">SUM(D5/G5-1)</f>
        <v>-6.1895527891642543E-2</v>
      </c>
    </row>
    <row r="6" spans="1:9" s="12" customFormat="1" ht="24.9" customHeight="1">
      <c r="A6" s="24" t="s">
        <v>25</v>
      </c>
      <c r="B6" s="25">
        <v>3466653</v>
      </c>
      <c r="C6" s="91">
        <f t="shared" ref="C6:C25" si="2">B6/$B$25</f>
        <v>0.183782076151181</v>
      </c>
      <c r="D6" s="26">
        <v>13446889</v>
      </c>
      <c r="E6" s="25">
        <v>8302821</v>
      </c>
      <c r="F6" s="91">
        <f t="shared" ref="F6:F25" si="3">E6/$E$25</f>
        <v>0.33119118791462365</v>
      </c>
      <c r="G6" s="26">
        <v>27551864</v>
      </c>
      <c r="H6" s="22">
        <f t="shared" si="0"/>
        <v>-0.58247287277420523</v>
      </c>
      <c r="I6" s="23">
        <f t="shared" si="1"/>
        <v>-0.51194267654631287</v>
      </c>
    </row>
    <row r="7" spans="1:9" s="12" customFormat="1" ht="24.9" customHeight="1">
      <c r="A7" s="24" t="s">
        <v>28</v>
      </c>
      <c r="B7" s="25">
        <v>2414381</v>
      </c>
      <c r="C7" s="91">
        <f t="shared" si="2"/>
        <v>0.12799664483291651</v>
      </c>
      <c r="D7" s="26">
        <v>8825036</v>
      </c>
      <c r="E7" s="25">
        <v>526810</v>
      </c>
      <c r="F7" s="91">
        <f t="shared" si="3"/>
        <v>2.1013921618363553E-2</v>
      </c>
      <c r="G7" s="26">
        <v>1677250</v>
      </c>
      <c r="H7" s="22">
        <f t="shared" si="0"/>
        <v>3.5830204438032691</v>
      </c>
      <c r="I7" s="23">
        <f t="shared" si="1"/>
        <v>4.2616103741243103</v>
      </c>
    </row>
    <row r="8" spans="1:9" s="12" customFormat="1" ht="24.9" customHeight="1">
      <c r="A8" s="24" t="s">
        <v>27</v>
      </c>
      <c r="B8" s="25">
        <v>519666</v>
      </c>
      <c r="C8" s="91">
        <f t="shared" si="2"/>
        <v>2.7549713335940928E-2</v>
      </c>
      <c r="D8" s="26">
        <v>3412202</v>
      </c>
      <c r="E8" s="25">
        <v>492983</v>
      </c>
      <c r="F8" s="91">
        <f t="shared" si="3"/>
        <v>1.9664596574069815E-2</v>
      </c>
      <c r="G8" s="26">
        <v>2195385</v>
      </c>
      <c r="H8" s="22">
        <f t="shared" si="0"/>
        <v>5.4125598651474816E-2</v>
      </c>
      <c r="I8" s="23">
        <f t="shared" si="1"/>
        <v>0.55426132546227658</v>
      </c>
    </row>
    <row r="9" spans="1:9" s="12" customFormat="1" ht="24.9" customHeight="1">
      <c r="A9" s="24" t="s">
        <v>29</v>
      </c>
      <c r="B9" s="25">
        <v>188322</v>
      </c>
      <c r="C9" s="91">
        <f t="shared" si="2"/>
        <v>9.9837532469914669E-3</v>
      </c>
      <c r="D9" s="26">
        <v>989640</v>
      </c>
      <c r="E9" s="25">
        <v>319518</v>
      </c>
      <c r="F9" s="91">
        <f t="shared" si="3"/>
        <v>1.2745252002916204E-2</v>
      </c>
      <c r="G9" s="26">
        <v>1117784</v>
      </c>
      <c r="H9" s="22">
        <f t="shared" si="0"/>
        <v>-0.41060597525022069</v>
      </c>
      <c r="I9" s="23">
        <f t="shared" si="1"/>
        <v>-0.11464111134172617</v>
      </c>
    </row>
    <row r="10" spans="1:9" s="12" customFormat="1" ht="24.9" customHeight="1">
      <c r="A10" s="24" t="s">
        <v>26</v>
      </c>
      <c r="B10" s="25">
        <v>165821</v>
      </c>
      <c r="C10" s="91">
        <f t="shared" si="2"/>
        <v>8.7908791706193222E-3</v>
      </c>
      <c r="D10" s="26">
        <v>713864</v>
      </c>
      <c r="E10" s="25">
        <v>592710</v>
      </c>
      <c r="F10" s="91">
        <f t="shared" si="3"/>
        <v>2.3642606409180277E-2</v>
      </c>
      <c r="G10" s="26">
        <v>2466558</v>
      </c>
      <c r="H10" s="22">
        <f t="shared" si="0"/>
        <v>-0.7202324914376339</v>
      </c>
      <c r="I10" s="23">
        <f t="shared" si="1"/>
        <v>-0.7105829256802394</v>
      </c>
    </row>
    <row r="11" spans="1:9" s="12" customFormat="1" ht="24.9" customHeight="1">
      <c r="A11" s="24" t="s">
        <v>30</v>
      </c>
      <c r="B11" s="25">
        <v>69142</v>
      </c>
      <c r="C11" s="91">
        <f t="shared" si="2"/>
        <v>3.6655126167069382E-3</v>
      </c>
      <c r="D11" s="26">
        <v>314312</v>
      </c>
      <c r="E11" s="25">
        <v>227673</v>
      </c>
      <c r="F11" s="91">
        <f t="shared" si="3"/>
        <v>9.0816472288257344E-3</v>
      </c>
      <c r="G11" s="26">
        <v>819900</v>
      </c>
      <c r="H11" s="22">
        <f t="shared" si="0"/>
        <v>-0.6963100587245743</v>
      </c>
      <c r="I11" s="23">
        <f t="shared" si="1"/>
        <v>-0.61664593243078425</v>
      </c>
    </row>
    <row r="12" spans="1:9" s="12" customFormat="1" ht="24.9" customHeight="1">
      <c r="A12" s="24" t="s">
        <v>34</v>
      </c>
      <c r="B12" s="25">
        <v>22498</v>
      </c>
      <c r="C12" s="91">
        <f t="shared" si="2"/>
        <v>1.1927150335638642E-3</v>
      </c>
      <c r="D12" s="26">
        <v>151270</v>
      </c>
      <c r="E12" s="25">
        <v>9720</v>
      </c>
      <c r="F12" s="91">
        <f t="shared" si="3"/>
        <v>3.8772103439663967E-4</v>
      </c>
      <c r="G12" s="26">
        <v>59479</v>
      </c>
      <c r="H12" s="22">
        <f t="shared" si="0"/>
        <v>1.3146090534979424</v>
      </c>
      <c r="I12" s="23">
        <f t="shared" si="1"/>
        <v>1.543250559020831</v>
      </c>
    </row>
    <row r="13" spans="1:9" s="12" customFormat="1" ht="24.9" customHeight="1">
      <c r="A13" s="24" t="s">
        <v>38</v>
      </c>
      <c r="B13" s="25">
        <v>15140</v>
      </c>
      <c r="C13" s="91">
        <f t="shared" si="2"/>
        <v>8.0263603912156202E-4</v>
      </c>
      <c r="D13" s="26">
        <v>12557</v>
      </c>
      <c r="E13" s="25">
        <v>21871</v>
      </c>
      <c r="F13" s="91">
        <f t="shared" si="3"/>
        <v>8.7241221638774749E-4</v>
      </c>
      <c r="G13" s="26">
        <v>11483</v>
      </c>
      <c r="H13" s="22">
        <f t="shared" si="0"/>
        <v>-0.30775913309862379</v>
      </c>
      <c r="I13" s="23">
        <f t="shared" si="1"/>
        <v>9.3529565444570251E-2</v>
      </c>
    </row>
    <row r="14" spans="1:9" s="12" customFormat="1" ht="24.9" customHeight="1">
      <c r="A14" s="24" t="s">
        <v>32</v>
      </c>
      <c r="B14" s="25">
        <v>4901</v>
      </c>
      <c r="C14" s="91">
        <f t="shared" si="2"/>
        <v>2.5982293446068531E-4</v>
      </c>
      <c r="D14" s="26">
        <v>75127</v>
      </c>
      <c r="E14" s="25">
        <v>10676</v>
      </c>
      <c r="F14" s="91">
        <f t="shared" si="3"/>
        <v>4.2585491391137088E-4</v>
      </c>
      <c r="G14" s="26">
        <v>115261</v>
      </c>
      <c r="H14" s="22">
        <f t="shared" si="0"/>
        <v>-0.54093293368302731</v>
      </c>
      <c r="I14" s="23">
        <f t="shared" si="1"/>
        <v>-0.34820103938018931</v>
      </c>
    </row>
    <row r="15" spans="1:9" s="12" customFormat="1" ht="24.9" customHeight="1">
      <c r="A15" s="24" t="s">
        <v>37</v>
      </c>
      <c r="B15" s="25">
        <v>3892</v>
      </c>
      <c r="C15" s="91">
        <f t="shared" si="2"/>
        <v>2.0633153660905678E-4</v>
      </c>
      <c r="D15" s="26">
        <v>33724</v>
      </c>
      <c r="E15" s="25">
        <v>1488</v>
      </c>
      <c r="F15" s="91">
        <f t="shared" si="3"/>
        <v>5.9354825018744837E-5</v>
      </c>
      <c r="G15" s="26">
        <v>16091</v>
      </c>
      <c r="H15" s="22">
        <f t="shared" si="0"/>
        <v>1.6155913978494625</v>
      </c>
      <c r="I15" s="23">
        <f t="shared" si="1"/>
        <v>1.095829967062333</v>
      </c>
    </row>
    <row r="16" spans="1:9" s="12" customFormat="1" ht="24.9" customHeight="1">
      <c r="A16" s="24" t="s">
        <v>36</v>
      </c>
      <c r="B16" s="25">
        <v>3419</v>
      </c>
      <c r="C16" s="91">
        <f t="shared" si="2"/>
        <v>1.812557871701863E-4</v>
      </c>
      <c r="D16" s="26">
        <v>41845</v>
      </c>
      <c r="E16" s="25">
        <v>1061</v>
      </c>
      <c r="F16" s="91">
        <f t="shared" si="3"/>
        <v>4.2322224022102334E-5</v>
      </c>
      <c r="G16" s="26">
        <v>18757</v>
      </c>
      <c r="H16" s="22">
        <f t="shared" si="0"/>
        <v>2.2224316682375118</v>
      </c>
      <c r="I16" s="23">
        <f t="shared" si="1"/>
        <v>1.2309004638268379</v>
      </c>
    </row>
    <row r="17" spans="1:9" s="12" customFormat="1" ht="24.9" customHeight="1">
      <c r="A17" s="24" t="s">
        <v>33</v>
      </c>
      <c r="B17" s="25">
        <v>1848</v>
      </c>
      <c r="C17" s="91">
        <f t="shared" si="2"/>
        <v>9.797036990070322E-5</v>
      </c>
      <c r="D17" s="26">
        <v>102024</v>
      </c>
      <c r="E17" s="25">
        <v>2157</v>
      </c>
      <c r="F17" s="91">
        <f t="shared" si="3"/>
        <v>8.6040562879995038E-5</v>
      </c>
      <c r="G17" s="26">
        <v>108682</v>
      </c>
      <c r="H17" s="22">
        <f t="shared" si="0"/>
        <v>-0.14325452016689844</v>
      </c>
      <c r="I17" s="23">
        <f t="shared" si="1"/>
        <v>-6.1261294418578971E-2</v>
      </c>
    </row>
    <row r="18" spans="1:9" s="12" customFormat="1" ht="24.9" customHeight="1">
      <c r="A18" s="24" t="s">
        <v>35</v>
      </c>
      <c r="B18" s="25">
        <v>1252</v>
      </c>
      <c r="C18" s="91">
        <f t="shared" si="2"/>
        <v>6.6373865322337896E-5</v>
      </c>
      <c r="D18" s="26">
        <v>48733</v>
      </c>
      <c r="E18" s="25">
        <v>1257</v>
      </c>
      <c r="F18" s="91">
        <f t="shared" si="3"/>
        <v>5.01404671025284E-5</v>
      </c>
      <c r="G18" s="26">
        <v>54970</v>
      </c>
      <c r="H18" s="22">
        <f t="shared" si="0"/>
        <v>-3.9777247414478634E-3</v>
      </c>
      <c r="I18" s="23">
        <f t="shared" si="1"/>
        <v>-0.11346188830271053</v>
      </c>
    </row>
    <row r="19" spans="1:9" s="12" customFormat="1" ht="24.9" customHeight="1">
      <c r="A19" s="24" t="s">
        <v>31</v>
      </c>
      <c r="B19" s="25">
        <v>1204</v>
      </c>
      <c r="C19" s="91">
        <f t="shared" si="2"/>
        <v>6.3829180389852092E-5</v>
      </c>
      <c r="D19" s="26">
        <v>118953</v>
      </c>
      <c r="E19" s="25">
        <v>1883</v>
      </c>
      <c r="F19" s="91">
        <f t="shared" si="3"/>
        <v>7.5110978165521865E-5</v>
      </c>
      <c r="G19" s="26">
        <v>145136</v>
      </c>
      <c r="H19" s="22">
        <f t="shared" si="0"/>
        <v>-0.36059479553903351</v>
      </c>
      <c r="I19" s="23">
        <f t="shared" si="1"/>
        <v>-0.18040320802557597</v>
      </c>
    </row>
    <row r="20" spans="1:9" s="12" customFormat="1" ht="24.9" customHeight="1">
      <c r="A20" s="24" t="s">
        <v>74</v>
      </c>
      <c r="B20" s="25">
        <v>151</v>
      </c>
      <c r="C20" s="91">
        <f t="shared" si="2"/>
        <v>8.005154683444905E-6</v>
      </c>
      <c r="D20" s="26">
        <v>3036</v>
      </c>
      <c r="E20" s="25">
        <v>0</v>
      </c>
      <c r="F20" s="91">
        <f t="shared" si="3"/>
        <v>0</v>
      </c>
      <c r="G20" s="26">
        <v>0</v>
      </c>
      <c r="H20" s="22">
        <v>0</v>
      </c>
      <c r="I20" s="23">
        <v>0</v>
      </c>
    </row>
    <row r="21" spans="1:9" s="12" customFormat="1" ht="24.9" customHeight="1">
      <c r="A21" s="24" t="s">
        <v>102</v>
      </c>
      <c r="B21" s="25">
        <v>55</v>
      </c>
      <c r="C21" s="91">
        <f t="shared" si="2"/>
        <v>2.91578481847331E-6</v>
      </c>
      <c r="D21" s="26">
        <v>2624</v>
      </c>
      <c r="E21" s="25">
        <v>0</v>
      </c>
      <c r="F21" s="91">
        <f t="shared" si="3"/>
        <v>0</v>
      </c>
      <c r="G21" s="26">
        <v>0</v>
      </c>
      <c r="H21" s="22">
        <v>0</v>
      </c>
      <c r="I21" s="23">
        <v>0</v>
      </c>
    </row>
    <row r="22" spans="1:9" s="12" customFormat="1" ht="24.9" customHeight="1">
      <c r="A22" s="24" t="s">
        <v>39</v>
      </c>
      <c r="B22" s="25">
        <v>3</v>
      </c>
      <c r="C22" s="91">
        <f t="shared" si="2"/>
        <v>1.5904280828036237E-7</v>
      </c>
      <c r="D22" s="26">
        <v>196</v>
      </c>
      <c r="E22" s="25">
        <v>195</v>
      </c>
      <c r="F22" s="91">
        <f t="shared" si="3"/>
        <v>7.7783540851177707E-6</v>
      </c>
      <c r="G22" s="26">
        <v>3906</v>
      </c>
      <c r="H22" s="22">
        <f>SUM(B22/E22-1)</f>
        <v>-0.98461538461538467</v>
      </c>
      <c r="I22" s="23">
        <f>SUM(D22/G22-1)</f>
        <v>-0.94982078853046592</v>
      </c>
    </row>
    <row r="23" spans="1:9" s="12" customFormat="1" ht="24.9" customHeight="1">
      <c r="A23" s="30" t="s">
        <v>17</v>
      </c>
      <c r="B23" s="25">
        <v>1</v>
      </c>
      <c r="C23" s="91">
        <f t="shared" si="2"/>
        <v>5.3014269426787454E-8</v>
      </c>
      <c r="D23" s="26">
        <v>2566</v>
      </c>
      <c r="E23" s="25">
        <v>0</v>
      </c>
      <c r="F23" s="91">
        <f t="shared" si="3"/>
        <v>0</v>
      </c>
      <c r="G23" s="26">
        <v>0</v>
      </c>
      <c r="H23" s="22">
        <v>0</v>
      </c>
      <c r="I23" s="23">
        <v>0</v>
      </c>
    </row>
    <row r="24" spans="1:9" s="12" customFormat="1" ht="24.9" customHeight="1">
      <c r="A24" s="24" t="s">
        <v>40</v>
      </c>
      <c r="B24" s="25">
        <v>0</v>
      </c>
      <c r="C24" s="91">
        <f t="shared" si="2"/>
        <v>0</v>
      </c>
      <c r="D24" s="26">
        <v>0</v>
      </c>
      <c r="E24" s="25">
        <v>6</v>
      </c>
      <c r="F24" s="91">
        <f t="shared" si="3"/>
        <v>2.3933397184977756E-7</v>
      </c>
      <c r="G24" s="26">
        <v>144</v>
      </c>
      <c r="H24" s="22">
        <f>SUM(B24/E24-1)</f>
        <v>-1</v>
      </c>
      <c r="I24" s="23">
        <f>SUM(D24/G24-1)</f>
        <v>-1</v>
      </c>
    </row>
    <row r="25" spans="1:9" s="12" customFormat="1" ht="24.9" customHeight="1" thickBot="1">
      <c r="A25" s="27" t="s">
        <v>42</v>
      </c>
      <c r="B25" s="28">
        <f>SUM(B5:B24)</f>
        <v>18862846</v>
      </c>
      <c r="C25" s="92">
        <f t="shared" si="2"/>
        <v>1</v>
      </c>
      <c r="D25" s="28">
        <f t="shared" ref="D25:G25" si="4">SUM(D5:D24)</f>
        <v>73724248</v>
      </c>
      <c r="E25" s="28">
        <f t="shared" si="4"/>
        <v>25069571</v>
      </c>
      <c r="F25" s="92">
        <f t="shared" si="3"/>
        <v>1</v>
      </c>
      <c r="G25" s="28">
        <f t="shared" si="4"/>
        <v>84789719</v>
      </c>
      <c r="H25" s="89">
        <f t="shared" ref="H25" si="5">SUM(B25/E25-1)</f>
        <v>-0.24758002440488514</v>
      </c>
      <c r="I25" s="90">
        <f t="shared" ref="I25" si="6">SUM(D25/G25-1)</f>
        <v>-0.13050486698747055</v>
      </c>
    </row>
  </sheetData>
  <sortState xmlns:xlrd2="http://schemas.microsoft.com/office/spreadsheetml/2017/richdata2" ref="A5:I25">
    <sortCondition descending="1" ref="B5:B25"/>
  </sortState>
  <mergeCells count="6">
    <mergeCell ref="A1:I1"/>
    <mergeCell ref="A3:A4"/>
    <mergeCell ref="B3:D3"/>
    <mergeCell ref="E3:G3"/>
    <mergeCell ref="H3:I3"/>
    <mergeCell ref="A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J21"/>
  <sheetViews>
    <sheetView workbookViewId="0">
      <selection activeCell="D12" sqref="D12"/>
    </sheetView>
  </sheetViews>
  <sheetFormatPr defaultColWidth="8.88671875" defaultRowHeight="15.6"/>
  <cols>
    <col min="1" max="1" width="7" style="31" customWidth="1"/>
    <col min="2" max="2" width="11.6640625" style="31" customWidth="1"/>
    <col min="3" max="3" width="13.21875" style="32" customWidth="1"/>
    <col min="4" max="4" width="9.5546875" style="32" bestFit="1" customWidth="1"/>
    <col min="5" max="5" width="14.33203125" style="32" customWidth="1"/>
    <col min="6" max="6" width="13.21875" style="32" customWidth="1"/>
    <col min="7" max="7" width="9.5546875" style="32" bestFit="1" customWidth="1"/>
    <col min="8" max="8" width="13.44140625" style="32" customWidth="1"/>
    <col min="9" max="9" width="10.88671875" style="32" bestFit="1" customWidth="1"/>
    <col min="10" max="10" width="10.44140625" style="32" bestFit="1" customWidth="1"/>
    <col min="11" max="16384" width="8.88671875" style="31"/>
  </cols>
  <sheetData>
    <row r="1" spans="1:10" ht="36.75" customHeight="1" thickBot="1">
      <c r="B1" s="161" t="s">
        <v>57</v>
      </c>
      <c r="C1" s="161"/>
      <c r="D1" s="161"/>
      <c r="E1" s="161"/>
      <c r="F1" s="161"/>
      <c r="G1" s="161"/>
      <c r="H1" s="161"/>
      <c r="I1" s="161"/>
      <c r="J1" s="161"/>
    </row>
    <row r="2" spans="1:10" ht="26.25" customHeight="1">
      <c r="A2" s="153" t="s">
        <v>58</v>
      </c>
      <c r="B2" s="158" t="s">
        <v>59</v>
      </c>
      <c r="C2" s="153" t="s">
        <v>60</v>
      </c>
      <c r="D2" s="160"/>
      <c r="E2" s="158"/>
      <c r="F2" s="153" t="s">
        <v>61</v>
      </c>
      <c r="G2" s="160"/>
      <c r="H2" s="158"/>
      <c r="I2" s="153" t="s">
        <v>62</v>
      </c>
      <c r="J2" s="158"/>
    </row>
    <row r="3" spans="1:10" ht="32.1" customHeight="1">
      <c r="A3" s="154"/>
      <c r="B3" s="159"/>
      <c r="C3" s="42" t="s">
        <v>63</v>
      </c>
      <c r="D3" s="43" t="s">
        <v>64</v>
      </c>
      <c r="E3" s="44" t="s">
        <v>65</v>
      </c>
      <c r="F3" s="42" t="s">
        <v>63</v>
      </c>
      <c r="G3" s="43" t="s">
        <v>64</v>
      </c>
      <c r="H3" s="44" t="s">
        <v>65</v>
      </c>
      <c r="I3" s="42" t="s">
        <v>66</v>
      </c>
      <c r="J3" s="44" t="s">
        <v>67</v>
      </c>
    </row>
    <row r="4" spans="1:10" ht="25.05" customHeight="1">
      <c r="A4" s="45">
        <v>1</v>
      </c>
      <c r="B4" s="35" t="s">
        <v>46</v>
      </c>
      <c r="C4" s="46">
        <v>1812174</v>
      </c>
      <c r="D4" s="36">
        <f t="shared" ref="D4:D17" si="0">C4/$C$21</f>
        <v>0.45935888073202402</v>
      </c>
      <c r="E4" s="46">
        <v>5528969</v>
      </c>
      <c r="F4" s="46">
        <v>1211550</v>
      </c>
      <c r="G4" s="36">
        <f t="shared" ref="G4:G17" si="1">F4/$F$21</f>
        <v>0.28234960173220097</v>
      </c>
      <c r="H4" s="46">
        <v>4434262</v>
      </c>
      <c r="I4" s="38">
        <f t="shared" ref="I4:I9" si="2">SUM(C4/F4-1)</f>
        <v>0.4957484214436052</v>
      </c>
      <c r="J4" s="39">
        <f t="shared" ref="J4:J9" si="3">SUM(E4/H4-1)</f>
        <v>0.24687467722926604</v>
      </c>
    </row>
    <row r="5" spans="1:10" ht="25.05" customHeight="1">
      <c r="A5" s="45">
        <v>2</v>
      </c>
      <c r="B5" s="35" t="s">
        <v>120</v>
      </c>
      <c r="C5" s="46">
        <v>1617643</v>
      </c>
      <c r="D5" s="36">
        <f t="shared" si="0"/>
        <v>0.41004819509825963</v>
      </c>
      <c r="E5" s="46">
        <v>5118056</v>
      </c>
      <c r="F5" s="46">
        <v>2723786</v>
      </c>
      <c r="G5" s="36">
        <f t="shared" si="1"/>
        <v>0.63477354818517173</v>
      </c>
      <c r="H5" s="46">
        <v>10075216</v>
      </c>
      <c r="I5" s="38">
        <f t="shared" si="2"/>
        <v>-0.40610495831904558</v>
      </c>
      <c r="J5" s="39">
        <f t="shared" si="3"/>
        <v>-0.49201525803516277</v>
      </c>
    </row>
    <row r="6" spans="1:10" ht="25.05" customHeight="1">
      <c r="A6" s="45">
        <v>3</v>
      </c>
      <c r="B6" s="35" t="s">
        <v>49</v>
      </c>
      <c r="C6" s="46">
        <v>283944</v>
      </c>
      <c r="D6" s="36">
        <f t="shared" si="0"/>
        <v>7.1975537685991436E-2</v>
      </c>
      <c r="E6" s="46">
        <v>820101</v>
      </c>
      <c r="F6" s="46">
        <v>81648</v>
      </c>
      <c r="G6" s="36">
        <f t="shared" si="1"/>
        <v>1.9027923141620856E-2</v>
      </c>
      <c r="H6" s="46">
        <v>311579</v>
      </c>
      <c r="I6" s="38">
        <f t="shared" si="2"/>
        <v>2.4776601998824219</v>
      </c>
      <c r="J6" s="39">
        <f t="shared" si="3"/>
        <v>1.6320804675539753</v>
      </c>
    </row>
    <row r="7" spans="1:10" ht="25.05" customHeight="1">
      <c r="A7" s="45">
        <v>4</v>
      </c>
      <c r="B7" s="35" t="s">
        <v>121</v>
      </c>
      <c r="C7" s="46">
        <v>170363</v>
      </c>
      <c r="D7" s="36">
        <f t="shared" si="0"/>
        <v>4.3184460762680524E-2</v>
      </c>
      <c r="E7" s="46">
        <v>552478</v>
      </c>
      <c r="F7" s="46">
        <v>43648</v>
      </c>
      <c r="G7" s="36">
        <f t="shared" si="1"/>
        <v>1.0172089815861591E-2</v>
      </c>
      <c r="H7" s="46">
        <v>228940</v>
      </c>
      <c r="I7" s="38">
        <f t="shared" si="2"/>
        <v>2.9031112536656893</v>
      </c>
      <c r="J7" s="39">
        <f t="shared" si="3"/>
        <v>1.4131999650563465</v>
      </c>
    </row>
    <row r="8" spans="1:10" ht="25.05" customHeight="1">
      <c r="A8" s="45">
        <v>5</v>
      </c>
      <c r="B8" s="35" t="s">
        <v>122</v>
      </c>
      <c r="C8" s="46">
        <v>56795</v>
      </c>
      <c r="D8" s="36">
        <f t="shared" si="0"/>
        <v>1.4396679144042076E-2</v>
      </c>
      <c r="E8" s="46">
        <v>193323</v>
      </c>
      <c r="F8" s="46">
        <v>117616</v>
      </c>
      <c r="G8" s="36">
        <f t="shared" si="1"/>
        <v>2.7410202432697414E-2</v>
      </c>
      <c r="H8" s="46">
        <v>779250</v>
      </c>
      <c r="I8" s="38">
        <f t="shared" si="2"/>
        <v>-0.5171150183648483</v>
      </c>
      <c r="J8" s="39">
        <f t="shared" si="3"/>
        <v>-0.75191145332050047</v>
      </c>
    </row>
    <row r="9" spans="1:10" ht="25.05" customHeight="1">
      <c r="A9" s="45">
        <v>6</v>
      </c>
      <c r="B9" s="35" t="s">
        <v>123</v>
      </c>
      <c r="C9" s="46">
        <v>1886</v>
      </c>
      <c r="D9" s="36">
        <f t="shared" si="0"/>
        <v>4.7807266248196773E-4</v>
      </c>
      <c r="E9" s="46">
        <v>70926</v>
      </c>
      <c r="F9" s="46">
        <v>263</v>
      </c>
      <c r="G9" s="36">
        <f t="shared" si="1"/>
        <v>6.1291688544070711E-5</v>
      </c>
      <c r="H9" s="46">
        <v>10836</v>
      </c>
      <c r="I9" s="38">
        <f t="shared" si="2"/>
        <v>6.171102661596958</v>
      </c>
      <c r="J9" s="39">
        <f t="shared" si="3"/>
        <v>5.5454042081949062</v>
      </c>
    </row>
    <row r="10" spans="1:10" ht="25.05" customHeight="1">
      <c r="A10" s="45">
        <v>7</v>
      </c>
      <c r="B10" s="35" t="s">
        <v>124</v>
      </c>
      <c r="C10" s="46">
        <v>1160</v>
      </c>
      <c r="D10" s="36">
        <f t="shared" si="0"/>
        <v>2.9404257077363869E-4</v>
      </c>
      <c r="E10" s="46">
        <v>14655</v>
      </c>
      <c r="F10" s="46">
        <v>0</v>
      </c>
      <c r="G10" s="36">
        <f t="shared" si="1"/>
        <v>0</v>
      </c>
      <c r="H10" s="46">
        <v>0</v>
      </c>
      <c r="I10" s="103">
        <v>0</v>
      </c>
      <c r="J10" s="104">
        <v>0</v>
      </c>
    </row>
    <row r="11" spans="1:10" s="33" customFormat="1" ht="25.05" customHeight="1">
      <c r="A11" s="45">
        <v>8</v>
      </c>
      <c r="B11" s="35" t="s">
        <v>51</v>
      </c>
      <c r="C11" s="46">
        <v>544</v>
      </c>
      <c r="D11" s="36">
        <f t="shared" si="0"/>
        <v>1.3789582629384435E-4</v>
      </c>
      <c r="E11" s="46">
        <v>5094</v>
      </c>
      <c r="F11" s="46">
        <v>5625</v>
      </c>
      <c r="G11" s="36">
        <f t="shared" si="1"/>
        <v>1.3108963804577859E-3</v>
      </c>
      <c r="H11" s="46">
        <v>38487</v>
      </c>
      <c r="I11" s="38">
        <f>SUM(C11/F11-1)</f>
        <v>-0.90328888888888892</v>
      </c>
      <c r="J11" s="39">
        <f>SUM(E11/H11-1)</f>
        <v>-0.86764361992361061</v>
      </c>
    </row>
    <row r="12" spans="1:10" ht="25.05" customHeight="1">
      <c r="A12" s="45">
        <v>9</v>
      </c>
      <c r="B12" s="35" t="s">
        <v>56</v>
      </c>
      <c r="C12" s="46">
        <v>377</v>
      </c>
      <c r="D12" s="36">
        <f t="shared" si="0"/>
        <v>9.5563835501432572E-5</v>
      </c>
      <c r="E12" s="46">
        <v>27919</v>
      </c>
      <c r="F12" s="46">
        <v>4</v>
      </c>
      <c r="G12" s="36">
        <f t="shared" si="1"/>
        <v>9.3219298165887008E-7</v>
      </c>
      <c r="H12" s="46">
        <v>506</v>
      </c>
      <c r="I12" s="38">
        <f>SUM(C12/F12-1)</f>
        <v>93.25</v>
      </c>
      <c r="J12" s="39">
        <f>SUM(E12/H12-1)</f>
        <v>54.175889328063242</v>
      </c>
    </row>
    <row r="13" spans="1:10" s="34" customFormat="1" ht="25.05" customHeight="1">
      <c r="A13" s="45">
        <v>10</v>
      </c>
      <c r="B13" s="35" t="s">
        <v>102</v>
      </c>
      <c r="C13" s="46">
        <v>70</v>
      </c>
      <c r="D13" s="36">
        <f t="shared" si="0"/>
        <v>1.7743948236340264E-5</v>
      </c>
      <c r="E13" s="46">
        <v>3036</v>
      </c>
      <c r="F13" s="46">
        <v>0</v>
      </c>
      <c r="G13" s="36">
        <f t="shared" si="1"/>
        <v>0</v>
      </c>
      <c r="H13" s="46">
        <v>0</v>
      </c>
      <c r="I13" s="103">
        <v>0</v>
      </c>
      <c r="J13" s="104">
        <v>0</v>
      </c>
    </row>
    <row r="14" spans="1:10" ht="25.05" customHeight="1">
      <c r="A14" s="45">
        <v>11</v>
      </c>
      <c r="B14" s="35" t="s">
        <v>55</v>
      </c>
      <c r="C14" s="46">
        <v>31</v>
      </c>
      <c r="D14" s="36">
        <f t="shared" si="0"/>
        <v>7.858034218950688E-6</v>
      </c>
      <c r="E14" s="46">
        <v>1454</v>
      </c>
      <c r="F14" s="46">
        <v>14</v>
      </c>
      <c r="G14" s="36">
        <f t="shared" si="1"/>
        <v>3.2626754358060451E-6</v>
      </c>
      <c r="H14" s="46">
        <v>795</v>
      </c>
      <c r="I14" s="38">
        <f>SUM(C14/F14-1)</f>
        <v>1.2142857142857144</v>
      </c>
      <c r="J14" s="39">
        <f>SUM(E14/H14-1)</f>
        <v>0.82893081761006293</v>
      </c>
    </row>
    <row r="15" spans="1:10" ht="25.05" customHeight="1">
      <c r="A15" s="45">
        <v>12</v>
      </c>
      <c r="B15" s="35" t="s">
        <v>53</v>
      </c>
      <c r="C15" s="46">
        <v>16</v>
      </c>
      <c r="D15" s="36">
        <f t="shared" si="0"/>
        <v>4.0557595968777749E-6</v>
      </c>
      <c r="E15" s="46">
        <v>694</v>
      </c>
      <c r="F15" s="46">
        <v>1576</v>
      </c>
      <c r="G15" s="36">
        <f t="shared" si="1"/>
        <v>3.6728403477359481E-4</v>
      </c>
      <c r="H15" s="46">
        <v>10191</v>
      </c>
      <c r="I15" s="38">
        <f>SUM(C15/F15-1)</f>
        <v>-0.98984771573604058</v>
      </c>
      <c r="J15" s="39">
        <f>SUM(E15/H15-1)</f>
        <v>-0.93190069669316067</v>
      </c>
    </row>
    <row r="16" spans="1:10" ht="25.05" customHeight="1">
      <c r="A16" s="45">
        <v>13</v>
      </c>
      <c r="B16" s="35" t="s">
        <v>106</v>
      </c>
      <c r="C16" s="46">
        <v>2</v>
      </c>
      <c r="D16" s="36">
        <f t="shared" si="0"/>
        <v>5.0696994960972186E-7</v>
      </c>
      <c r="E16" s="46">
        <v>132</v>
      </c>
      <c r="F16" s="46">
        <v>0</v>
      </c>
      <c r="G16" s="36">
        <f t="shared" si="1"/>
        <v>0</v>
      </c>
      <c r="H16" s="46">
        <v>0</v>
      </c>
      <c r="I16" s="103">
        <v>0</v>
      </c>
      <c r="J16" s="104">
        <v>0</v>
      </c>
    </row>
    <row r="17" spans="1:10" ht="25.05" customHeight="1">
      <c r="A17" s="45">
        <v>14</v>
      </c>
      <c r="B17" s="35" t="s">
        <v>107</v>
      </c>
      <c r="C17" s="46">
        <v>2</v>
      </c>
      <c r="D17" s="36">
        <f t="shared" si="0"/>
        <v>5.0696994960972186E-7</v>
      </c>
      <c r="E17" s="46">
        <v>66</v>
      </c>
      <c r="F17" s="46">
        <v>0</v>
      </c>
      <c r="G17" s="36">
        <f t="shared" si="1"/>
        <v>0</v>
      </c>
      <c r="H17" s="46">
        <v>0</v>
      </c>
      <c r="I17" s="103">
        <v>0</v>
      </c>
      <c r="J17" s="104">
        <v>0</v>
      </c>
    </row>
    <row r="18" spans="1:10" ht="25.05" customHeight="1">
      <c r="A18" s="45">
        <v>15</v>
      </c>
      <c r="B18" s="35" t="s">
        <v>48</v>
      </c>
      <c r="C18" s="46">
        <v>0</v>
      </c>
      <c r="D18" s="36">
        <f t="shared" ref="D18:D20" si="4">C18/$C$21</f>
        <v>0</v>
      </c>
      <c r="E18" s="46">
        <v>0</v>
      </c>
      <c r="F18" s="46">
        <v>105075</v>
      </c>
      <c r="G18" s="36">
        <f t="shared" ref="G18:G20" si="5">F18/$F$21</f>
        <v>2.4487544386951443E-2</v>
      </c>
      <c r="H18" s="46">
        <v>485112</v>
      </c>
      <c r="I18" s="38">
        <f>SUM(C18/F18-1)</f>
        <v>-1</v>
      </c>
      <c r="J18" s="39">
        <f>SUM(E18/H18-1)</f>
        <v>-1</v>
      </c>
    </row>
    <row r="19" spans="1:10" s="33" customFormat="1" ht="25.05" customHeight="1">
      <c r="A19" s="45">
        <v>16</v>
      </c>
      <c r="B19" s="35" t="s">
        <v>68</v>
      </c>
      <c r="C19" s="46">
        <v>0</v>
      </c>
      <c r="D19" s="36">
        <f t="shared" si="4"/>
        <v>0</v>
      </c>
      <c r="E19" s="46">
        <v>0</v>
      </c>
      <c r="F19" s="46">
        <v>151</v>
      </c>
      <c r="G19" s="36">
        <f t="shared" si="5"/>
        <v>3.5190285057622343E-5</v>
      </c>
      <c r="H19" s="46">
        <v>3036</v>
      </c>
      <c r="I19" s="38">
        <f>SUM(C19/F19-1)</f>
        <v>-1</v>
      </c>
      <c r="J19" s="39">
        <f>SUM(E19/H19-1)</f>
        <v>-1</v>
      </c>
    </row>
    <row r="20" spans="1:10" ht="25.05" customHeight="1">
      <c r="A20" s="45">
        <v>17</v>
      </c>
      <c r="B20" s="35" t="s">
        <v>54</v>
      </c>
      <c r="C20" s="46">
        <v>0</v>
      </c>
      <c r="D20" s="36">
        <f t="shared" si="4"/>
        <v>0</v>
      </c>
      <c r="E20" s="46">
        <v>0</v>
      </c>
      <c r="F20" s="46">
        <v>1</v>
      </c>
      <c r="G20" s="36">
        <f t="shared" si="5"/>
        <v>2.3304824541471752E-7</v>
      </c>
      <c r="H20" s="46">
        <v>2566</v>
      </c>
      <c r="I20" s="38">
        <f>SUM(C20/F20-1)</f>
        <v>-1</v>
      </c>
      <c r="J20" s="39">
        <f>SUM(E20/H20-1)</f>
        <v>-1</v>
      </c>
    </row>
    <row r="21" spans="1:10" ht="25.05" customHeight="1" thickBot="1">
      <c r="A21" s="162" t="s">
        <v>69</v>
      </c>
      <c r="B21" s="163"/>
      <c r="C21" s="48">
        <f>SUM(C4:C20)</f>
        <v>3945007</v>
      </c>
      <c r="D21" s="37">
        <f t="shared" ref="D21" si="6">C21/$C$21</f>
        <v>1</v>
      </c>
      <c r="E21" s="48">
        <f>SUM(E4:E20)</f>
        <v>12336903</v>
      </c>
      <c r="F21" s="48">
        <f>SUM(F4:F20)</f>
        <v>4290957</v>
      </c>
      <c r="G21" s="37">
        <f t="shared" ref="G21" si="7">F21/$F$21</f>
        <v>1</v>
      </c>
      <c r="H21" s="48">
        <f>SUM(H4:H20)</f>
        <v>16380776</v>
      </c>
      <c r="I21" s="40">
        <f t="shared" ref="I21" si="8">SUM(C21/F21-1)</f>
        <v>-8.0623040501221488E-2</v>
      </c>
      <c r="J21" s="41">
        <f t="shared" ref="J21" si="9">SUM(E21/H21-1)</f>
        <v>-0.24686699824232994</v>
      </c>
    </row>
  </sheetData>
  <sortState xmlns:xlrd2="http://schemas.microsoft.com/office/spreadsheetml/2017/richdata2" ref="B4:J20">
    <sortCondition descending="1" ref="C4:C20"/>
    <sortCondition descending="1" ref="F4:F20"/>
  </sortState>
  <mergeCells count="7">
    <mergeCell ref="B1:J1"/>
    <mergeCell ref="B2:B3"/>
    <mergeCell ref="A2:A3"/>
    <mergeCell ref="A21:B21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J140"/>
  <sheetViews>
    <sheetView workbookViewId="0">
      <selection activeCell="B1" sqref="B1:J1"/>
    </sheetView>
  </sheetViews>
  <sheetFormatPr defaultRowHeight="16.2"/>
  <cols>
    <col min="1" max="1" width="4.109375" customWidth="1"/>
    <col min="2" max="2" width="13.5546875" style="16" bestFit="1" customWidth="1"/>
    <col min="3" max="3" width="12.21875" style="1" bestFit="1" customWidth="1"/>
    <col min="4" max="4" width="10.21875" style="1" bestFit="1" customWidth="1"/>
    <col min="5" max="5" width="13.6640625" style="1" bestFit="1" customWidth="1"/>
    <col min="6" max="6" width="12.21875" style="1" bestFit="1" customWidth="1"/>
    <col min="7" max="7" width="10.21875" style="1" bestFit="1" customWidth="1"/>
    <col min="8" max="8" width="13.6640625" style="1" bestFit="1" customWidth="1"/>
    <col min="9" max="9" width="10.88671875" style="1" bestFit="1" customWidth="1"/>
    <col min="10" max="10" width="10.44140625" style="1" bestFit="1" customWidth="1"/>
  </cols>
  <sheetData>
    <row r="1" spans="1:10" s="6" customFormat="1" ht="39" customHeight="1" thickBot="1">
      <c r="B1" s="157" t="s">
        <v>116</v>
      </c>
      <c r="C1" s="157"/>
      <c r="D1" s="157"/>
      <c r="E1" s="157"/>
      <c r="F1" s="157"/>
      <c r="G1" s="157"/>
      <c r="H1" s="157"/>
      <c r="I1" s="157"/>
      <c r="J1" s="157"/>
    </row>
    <row r="2" spans="1:10" s="2" customFormat="1" ht="27.75" customHeight="1">
      <c r="B2" s="164" t="s">
        <v>10</v>
      </c>
      <c r="C2" s="166" t="s">
        <v>115</v>
      </c>
      <c r="D2" s="167"/>
      <c r="E2" s="168"/>
      <c r="F2" s="166" t="s">
        <v>108</v>
      </c>
      <c r="G2" s="167"/>
      <c r="H2" s="168"/>
      <c r="I2" s="169" t="s">
        <v>109</v>
      </c>
      <c r="J2" s="170"/>
    </row>
    <row r="3" spans="1:10" s="2" customFormat="1" ht="33" customHeight="1">
      <c r="B3" s="165"/>
      <c r="C3" s="52" t="s">
        <v>110</v>
      </c>
      <c r="D3" s="53" t="s">
        <v>111</v>
      </c>
      <c r="E3" s="54" t="s">
        <v>112</v>
      </c>
      <c r="F3" s="52" t="s">
        <v>110</v>
      </c>
      <c r="G3" s="53" t="s">
        <v>111</v>
      </c>
      <c r="H3" s="54" t="s">
        <v>112</v>
      </c>
      <c r="I3" s="52" t="s">
        <v>113</v>
      </c>
      <c r="J3" s="54" t="s">
        <v>114</v>
      </c>
    </row>
    <row r="4" spans="1:10" s="2" customFormat="1" ht="26.25" customHeight="1">
      <c r="A4" s="102">
        <v>1</v>
      </c>
      <c r="B4" s="101" t="s">
        <v>75</v>
      </c>
      <c r="C4" s="25">
        <v>3084592</v>
      </c>
      <c r="D4" s="55">
        <f t="shared" ref="D4:D20" si="0">C4/$C$24</f>
        <v>0.478834426493152</v>
      </c>
      <c r="E4" s="26">
        <v>9377534</v>
      </c>
      <c r="F4" s="25">
        <v>3548034</v>
      </c>
      <c r="G4" s="55">
        <f t="shared" ref="G4:G23" si="1">F4/$F$24</f>
        <v>0.60720267591038879</v>
      </c>
      <c r="H4" s="26">
        <v>13148061</v>
      </c>
      <c r="I4" s="22">
        <f t="shared" ref="I4" si="2">SUM(C4/F4-1)</f>
        <v>-0.13061937963390424</v>
      </c>
      <c r="J4" s="23">
        <f t="shared" ref="J4" si="3">SUM(E4/H4-1)</f>
        <v>-0.28677437684537666</v>
      </c>
    </row>
    <row r="5" spans="1:10" s="2" customFormat="1" ht="26.25" customHeight="1">
      <c r="A5" s="102">
        <v>2</v>
      </c>
      <c r="B5" s="101" t="s">
        <v>6</v>
      </c>
      <c r="C5" s="25">
        <v>2646804</v>
      </c>
      <c r="D5" s="55">
        <f t="shared" si="0"/>
        <v>0.41087472034543976</v>
      </c>
      <c r="E5" s="26">
        <v>7981221</v>
      </c>
      <c r="F5" s="25">
        <v>1537280</v>
      </c>
      <c r="G5" s="55">
        <f t="shared" si="1"/>
        <v>0.26308669241149396</v>
      </c>
      <c r="H5" s="26">
        <v>5756642</v>
      </c>
      <c r="I5" s="22">
        <f t="shared" ref="I5:I23" si="4">SUM(C5/F5-1)</f>
        <v>0.72174490008326386</v>
      </c>
      <c r="J5" s="23">
        <f t="shared" ref="J5:J23" si="5">SUM(E5/H5-1)</f>
        <v>0.3864369193012176</v>
      </c>
    </row>
    <row r="6" spans="1:10" s="2" customFormat="1" ht="26.25" customHeight="1">
      <c r="A6" s="102">
        <v>3</v>
      </c>
      <c r="B6" s="101" t="s">
        <v>7</v>
      </c>
      <c r="C6" s="25">
        <v>324858</v>
      </c>
      <c r="D6" s="55">
        <f t="shared" si="0"/>
        <v>5.0429098604195421E-2</v>
      </c>
      <c r="E6" s="26">
        <v>940191</v>
      </c>
      <c r="F6" s="25">
        <v>323316</v>
      </c>
      <c r="G6" s="55">
        <f t="shared" si="1"/>
        <v>5.5331583734722745E-2</v>
      </c>
      <c r="H6" s="26">
        <v>1239922</v>
      </c>
      <c r="I6" s="22">
        <f t="shared" si="4"/>
        <v>4.7693278402554107E-3</v>
      </c>
      <c r="J6" s="23">
        <f t="shared" si="5"/>
        <v>-0.24173375422002352</v>
      </c>
    </row>
    <row r="7" spans="1:10" s="2" customFormat="1" ht="26.25" customHeight="1">
      <c r="A7" s="102">
        <v>4</v>
      </c>
      <c r="B7" s="101" t="s">
        <v>21</v>
      </c>
      <c r="C7" s="25">
        <v>257513</v>
      </c>
      <c r="D7" s="55">
        <f t="shared" si="0"/>
        <v>3.9974845836833868E-2</v>
      </c>
      <c r="E7" s="26">
        <v>812211</v>
      </c>
      <c r="F7" s="25">
        <v>64905</v>
      </c>
      <c r="G7" s="55">
        <f t="shared" si="1"/>
        <v>1.1107697863088061E-2</v>
      </c>
      <c r="H7" s="26">
        <v>345748</v>
      </c>
      <c r="I7" s="22">
        <f t="shared" si="4"/>
        <v>2.9675371697095754</v>
      </c>
      <c r="J7" s="23">
        <f t="shared" si="5"/>
        <v>1.3491415713178383</v>
      </c>
    </row>
    <row r="8" spans="1:10" s="2" customFormat="1" ht="26.25" customHeight="1">
      <c r="A8" s="102">
        <v>5</v>
      </c>
      <c r="B8" s="101" t="s">
        <v>20</v>
      </c>
      <c r="C8" s="25">
        <v>107867</v>
      </c>
      <c r="D8" s="55">
        <f t="shared" si="0"/>
        <v>1.6744656370287166E-2</v>
      </c>
      <c r="E8" s="26">
        <v>449191</v>
      </c>
      <c r="F8" s="25">
        <v>182247</v>
      </c>
      <c r="G8" s="55">
        <f t="shared" si="1"/>
        <v>3.1189347699779831E-2</v>
      </c>
      <c r="H8" s="26">
        <v>1182538</v>
      </c>
      <c r="I8" s="22">
        <f t="shared" si="4"/>
        <v>-0.4081274314529183</v>
      </c>
      <c r="J8" s="23">
        <f t="shared" si="5"/>
        <v>-0.62014666759123172</v>
      </c>
    </row>
    <row r="9" spans="1:10" s="2" customFormat="1" ht="26.25" customHeight="1">
      <c r="A9" s="102">
        <v>6</v>
      </c>
      <c r="B9" s="101" t="s">
        <v>15</v>
      </c>
      <c r="C9" s="25">
        <v>15175</v>
      </c>
      <c r="D9" s="55">
        <f t="shared" si="0"/>
        <v>2.3556802397314072E-3</v>
      </c>
      <c r="E9" s="26">
        <v>85475</v>
      </c>
      <c r="F9" s="25">
        <v>120297</v>
      </c>
      <c r="G9" s="55">
        <f t="shared" si="1"/>
        <v>2.0587361988073406E-2</v>
      </c>
      <c r="H9" s="26">
        <v>571566</v>
      </c>
      <c r="I9" s="22">
        <f t="shared" si="4"/>
        <v>-0.87385387831783001</v>
      </c>
      <c r="J9" s="23">
        <f t="shared" si="5"/>
        <v>-0.85045471564088837</v>
      </c>
    </row>
    <row r="10" spans="1:10" s="2" customFormat="1" ht="26.25" customHeight="1">
      <c r="A10" s="102">
        <v>7</v>
      </c>
      <c r="B10" s="101" t="s">
        <v>22</v>
      </c>
      <c r="C10" s="25">
        <v>2363</v>
      </c>
      <c r="D10" s="55">
        <f t="shared" si="0"/>
        <v>3.6681860998255788E-4</v>
      </c>
      <c r="E10" s="26">
        <v>92049</v>
      </c>
      <c r="F10" s="25">
        <v>401</v>
      </c>
      <c r="G10" s="55">
        <f t="shared" si="1"/>
        <v>6.8626251338083541E-5</v>
      </c>
      <c r="H10" s="26">
        <v>16534</v>
      </c>
      <c r="I10" s="22">
        <f t="shared" si="4"/>
        <v>4.8927680798004989</v>
      </c>
      <c r="J10" s="23">
        <f t="shared" si="5"/>
        <v>4.5672553526067494</v>
      </c>
    </row>
    <row r="11" spans="1:10" s="2" customFormat="1" ht="26.25" customHeight="1">
      <c r="A11" s="102">
        <v>8</v>
      </c>
      <c r="B11" s="101" t="s">
        <v>18</v>
      </c>
      <c r="C11" s="25">
        <v>1160</v>
      </c>
      <c r="D11" s="55">
        <f t="shared" si="0"/>
        <v>1.8007176791357053E-4</v>
      </c>
      <c r="E11" s="26">
        <v>14655</v>
      </c>
      <c r="F11" s="25">
        <v>60</v>
      </c>
      <c r="G11" s="55">
        <f t="shared" si="1"/>
        <v>1.0268267033129708E-5</v>
      </c>
      <c r="H11" s="26">
        <v>2532</v>
      </c>
      <c r="I11" s="22">
        <f t="shared" si="4"/>
        <v>18.333333333333332</v>
      </c>
      <c r="J11" s="23">
        <f t="shared" si="5"/>
        <v>4.7879146919431284</v>
      </c>
    </row>
    <row r="12" spans="1:10" s="5" customFormat="1" ht="26.25" customHeight="1">
      <c r="A12" s="102">
        <v>9</v>
      </c>
      <c r="B12" s="101" t="s">
        <v>8</v>
      </c>
      <c r="C12" s="25">
        <v>638</v>
      </c>
      <c r="D12" s="55">
        <f t="shared" si="0"/>
        <v>9.9039472352463782E-5</v>
      </c>
      <c r="E12" s="26">
        <v>57066</v>
      </c>
      <c r="F12" s="25">
        <v>12</v>
      </c>
      <c r="G12" s="55">
        <f t="shared" si="1"/>
        <v>2.0536534066259418E-6</v>
      </c>
      <c r="H12" s="26">
        <v>1420</v>
      </c>
      <c r="I12" s="22">
        <f t="shared" si="4"/>
        <v>52.166666666666664</v>
      </c>
      <c r="J12" s="23">
        <f t="shared" si="5"/>
        <v>39.187323943661973</v>
      </c>
    </row>
    <row r="13" spans="1:10" s="2" customFormat="1" ht="26.25" customHeight="1">
      <c r="A13" s="102">
        <v>10</v>
      </c>
      <c r="B13" s="101" t="s">
        <v>16</v>
      </c>
      <c r="C13" s="25">
        <v>544</v>
      </c>
      <c r="D13" s="55">
        <f t="shared" si="0"/>
        <v>8.444744978015721E-5</v>
      </c>
      <c r="E13" s="26">
        <v>5094</v>
      </c>
      <c r="F13" s="25">
        <v>5625</v>
      </c>
      <c r="G13" s="55">
        <f t="shared" si="1"/>
        <v>9.6265003435591016E-4</v>
      </c>
      <c r="H13" s="26">
        <v>38487</v>
      </c>
      <c r="I13" s="22">
        <f t="shared" si="4"/>
        <v>-0.90328888888888892</v>
      </c>
      <c r="J13" s="23">
        <f t="shared" si="5"/>
        <v>-0.86764361992361061</v>
      </c>
    </row>
    <row r="14" spans="1:10" s="2" customFormat="1" ht="26.25" customHeight="1">
      <c r="A14" s="102">
        <v>11</v>
      </c>
      <c r="B14" s="101" t="s">
        <v>11</v>
      </c>
      <c r="C14" s="25">
        <v>204</v>
      </c>
      <c r="D14" s="55">
        <f t="shared" si="0"/>
        <v>3.1667793667558954E-5</v>
      </c>
      <c r="E14" s="26">
        <v>4984</v>
      </c>
      <c r="F14" s="25">
        <v>1689</v>
      </c>
      <c r="G14" s="55">
        <f t="shared" si="1"/>
        <v>2.890517169826013E-4</v>
      </c>
      <c r="H14" s="26">
        <v>12899</v>
      </c>
      <c r="I14" s="22">
        <f t="shared" si="4"/>
        <v>-0.87921847246891649</v>
      </c>
      <c r="J14" s="23">
        <f t="shared" si="5"/>
        <v>-0.61361345840762849</v>
      </c>
    </row>
    <row r="15" spans="1:10" s="4" customFormat="1" ht="26.25" customHeight="1">
      <c r="A15" s="102">
        <v>12</v>
      </c>
      <c r="B15" s="101" t="s">
        <v>9</v>
      </c>
      <c r="C15" s="25">
        <v>74</v>
      </c>
      <c r="D15" s="55">
        <f t="shared" si="0"/>
        <v>1.1487336918624326E-5</v>
      </c>
      <c r="E15" s="26">
        <v>5712</v>
      </c>
      <c r="F15" s="25">
        <v>55</v>
      </c>
      <c r="G15" s="55">
        <f t="shared" si="1"/>
        <v>9.4125781137022318E-6</v>
      </c>
      <c r="H15" s="26">
        <v>2589</v>
      </c>
      <c r="I15" s="22">
        <f t="shared" si="4"/>
        <v>0.34545454545454546</v>
      </c>
      <c r="J15" s="23">
        <f t="shared" si="5"/>
        <v>1.2062572421784474</v>
      </c>
    </row>
    <row r="16" spans="1:10" s="2" customFormat="1" ht="26.25" customHeight="1">
      <c r="A16" s="102">
        <v>13</v>
      </c>
      <c r="B16" s="101" t="s">
        <v>102</v>
      </c>
      <c r="C16" s="25">
        <v>70</v>
      </c>
      <c r="D16" s="55">
        <f t="shared" si="0"/>
        <v>1.0866399787887876E-5</v>
      </c>
      <c r="E16" s="26">
        <v>3036</v>
      </c>
      <c r="F16" s="56">
        <v>0</v>
      </c>
      <c r="G16" s="55">
        <f t="shared" si="1"/>
        <v>0</v>
      </c>
      <c r="H16" s="26">
        <v>0</v>
      </c>
      <c r="I16" s="56">
        <v>0</v>
      </c>
      <c r="J16" s="100">
        <v>0</v>
      </c>
    </row>
    <row r="17" spans="1:10" s="2" customFormat="1" ht="26.25" customHeight="1">
      <c r="A17" s="102">
        <v>14</v>
      </c>
      <c r="B17" s="101" t="s">
        <v>12</v>
      </c>
      <c r="C17" s="25">
        <v>9</v>
      </c>
      <c r="D17" s="55">
        <f t="shared" si="0"/>
        <v>1.3971085441570126E-6</v>
      </c>
      <c r="E17" s="26">
        <v>360</v>
      </c>
      <c r="F17" s="56">
        <v>0</v>
      </c>
      <c r="G17" s="55">
        <f t="shared" si="1"/>
        <v>0</v>
      </c>
      <c r="H17" s="26">
        <v>0</v>
      </c>
      <c r="I17" s="56">
        <v>0</v>
      </c>
      <c r="J17" s="100">
        <v>0</v>
      </c>
    </row>
    <row r="18" spans="1:10" s="2" customFormat="1" ht="26.25" customHeight="1">
      <c r="A18" s="102">
        <v>15</v>
      </c>
      <c r="B18" s="101" t="s">
        <v>106</v>
      </c>
      <c r="C18" s="25">
        <v>3</v>
      </c>
      <c r="D18" s="55">
        <f t="shared" si="0"/>
        <v>4.6570284805233753E-7</v>
      </c>
      <c r="E18" s="26">
        <v>231</v>
      </c>
      <c r="F18" s="56">
        <v>0</v>
      </c>
      <c r="G18" s="55">
        <f t="shared" si="1"/>
        <v>0</v>
      </c>
      <c r="H18" s="26">
        <v>0</v>
      </c>
      <c r="I18" s="56">
        <v>0</v>
      </c>
      <c r="J18" s="100">
        <v>0</v>
      </c>
    </row>
    <row r="19" spans="1:10" s="2" customFormat="1" ht="26.25" customHeight="1">
      <c r="A19" s="102">
        <v>16</v>
      </c>
      <c r="B19" s="101" t="s">
        <v>107</v>
      </c>
      <c r="C19" s="25">
        <v>2</v>
      </c>
      <c r="D19" s="55">
        <f t="shared" si="0"/>
        <v>3.1046856536822506E-7</v>
      </c>
      <c r="E19" s="26">
        <v>66</v>
      </c>
      <c r="F19" s="56">
        <v>0</v>
      </c>
      <c r="G19" s="55">
        <f t="shared" si="1"/>
        <v>0</v>
      </c>
      <c r="H19" s="26">
        <v>0</v>
      </c>
      <c r="I19" s="56">
        <v>0</v>
      </c>
      <c r="J19" s="100">
        <v>0</v>
      </c>
    </row>
    <row r="20" spans="1:10" s="2" customFormat="1" ht="26.25" customHeight="1">
      <c r="A20" s="102">
        <v>17</v>
      </c>
      <c r="B20" s="101" t="s">
        <v>23</v>
      </c>
      <c r="C20" s="56">
        <v>0</v>
      </c>
      <c r="D20" s="55">
        <f t="shared" si="0"/>
        <v>0</v>
      </c>
      <c r="E20" s="57">
        <v>0</v>
      </c>
      <c r="F20" s="25">
        <v>44032</v>
      </c>
      <c r="G20" s="55">
        <f t="shared" si="1"/>
        <v>7.5355389000461214E-3</v>
      </c>
      <c r="H20" s="26">
        <v>235304</v>
      </c>
      <c r="I20" s="22">
        <f t="shared" si="4"/>
        <v>-1</v>
      </c>
      <c r="J20" s="23">
        <f t="shared" si="5"/>
        <v>-1</v>
      </c>
    </row>
    <row r="21" spans="1:10" s="2" customFormat="1" ht="26.25" customHeight="1">
      <c r="A21" s="102">
        <v>18</v>
      </c>
      <c r="B21" s="101" t="s">
        <v>13</v>
      </c>
      <c r="C21" s="56">
        <v>0</v>
      </c>
      <c r="D21" s="55">
        <f t="shared" ref="D21:D22" si="6">C21/$C$24</f>
        <v>0</v>
      </c>
      <c r="E21" s="57">
        <v>0</v>
      </c>
      <c r="F21" s="25">
        <v>15140</v>
      </c>
      <c r="G21" s="55">
        <f t="shared" si="1"/>
        <v>2.5910260480263964E-3</v>
      </c>
      <c r="H21" s="26">
        <v>12557</v>
      </c>
      <c r="I21" s="22">
        <f t="shared" si="4"/>
        <v>-1</v>
      </c>
      <c r="J21" s="23">
        <f t="shared" si="5"/>
        <v>-1</v>
      </c>
    </row>
    <row r="22" spans="1:10" s="2" customFormat="1" ht="26.25" customHeight="1">
      <c r="A22" s="102">
        <v>19</v>
      </c>
      <c r="B22" s="101" t="s">
        <v>74</v>
      </c>
      <c r="C22" s="56">
        <v>0</v>
      </c>
      <c r="D22" s="55">
        <f t="shared" si="6"/>
        <v>0</v>
      </c>
      <c r="E22" s="57">
        <v>0</v>
      </c>
      <c r="F22" s="25">
        <v>151</v>
      </c>
      <c r="G22" s="55">
        <f t="shared" si="1"/>
        <v>2.5841805366709766E-5</v>
      </c>
      <c r="H22" s="26">
        <v>3036</v>
      </c>
      <c r="I22" s="22">
        <f t="shared" si="4"/>
        <v>-1</v>
      </c>
      <c r="J22" s="23">
        <f t="shared" si="5"/>
        <v>-1</v>
      </c>
    </row>
    <row r="23" spans="1:10" s="2" customFormat="1" ht="26.25" customHeight="1">
      <c r="A23" s="102">
        <v>20</v>
      </c>
      <c r="B23" s="101" t="s">
        <v>17</v>
      </c>
      <c r="C23" s="56">
        <v>0</v>
      </c>
      <c r="D23" s="55">
        <f>C23/$C$24</f>
        <v>0</v>
      </c>
      <c r="E23" s="57">
        <v>0</v>
      </c>
      <c r="F23" s="25">
        <v>1</v>
      </c>
      <c r="G23" s="55">
        <f t="shared" si="1"/>
        <v>1.7113778388549514E-7</v>
      </c>
      <c r="H23" s="26">
        <v>2566</v>
      </c>
      <c r="I23" s="22">
        <f t="shared" si="4"/>
        <v>-1</v>
      </c>
      <c r="J23" s="23">
        <f t="shared" si="5"/>
        <v>-1</v>
      </c>
    </row>
    <row r="24" spans="1:10" s="2" customFormat="1" ht="26.25" customHeight="1" thickBot="1">
      <c r="B24" s="51" t="s">
        <v>5</v>
      </c>
      <c r="C24" s="93">
        <v>6441876</v>
      </c>
      <c r="D24" s="94">
        <f>C24/$C$24</f>
        <v>1</v>
      </c>
      <c r="E24" s="95">
        <v>19829076</v>
      </c>
      <c r="F24" s="93">
        <v>5843245</v>
      </c>
      <c r="G24" s="94">
        <f t="shared" ref="G24" si="7">F24/$F$24</f>
        <v>1</v>
      </c>
      <c r="H24" s="95">
        <v>22572401</v>
      </c>
      <c r="I24" s="89">
        <f t="shared" ref="I24" si="8">SUM(C24/F24-1)</f>
        <v>0.10244838270515788</v>
      </c>
      <c r="J24" s="90">
        <f t="shared" ref="J24" si="9">SUM(E24/H24-1)</f>
        <v>-0.12153447920759519</v>
      </c>
    </row>
    <row r="25" spans="1:10" s="2" customFormat="1" ht="15">
      <c r="B25" s="6"/>
      <c r="C25" s="3"/>
      <c r="D25" s="3"/>
      <c r="E25" s="3"/>
      <c r="F25" s="3"/>
      <c r="G25" s="3"/>
      <c r="H25" s="3"/>
      <c r="I25" s="3"/>
      <c r="J25" s="3"/>
    </row>
    <row r="26" spans="1:10" s="2" customFormat="1" ht="15">
      <c r="B26" s="6"/>
      <c r="C26" s="3"/>
      <c r="D26" s="3"/>
      <c r="E26" s="3"/>
      <c r="F26" s="3"/>
      <c r="G26" s="3"/>
      <c r="H26" s="3"/>
      <c r="I26" s="3"/>
      <c r="J26" s="3"/>
    </row>
    <row r="27" spans="1:10" s="2" customFormat="1" ht="15">
      <c r="B27" s="6"/>
      <c r="C27" s="3"/>
      <c r="D27" s="3"/>
      <c r="E27" s="3"/>
      <c r="F27" s="3"/>
      <c r="G27" s="3"/>
      <c r="H27" s="3"/>
      <c r="I27" s="3"/>
      <c r="J27" s="3"/>
    </row>
    <row r="28" spans="1:10" s="2" customFormat="1" ht="15">
      <c r="B28" s="6"/>
      <c r="C28" s="3"/>
      <c r="D28" s="3"/>
      <c r="E28" s="3"/>
      <c r="F28" s="3"/>
      <c r="G28" s="3"/>
      <c r="H28" s="3"/>
      <c r="I28" s="3"/>
      <c r="J28" s="3"/>
    </row>
    <row r="29" spans="1:10" s="2" customFormat="1" ht="15">
      <c r="B29" s="6"/>
      <c r="C29" s="3"/>
      <c r="D29" s="3"/>
      <c r="E29" s="3"/>
      <c r="F29" s="3"/>
      <c r="G29" s="3"/>
      <c r="H29" s="3"/>
      <c r="I29" s="3"/>
      <c r="J29" s="3"/>
    </row>
    <row r="30" spans="1:10" s="2" customFormat="1" ht="15">
      <c r="B30" s="6"/>
      <c r="C30" s="3"/>
      <c r="D30" s="3"/>
      <c r="E30" s="3"/>
      <c r="F30" s="3"/>
      <c r="G30" s="3"/>
      <c r="H30" s="3"/>
      <c r="I30" s="3"/>
      <c r="J30" s="3"/>
    </row>
    <row r="31" spans="1:10" s="2" customFormat="1" ht="15">
      <c r="B31" s="6"/>
      <c r="C31" s="3"/>
      <c r="D31" s="3"/>
      <c r="E31" s="3"/>
      <c r="F31" s="3"/>
      <c r="G31" s="3"/>
      <c r="H31" s="3"/>
      <c r="I31" s="3"/>
      <c r="J31" s="3"/>
    </row>
    <row r="32" spans="1:10" s="2" customFormat="1" ht="15">
      <c r="B32" s="6"/>
      <c r="C32" s="3"/>
      <c r="D32" s="3"/>
      <c r="E32" s="3"/>
      <c r="F32" s="3"/>
      <c r="G32" s="3"/>
      <c r="H32" s="3"/>
      <c r="I32" s="3"/>
      <c r="J32" s="3"/>
    </row>
    <row r="33" spans="2:10" s="2" customFormat="1" ht="15">
      <c r="B33" s="6"/>
      <c r="C33" s="3"/>
      <c r="D33" s="3"/>
      <c r="E33" s="3"/>
      <c r="F33" s="3"/>
      <c r="G33" s="3"/>
      <c r="H33" s="3"/>
      <c r="I33" s="3"/>
      <c r="J33" s="3"/>
    </row>
    <row r="34" spans="2:10" s="2" customFormat="1" ht="15">
      <c r="B34" s="6"/>
      <c r="C34" s="3"/>
      <c r="D34" s="3"/>
      <c r="E34" s="3"/>
      <c r="F34" s="3"/>
      <c r="G34" s="3"/>
      <c r="H34" s="3"/>
      <c r="I34" s="3"/>
      <c r="J34" s="3"/>
    </row>
    <row r="35" spans="2:10" s="2" customFormat="1" ht="15">
      <c r="B35" s="6"/>
      <c r="C35" s="3"/>
      <c r="D35" s="3"/>
      <c r="E35" s="3"/>
      <c r="F35" s="3"/>
      <c r="G35" s="3"/>
      <c r="H35" s="3"/>
      <c r="I35" s="3"/>
      <c r="J35" s="3"/>
    </row>
    <row r="36" spans="2:10" s="2" customFormat="1" ht="15">
      <c r="B36" s="6"/>
      <c r="C36" s="3"/>
      <c r="D36" s="3"/>
      <c r="E36" s="3"/>
      <c r="F36" s="3"/>
      <c r="G36" s="3"/>
      <c r="H36" s="3"/>
      <c r="I36" s="3"/>
      <c r="J36" s="3"/>
    </row>
    <row r="37" spans="2:10" s="2" customFormat="1" ht="15">
      <c r="B37" s="6"/>
      <c r="C37" s="3"/>
      <c r="D37" s="3"/>
      <c r="E37" s="3"/>
      <c r="F37" s="3"/>
      <c r="G37" s="3"/>
      <c r="H37" s="3"/>
      <c r="I37" s="3"/>
      <c r="J37" s="3"/>
    </row>
    <row r="38" spans="2:10" s="2" customFormat="1" ht="15">
      <c r="B38" s="6"/>
      <c r="C38" s="3"/>
      <c r="D38" s="3"/>
      <c r="E38" s="3"/>
      <c r="F38" s="3"/>
      <c r="G38" s="3"/>
      <c r="H38" s="3"/>
      <c r="I38" s="3"/>
      <c r="J38" s="3"/>
    </row>
    <row r="39" spans="2:10" s="2" customFormat="1" ht="15">
      <c r="B39" s="6"/>
      <c r="C39" s="3"/>
      <c r="D39" s="3"/>
      <c r="E39" s="3"/>
      <c r="F39" s="3"/>
      <c r="G39" s="3"/>
      <c r="H39" s="3"/>
      <c r="I39" s="3"/>
      <c r="J39" s="3"/>
    </row>
    <row r="40" spans="2:10" s="2" customFormat="1" ht="15">
      <c r="B40" s="6"/>
      <c r="C40" s="3"/>
      <c r="D40" s="3"/>
      <c r="E40" s="3"/>
      <c r="F40" s="3"/>
      <c r="G40" s="3"/>
      <c r="H40" s="3"/>
      <c r="I40" s="3"/>
      <c r="J40" s="3"/>
    </row>
    <row r="41" spans="2:10" s="2" customFormat="1" ht="15">
      <c r="B41" s="6"/>
      <c r="C41" s="3"/>
      <c r="D41" s="3"/>
      <c r="E41" s="3"/>
      <c r="F41" s="3"/>
      <c r="G41" s="3"/>
      <c r="H41" s="3"/>
      <c r="I41" s="3"/>
      <c r="J41" s="3"/>
    </row>
    <row r="42" spans="2:10" s="2" customFormat="1" ht="15">
      <c r="B42" s="6"/>
      <c r="C42" s="3"/>
      <c r="D42" s="3"/>
      <c r="E42" s="3"/>
      <c r="F42" s="3"/>
      <c r="G42" s="3"/>
      <c r="H42" s="3"/>
      <c r="I42" s="3"/>
      <c r="J42" s="3"/>
    </row>
    <row r="43" spans="2:10" s="2" customFormat="1" ht="15">
      <c r="B43" s="6"/>
      <c r="C43" s="3"/>
      <c r="D43" s="3"/>
      <c r="E43" s="3"/>
      <c r="F43" s="3"/>
      <c r="G43" s="3"/>
      <c r="H43" s="3"/>
      <c r="I43" s="3"/>
      <c r="J43" s="3"/>
    </row>
    <row r="44" spans="2:10" s="2" customFormat="1" ht="15">
      <c r="B44" s="6"/>
      <c r="C44" s="3"/>
      <c r="D44" s="3"/>
      <c r="E44" s="3"/>
      <c r="F44" s="3"/>
      <c r="G44" s="3"/>
      <c r="H44" s="3"/>
      <c r="I44" s="3"/>
      <c r="J44" s="3"/>
    </row>
    <row r="45" spans="2:10" s="2" customFormat="1" ht="15">
      <c r="B45" s="6"/>
      <c r="C45" s="3"/>
      <c r="D45" s="3"/>
      <c r="E45" s="3"/>
      <c r="F45" s="3"/>
      <c r="G45" s="3"/>
      <c r="H45" s="3"/>
      <c r="I45" s="3"/>
      <c r="J45" s="3"/>
    </row>
    <row r="46" spans="2:10" s="2" customFormat="1" ht="15">
      <c r="B46" s="6"/>
      <c r="C46" s="3"/>
      <c r="D46" s="3"/>
      <c r="E46" s="3"/>
      <c r="F46" s="3"/>
      <c r="G46" s="3"/>
      <c r="H46" s="3"/>
      <c r="I46" s="3"/>
      <c r="J46" s="3"/>
    </row>
    <row r="47" spans="2:10" s="2" customFormat="1" ht="15">
      <c r="B47" s="6"/>
      <c r="C47" s="3"/>
      <c r="D47" s="3"/>
      <c r="E47" s="3"/>
      <c r="F47" s="3"/>
      <c r="G47" s="3"/>
      <c r="H47" s="3"/>
      <c r="I47" s="3"/>
      <c r="J47" s="3"/>
    </row>
    <row r="48" spans="2:10" s="2" customFormat="1" ht="15">
      <c r="B48" s="6"/>
      <c r="C48" s="3"/>
      <c r="D48" s="3"/>
      <c r="E48" s="3"/>
      <c r="F48" s="3"/>
      <c r="G48" s="3"/>
      <c r="H48" s="3"/>
      <c r="I48" s="3"/>
      <c r="J48" s="3"/>
    </row>
    <row r="49" spans="2:10" s="2" customFormat="1" ht="15">
      <c r="B49" s="6"/>
      <c r="C49" s="3"/>
      <c r="D49" s="3"/>
      <c r="E49" s="3"/>
      <c r="F49" s="3"/>
      <c r="G49" s="3"/>
      <c r="H49" s="3"/>
      <c r="I49" s="3"/>
      <c r="J49" s="3"/>
    </row>
    <row r="50" spans="2:10" s="2" customFormat="1" ht="15">
      <c r="B50" s="6"/>
      <c r="C50" s="3"/>
      <c r="D50" s="3"/>
      <c r="E50" s="3"/>
      <c r="F50" s="3"/>
      <c r="G50" s="3"/>
      <c r="H50" s="3"/>
      <c r="I50" s="3"/>
      <c r="J50" s="3"/>
    </row>
    <row r="51" spans="2:10" s="2" customFormat="1" ht="15">
      <c r="B51" s="6"/>
      <c r="C51" s="3"/>
      <c r="D51" s="3"/>
      <c r="E51" s="3"/>
      <c r="F51" s="3"/>
      <c r="G51" s="3"/>
      <c r="H51" s="3"/>
      <c r="I51" s="3"/>
      <c r="J51" s="3"/>
    </row>
    <row r="52" spans="2:10" s="2" customFormat="1" ht="15">
      <c r="B52" s="6"/>
      <c r="C52" s="3"/>
      <c r="D52" s="3"/>
      <c r="E52" s="3"/>
      <c r="F52" s="3"/>
      <c r="G52" s="3"/>
      <c r="H52" s="3"/>
      <c r="I52" s="3"/>
      <c r="J52" s="3"/>
    </row>
    <row r="53" spans="2:10" s="2" customFormat="1" ht="15">
      <c r="B53" s="6"/>
      <c r="C53" s="3"/>
      <c r="D53" s="3"/>
      <c r="E53" s="3"/>
      <c r="F53" s="3"/>
      <c r="G53" s="3"/>
      <c r="H53" s="3"/>
      <c r="I53" s="3"/>
      <c r="J53" s="3"/>
    </row>
    <row r="54" spans="2:10" s="2" customFormat="1" ht="15">
      <c r="B54" s="6"/>
      <c r="C54" s="3"/>
      <c r="D54" s="3"/>
      <c r="E54" s="3"/>
      <c r="F54" s="3"/>
      <c r="G54" s="3"/>
      <c r="H54" s="3"/>
      <c r="I54" s="3"/>
      <c r="J54" s="3"/>
    </row>
    <row r="55" spans="2:10" s="2" customFormat="1" ht="15">
      <c r="B55" s="6"/>
      <c r="C55" s="3"/>
      <c r="D55" s="3"/>
      <c r="E55" s="3"/>
      <c r="F55" s="3"/>
      <c r="G55" s="3"/>
      <c r="H55" s="3"/>
      <c r="I55" s="3"/>
      <c r="J55" s="3"/>
    </row>
    <row r="56" spans="2:10" s="2" customFormat="1" ht="15">
      <c r="B56" s="6"/>
      <c r="C56" s="3"/>
      <c r="D56" s="3"/>
      <c r="E56" s="3"/>
      <c r="F56" s="3"/>
      <c r="G56" s="3"/>
      <c r="H56" s="3"/>
      <c r="I56" s="3"/>
      <c r="J56" s="3"/>
    </row>
    <row r="57" spans="2:10" s="2" customFormat="1" ht="15">
      <c r="B57" s="6"/>
      <c r="C57" s="3"/>
      <c r="D57" s="3"/>
      <c r="E57" s="3"/>
      <c r="F57" s="3"/>
      <c r="G57" s="3"/>
      <c r="H57" s="3"/>
      <c r="I57" s="3"/>
      <c r="J57" s="3"/>
    </row>
    <row r="58" spans="2:10" s="2" customFormat="1" ht="15">
      <c r="B58" s="6"/>
      <c r="C58" s="3"/>
      <c r="D58" s="3"/>
      <c r="E58" s="3"/>
      <c r="F58" s="3"/>
      <c r="G58" s="3"/>
      <c r="H58" s="3"/>
      <c r="I58" s="3"/>
      <c r="J58" s="3"/>
    </row>
    <row r="59" spans="2:10" s="2" customFormat="1" ht="15">
      <c r="B59" s="6"/>
      <c r="C59" s="3"/>
      <c r="D59" s="3"/>
      <c r="E59" s="3"/>
      <c r="F59" s="3"/>
      <c r="G59" s="3"/>
      <c r="H59" s="3"/>
      <c r="I59" s="3"/>
      <c r="J59" s="3"/>
    </row>
    <row r="60" spans="2:10" s="2" customFormat="1" ht="15">
      <c r="B60" s="6"/>
      <c r="C60" s="3"/>
      <c r="D60" s="3"/>
      <c r="E60" s="3"/>
      <c r="F60" s="3"/>
      <c r="G60" s="3"/>
      <c r="H60" s="3"/>
      <c r="I60" s="3"/>
      <c r="J60" s="3"/>
    </row>
    <row r="61" spans="2:10" s="2" customFormat="1" ht="15">
      <c r="B61" s="6"/>
      <c r="C61" s="3"/>
      <c r="D61" s="3"/>
      <c r="E61" s="3"/>
      <c r="F61" s="3"/>
      <c r="G61" s="3"/>
      <c r="H61" s="3"/>
      <c r="I61" s="3"/>
      <c r="J61" s="3"/>
    </row>
    <row r="62" spans="2:10" s="2" customFormat="1" ht="15">
      <c r="B62" s="6"/>
      <c r="C62" s="3"/>
      <c r="D62" s="3"/>
      <c r="E62" s="3"/>
      <c r="F62" s="3"/>
      <c r="G62" s="3"/>
      <c r="H62" s="3"/>
      <c r="I62" s="3"/>
      <c r="J62" s="3"/>
    </row>
    <row r="63" spans="2:10" s="2" customFormat="1" ht="15">
      <c r="B63" s="6"/>
      <c r="C63" s="3"/>
      <c r="D63" s="3"/>
      <c r="E63" s="3"/>
      <c r="F63" s="3"/>
      <c r="G63" s="3"/>
      <c r="H63" s="3"/>
      <c r="I63" s="3"/>
      <c r="J63" s="3"/>
    </row>
    <row r="64" spans="2:10" s="2" customFormat="1" ht="15">
      <c r="B64" s="6"/>
      <c r="C64" s="3"/>
      <c r="D64" s="3"/>
      <c r="E64" s="3"/>
      <c r="F64" s="3"/>
      <c r="G64" s="3"/>
      <c r="H64" s="3"/>
      <c r="I64" s="3"/>
      <c r="J64" s="3"/>
    </row>
    <row r="65" spans="2:10" s="2" customFormat="1" ht="15">
      <c r="B65" s="6"/>
      <c r="C65" s="3"/>
      <c r="D65" s="3"/>
      <c r="E65" s="3"/>
      <c r="F65" s="3"/>
      <c r="G65" s="3"/>
      <c r="H65" s="3"/>
      <c r="I65" s="3"/>
      <c r="J65" s="3"/>
    </row>
    <row r="66" spans="2:10" s="2" customFormat="1" ht="15">
      <c r="B66" s="6"/>
      <c r="C66" s="3"/>
      <c r="D66" s="3"/>
      <c r="E66" s="3"/>
      <c r="F66" s="3"/>
      <c r="G66" s="3"/>
      <c r="H66" s="3"/>
      <c r="I66" s="3"/>
      <c r="J66" s="3"/>
    </row>
    <row r="67" spans="2:10" s="2" customFormat="1" ht="15">
      <c r="B67" s="6"/>
      <c r="C67" s="3"/>
      <c r="D67" s="3"/>
      <c r="E67" s="3"/>
      <c r="F67" s="3"/>
      <c r="G67" s="3"/>
      <c r="H67" s="3"/>
      <c r="I67" s="3"/>
      <c r="J67" s="3"/>
    </row>
    <row r="68" spans="2:10" s="2" customFormat="1" ht="15">
      <c r="B68" s="6"/>
      <c r="C68" s="3"/>
      <c r="D68" s="3"/>
      <c r="E68" s="3"/>
      <c r="F68" s="3"/>
      <c r="G68" s="3"/>
      <c r="H68" s="3"/>
      <c r="I68" s="3"/>
      <c r="J68" s="3"/>
    </row>
    <row r="69" spans="2:10" s="2" customFormat="1" ht="15">
      <c r="B69" s="6"/>
      <c r="C69" s="3"/>
      <c r="D69" s="3"/>
      <c r="E69" s="3"/>
      <c r="F69" s="3"/>
      <c r="G69" s="3"/>
      <c r="H69" s="3"/>
      <c r="I69" s="3"/>
      <c r="J69" s="3"/>
    </row>
    <row r="70" spans="2:10" s="2" customFormat="1" ht="15">
      <c r="B70" s="6"/>
      <c r="C70" s="3"/>
      <c r="D70" s="3"/>
      <c r="E70" s="3"/>
      <c r="F70" s="3"/>
      <c r="G70" s="3"/>
      <c r="H70" s="3"/>
      <c r="I70" s="3"/>
      <c r="J70" s="3"/>
    </row>
    <row r="71" spans="2:10" s="2" customFormat="1" ht="15">
      <c r="B71" s="6"/>
      <c r="C71" s="3"/>
      <c r="D71" s="3"/>
      <c r="E71" s="3"/>
      <c r="F71" s="3"/>
      <c r="G71" s="3"/>
      <c r="H71" s="3"/>
      <c r="I71" s="3"/>
      <c r="J71" s="3"/>
    </row>
    <row r="72" spans="2:10" s="2" customFormat="1" ht="15">
      <c r="B72" s="6"/>
      <c r="C72" s="3"/>
      <c r="D72" s="3"/>
      <c r="E72" s="3"/>
      <c r="F72" s="3"/>
      <c r="G72" s="3"/>
      <c r="H72" s="3"/>
      <c r="I72" s="3"/>
      <c r="J72" s="3"/>
    </row>
    <row r="73" spans="2:10" s="2" customFormat="1" ht="15">
      <c r="B73" s="6"/>
      <c r="C73" s="3"/>
      <c r="D73" s="3"/>
      <c r="E73" s="3"/>
      <c r="F73" s="3"/>
      <c r="G73" s="3"/>
      <c r="H73" s="3"/>
      <c r="I73" s="3"/>
      <c r="J73" s="3"/>
    </row>
    <row r="74" spans="2:10" s="2" customFormat="1" ht="15">
      <c r="B74" s="6"/>
      <c r="C74" s="3"/>
      <c r="D74" s="3"/>
      <c r="E74" s="3"/>
      <c r="F74" s="3"/>
      <c r="G74" s="3"/>
      <c r="H74" s="3"/>
      <c r="I74" s="3"/>
      <c r="J74" s="3"/>
    </row>
    <row r="75" spans="2:10" s="2" customFormat="1" ht="15">
      <c r="B75" s="6"/>
      <c r="C75" s="3"/>
      <c r="D75" s="3"/>
      <c r="E75" s="3"/>
      <c r="F75" s="3"/>
      <c r="G75" s="3"/>
      <c r="H75" s="3"/>
      <c r="I75" s="3"/>
      <c r="J75" s="3"/>
    </row>
    <row r="76" spans="2:10" s="2" customFormat="1" ht="15">
      <c r="B76" s="6"/>
      <c r="C76" s="3"/>
      <c r="D76" s="3"/>
      <c r="E76" s="3"/>
      <c r="F76" s="3"/>
      <c r="G76" s="3"/>
      <c r="H76" s="3"/>
      <c r="I76" s="3"/>
      <c r="J76" s="3"/>
    </row>
    <row r="77" spans="2:10" s="2" customFormat="1" ht="15">
      <c r="B77" s="6"/>
      <c r="C77" s="3"/>
      <c r="D77" s="3"/>
      <c r="E77" s="3"/>
      <c r="F77" s="3"/>
      <c r="G77" s="3"/>
      <c r="H77" s="3"/>
      <c r="I77" s="3"/>
      <c r="J77" s="3"/>
    </row>
    <row r="78" spans="2:10" s="2" customFormat="1" ht="15">
      <c r="B78" s="6"/>
      <c r="C78" s="3"/>
      <c r="D78" s="3"/>
      <c r="E78" s="3"/>
      <c r="F78" s="3"/>
      <c r="G78" s="3"/>
      <c r="H78" s="3"/>
      <c r="I78" s="3"/>
      <c r="J78" s="3"/>
    </row>
    <row r="79" spans="2:10" s="2" customFormat="1" ht="15">
      <c r="B79" s="6"/>
      <c r="C79" s="3"/>
      <c r="D79" s="3"/>
      <c r="E79" s="3"/>
      <c r="F79" s="3"/>
      <c r="G79" s="3"/>
      <c r="H79" s="3"/>
      <c r="I79" s="3"/>
      <c r="J79" s="3"/>
    </row>
    <row r="80" spans="2:10" s="2" customFormat="1" ht="15">
      <c r="B80" s="6"/>
      <c r="C80" s="3"/>
      <c r="D80" s="3"/>
      <c r="E80" s="3"/>
      <c r="F80" s="3"/>
      <c r="G80" s="3"/>
      <c r="H80" s="3"/>
      <c r="I80" s="3"/>
      <c r="J80" s="3"/>
    </row>
    <row r="81" spans="2:10" s="2" customFormat="1" ht="15">
      <c r="B81" s="6"/>
      <c r="C81" s="3"/>
      <c r="D81" s="3"/>
      <c r="E81" s="3"/>
      <c r="F81" s="3"/>
      <c r="G81" s="3"/>
      <c r="H81" s="3"/>
      <c r="I81" s="3"/>
      <c r="J81" s="3"/>
    </row>
    <row r="82" spans="2:10" s="2" customFormat="1" ht="15">
      <c r="B82" s="6"/>
      <c r="C82" s="3"/>
      <c r="D82" s="3"/>
      <c r="E82" s="3"/>
      <c r="F82" s="3"/>
      <c r="G82" s="3"/>
      <c r="H82" s="3"/>
      <c r="I82" s="3"/>
      <c r="J82" s="3"/>
    </row>
    <row r="83" spans="2:10" s="2" customFormat="1" ht="15">
      <c r="B83" s="6"/>
      <c r="C83" s="3"/>
      <c r="D83" s="3"/>
      <c r="E83" s="3"/>
      <c r="F83" s="3"/>
      <c r="G83" s="3"/>
      <c r="H83" s="3"/>
      <c r="I83" s="3"/>
      <c r="J83" s="3"/>
    </row>
    <row r="84" spans="2:10" s="2" customFormat="1" ht="15">
      <c r="B84" s="6"/>
      <c r="C84" s="3"/>
      <c r="D84" s="3"/>
      <c r="E84" s="3"/>
      <c r="F84" s="3"/>
      <c r="G84" s="3"/>
      <c r="H84" s="3"/>
      <c r="I84" s="3"/>
      <c r="J84" s="3"/>
    </row>
    <row r="85" spans="2:10" s="2" customFormat="1" ht="15">
      <c r="B85" s="6"/>
      <c r="C85" s="3"/>
      <c r="D85" s="3"/>
      <c r="E85" s="3"/>
      <c r="F85" s="3"/>
      <c r="G85" s="3"/>
      <c r="H85" s="3"/>
      <c r="I85" s="3"/>
      <c r="J85" s="3"/>
    </row>
    <row r="86" spans="2:10" s="2" customFormat="1" ht="15">
      <c r="B86" s="6"/>
      <c r="C86" s="3"/>
      <c r="D86" s="3"/>
      <c r="E86" s="3"/>
      <c r="F86" s="3"/>
      <c r="G86" s="3"/>
      <c r="H86" s="3"/>
      <c r="I86" s="3"/>
      <c r="J86" s="3"/>
    </row>
    <row r="87" spans="2:10" s="2" customFormat="1" ht="15">
      <c r="B87" s="6"/>
      <c r="C87" s="3"/>
      <c r="D87" s="3"/>
      <c r="E87" s="3"/>
      <c r="F87" s="3"/>
      <c r="G87" s="3"/>
      <c r="H87" s="3"/>
      <c r="I87" s="3"/>
      <c r="J87" s="3"/>
    </row>
    <row r="88" spans="2:10" s="2" customFormat="1" ht="15">
      <c r="B88" s="6"/>
      <c r="C88" s="3"/>
      <c r="D88" s="3"/>
      <c r="E88" s="3"/>
      <c r="F88" s="3"/>
      <c r="G88" s="3"/>
      <c r="H88" s="3"/>
      <c r="I88" s="3"/>
      <c r="J88" s="3"/>
    </row>
    <row r="89" spans="2:10" s="2" customFormat="1" ht="15">
      <c r="B89" s="6"/>
      <c r="C89" s="3"/>
      <c r="D89" s="3"/>
      <c r="E89" s="3"/>
      <c r="F89" s="3"/>
      <c r="G89" s="3"/>
      <c r="H89" s="3"/>
      <c r="I89" s="3"/>
      <c r="J89" s="3"/>
    </row>
    <row r="90" spans="2:10" s="2" customFormat="1" ht="15">
      <c r="B90" s="6"/>
      <c r="C90" s="3"/>
      <c r="D90" s="3"/>
      <c r="E90" s="3"/>
      <c r="F90" s="3"/>
      <c r="G90" s="3"/>
      <c r="H90" s="3"/>
      <c r="I90" s="3"/>
      <c r="J90" s="3"/>
    </row>
    <row r="91" spans="2:10" s="2" customFormat="1" ht="15">
      <c r="B91" s="6"/>
      <c r="C91" s="3"/>
      <c r="D91" s="3"/>
      <c r="E91" s="3"/>
      <c r="F91" s="3"/>
      <c r="G91" s="3"/>
      <c r="H91" s="3"/>
      <c r="I91" s="3"/>
      <c r="J91" s="3"/>
    </row>
    <row r="92" spans="2:10" s="2" customFormat="1" ht="15">
      <c r="B92" s="6"/>
      <c r="C92" s="3"/>
      <c r="D92" s="3"/>
      <c r="E92" s="3"/>
      <c r="F92" s="3"/>
      <c r="G92" s="3"/>
      <c r="H92" s="3"/>
      <c r="I92" s="3"/>
      <c r="J92" s="3"/>
    </row>
    <row r="93" spans="2:10" s="2" customFormat="1" ht="15">
      <c r="B93" s="6"/>
      <c r="C93" s="3"/>
      <c r="D93" s="3"/>
      <c r="E93" s="3"/>
      <c r="F93" s="3"/>
      <c r="G93" s="3"/>
      <c r="H93" s="3"/>
      <c r="I93" s="3"/>
      <c r="J93" s="3"/>
    </row>
    <row r="94" spans="2:10" s="2" customFormat="1" ht="15">
      <c r="B94" s="6"/>
      <c r="C94" s="3"/>
      <c r="D94" s="3"/>
      <c r="E94" s="3"/>
      <c r="F94" s="3"/>
      <c r="G94" s="3"/>
      <c r="H94" s="3"/>
      <c r="I94" s="3"/>
      <c r="J94" s="3"/>
    </row>
    <row r="95" spans="2:10" s="2" customFormat="1" ht="15">
      <c r="B95" s="6"/>
      <c r="C95" s="3"/>
      <c r="D95" s="3"/>
      <c r="E95" s="3"/>
      <c r="F95" s="3"/>
      <c r="G95" s="3"/>
      <c r="H95" s="3"/>
      <c r="I95" s="3"/>
      <c r="J95" s="3"/>
    </row>
    <row r="96" spans="2:10" s="2" customFormat="1" ht="15">
      <c r="B96" s="6"/>
      <c r="C96" s="3"/>
      <c r="D96" s="3"/>
      <c r="E96" s="3"/>
      <c r="F96" s="3"/>
      <c r="G96" s="3"/>
      <c r="H96" s="3"/>
      <c r="I96" s="3"/>
      <c r="J96" s="3"/>
    </row>
    <row r="97" spans="2:10" s="2" customFormat="1" ht="15">
      <c r="B97" s="6"/>
      <c r="C97" s="3"/>
      <c r="D97" s="3"/>
      <c r="E97" s="3"/>
      <c r="F97" s="3"/>
      <c r="G97" s="3"/>
      <c r="H97" s="3"/>
      <c r="I97" s="3"/>
      <c r="J97" s="3"/>
    </row>
    <row r="98" spans="2:10" s="2" customFormat="1" ht="15">
      <c r="B98" s="6"/>
      <c r="C98" s="3"/>
      <c r="D98" s="3"/>
      <c r="E98" s="3"/>
      <c r="F98" s="3"/>
      <c r="G98" s="3"/>
      <c r="H98" s="3"/>
      <c r="I98" s="3"/>
      <c r="J98" s="3"/>
    </row>
    <row r="99" spans="2:10" s="2" customFormat="1" ht="15">
      <c r="B99" s="6"/>
      <c r="C99" s="3"/>
      <c r="D99" s="3"/>
      <c r="E99" s="3"/>
      <c r="F99" s="3"/>
      <c r="G99" s="3"/>
      <c r="H99" s="3"/>
      <c r="I99" s="3"/>
      <c r="J99" s="3"/>
    </row>
    <row r="100" spans="2:10" s="2" customFormat="1" ht="15">
      <c r="B100" s="6"/>
      <c r="C100" s="3"/>
      <c r="D100" s="3"/>
      <c r="E100" s="3"/>
      <c r="F100" s="3"/>
      <c r="G100" s="3"/>
      <c r="H100" s="3"/>
      <c r="I100" s="3"/>
      <c r="J100" s="3"/>
    </row>
    <row r="101" spans="2:10" s="2" customFormat="1" ht="15">
      <c r="B101" s="6"/>
      <c r="C101" s="3"/>
      <c r="D101" s="3"/>
      <c r="E101" s="3"/>
      <c r="F101" s="3"/>
      <c r="G101" s="3"/>
      <c r="H101" s="3"/>
      <c r="I101" s="3"/>
      <c r="J101" s="3"/>
    </row>
    <row r="102" spans="2:10" s="2" customFormat="1" ht="15">
      <c r="B102" s="6"/>
      <c r="C102" s="3"/>
      <c r="D102" s="3"/>
      <c r="E102" s="3"/>
      <c r="F102" s="3"/>
      <c r="G102" s="3"/>
      <c r="H102" s="3"/>
      <c r="I102" s="3"/>
      <c r="J102" s="3"/>
    </row>
    <row r="103" spans="2:10" s="2" customFormat="1" ht="15">
      <c r="B103" s="6"/>
      <c r="C103" s="3"/>
      <c r="D103" s="3"/>
      <c r="E103" s="3"/>
      <c r="F103" s="3"/>
      <c r="G103" s="3"/>
      <c r="H103" s="3"/>
      <c r="I103" s="3"/>
      <c r="J103" s="3"/>
    </row>
    <row r="104" spans="2:10" s="2" customFormat="1" ht="15">
      <c r="B104" s="6"/>
      <c r="C104" s="3"/>
      <c r="D104" s="3"/>
      <c r="E104" s="3"/>
      <c r="F104" s="3"/>
      <c r="G104" s="3"/>
      <c r="H104" s="3"/>
      <c r="I104" s="3"/>
      <c r="J104" s="3"/>
    </row>
    <row r="105" spans="2:10" s="2" customFormat="1" ht="15">
      <c r="B105" s="6"/>
      <c r="C105" s="3"/>
      <c r="D105" s="3"/>
      <c r="E105" s="3"/>
      <c r="F105" s="3"/>
      <c r="G105" s="3"/>
      <c r="H105" s="3"/>
      <c r="I105" s="3"/>
      <c r="J105" s="3"/>
    </row>
    <row r="106" spans="2:10" s="2" customFormat="1" ht="15">
      <c r="B106" s="6"/>
      <c r="C106" s="3"/>
      <c r="D106" s="3"/>
      <c r="E106" s="3"/>
      <c r="F106" s="3"/>
      <c r="G106" s="3"/>
      <c r="H106" s="3"/>
      <c r="I106" s="3"/>
      <c r="J106" s="3"/>
    </row>
    <row r="107" spans="2:10" s="2" customFormat="1" ht="15">
      <c r="B107" s="6"/>
      <c r="C107" s="3"/>
      <c r="D107" s="3"/>
      <c r="E107" s="3"/>
      <c r="F107" s="3"/>
      <c r="G107" s="3"/>
      <c r="H107" s="3"/>
      <c r="I107" s="3"/>
      <c r="J107" s="3"/>
    </row>
    <row r="108" spans="2:10" s="2" customFormat="1" ht="15">
      <c r="B108" s="6"/>
      <c r="C108" s="3"/>
      <c r="D108" s="3"/>
      <c r="E108" s="3"/>
      <c r="F108" s="3"/>
      <c r="G108" s="3"/>
      <c r="H108" s="3"/>
      <c r="I108" s="3"/>
      <c r="J108" s="3"/>
    </row>
    <row r="109" spans="2:10" s="2" customFormat="1" ht="15">
      <c r="B109" s="6"/>
      <c r="C109" s="3"/>
      <c r="D109" s="3"/>
      <c r="E109" s="3"/>
      <c r="F109" s="3"/>
      <c r="G109" s="3"/>
      <c r="H109" s="3"/>
      <c r="I109" s="3"/>
      <c r="J109" s="3"/>
    </row>
    <row r="110" spans="2:10" s="2" customFormat="1" ht="15">
      <c r="B110" s="6"/>
      <c r="C110" s="3"/>
      <c r="D110" s="3"/>
      <c r="E110" s="3"/>
      <c r="F110" s="3"/>
      <c r="G110" s="3"/>
      <c r="H110" s="3"/>
      <c r="I110" s="3"/>
      <c r="J110" s="3"/>
    </row>
    <row r="111" spans="2:10" s="2" customFormat="1" ht="15">
      <c r="B111" s="6"/>
      <c r="C111" s="3"/>
      <c r="D111" s="3"/>
      <c r="E111" s="3"/>
      <c r="F111" s="3"/>
      <c r="G111" s="3"/>
      <c r="H111" s="3"/>
      <c r="I111" s="3"/>
      <c r="J111" s="3"/>
    </row>
    <row r="112" spans="2:10" s="2" customFormat="1" ht="15">
      <c r="B112" s="6"/>
      <c r="C112" s="3"/>
      <c r="D112" s="3"/>
      <c r="E112" s="3"/>
      <c r="F112" s="3"/>
      <c r="G112" s="3"/>
      <c r="H112" s="3"/>
      <c r="I112" s="3"/>
      <c r="J112" s="3"/>
    </row>
    <row r="113" spans="2:10" s="2" customFormat="1" ht="15">
      <c r="B113" s="6"/>
      <c r="C113" s="3"/>
      <c r="D113" s="3"/>
      <c r="E113" s="3"/>
      <c r="F113" s="3"/>
      <c r="G113" s="3"/>
      <c r="H113" s="3"/>
      <c r="I113" s="3"/>
      <c r="J113" s="3"/>
    </row>
    <row r="114" spans="2:10" s="2" customFormat="1" ht="15">
      <c r="B114" s="6"/>
      <c r="C114" s="3"/>
      <c r="D114" s="3"/>
      <c r="E114" s="3"/>
      <c r="F114" s="3"/>
      <c r="G114" s="3"/>
      <c r="H114" s="3"/>
      <c r="I114" s="3"/>
      <c r="J114" s="3"/>
    </row>
    <row r="115" spans="2:10" s="2" customFormat="1" ht="15">
      <c r="B115" s="6"/>
      <c r="C115" s="3"/>
      <c r="D115" s="3"/>
      <c r="E115" s="3"/>
      <c r="F115" s="3"/>
      <c r="G115" s="3"/>
      <c r="H115" s="3"/>
      <c r="I115" s="3"/>
      <c r="J115" s="3"/>
    </row>
    <row r="116" spans="2:10" s="2" customFormat="1" ht="15">
      <c r="B116" s="6"/>
      <c r="C116" s="3"/>
      <c r="D116" s="3"/>
      <c r="E116" s="3"/>
      <c r="F116" s="3"/>
      <c r="G116" s="3"/>
      <c r="H116" s="3"/>
      <c r="I116" s="3"/>
      <c r="J116" s="3"/>
    </row>
    <row r="117" spans="2:10" s="2" customFormat="1" ht="15">
      <c r="B117" s="6"/>
      <c r="C117" s="3"/>
      <c r="D117" s="3"/>
      <c r="E117" s="3"/>
      <c r="F117" s="3"/>
      <c r="G117" s="3"/>
      <c r="H117" s="3"/>
      <c r="I117" s="3"/>
      <c r="J117" s="3"/>
    </row>
    <row r="118" spans="2:10" s="2" customFormat="1" ht="15">
      <c r="B118" s="6"/>
      <c r="C118" s="3"/>
      <c r="D118" s="3"/>
      <c r="E118" s="3"/>
      <c r="F118" s="3"/>
      <c r="G118" s="3"/>
      <c r="H118" s="3"/>
      <c r="I118" s="3"/>
      <c r="J118" s="3"/>
    </row>
    <row r="119" spans="2:10" s="2" customFormat="1" ht="15">
      <c r="B119" s="6"/>
      <c r="C119" s="3"/>
      <c r="D119" s="3"/>
      <c r="E119" s="3"/>
      <c r="F119" s="3"/>
      <c r="G119" s="3"/>
      <c r="H119" s="3"/>
      <c r="I119" s="3"/>
      <c r="J119" s="3"/>
    </row>
    <row r="120" spans="2:10" s="2" customFormat="1" ht="15">
      <c r="B120" s="6"/>
      <c r="C120" s="3"/>
      <c r="D120" s="3"/>
      <c r="E120" s="3"/>
      <c r="F120" s="3"/>
      <c r="G120" s="3"/>
      <c r="H120" s="3"/>
      <c r="I120" s="3"/>
      <c r="J120" s="3"/>
    </row>
    <row r="121" spans="2:10" s="2" customFormat="1" ht="15">
      <c r="B121" s="6"/>
      <c r="C121" s="3"/>
      <c r="D121" s="3"/>
      <c r="E121" s="3"/>
      <c r="F121" s="3"/>
      <c r="G121" s="3"/>
      <c r="H121" s="3"/>
      <c r="I121" s="3"/>
      <c r="J121" s="3"/>
    </row>
    <row r="122" spans="2:10" s="2" customFormat="1" ht="15">
      <c r="B122" s="6"/>
      <c r="C122" s="3"/>
      <c r="D122" s="3"/>
      <c r="E122" s="3"/>
      <c r="F122" s="3"/>
      <c r="G122" s="3"/>
      <c r="H122" s="3"/>
      <c r="I122" s="3"/>
      <c r="J122" s="3"/>
    </row>
    <row r="123" spans="2:10" s="2" customFormat="1" ht="15">
      <c r="B123" s="6"/>
      <c r="C123" s="3"/>
      <c r="D123" s="3"/>
      <c r="E123" s="3"/>
      <c r="F123" s="3"/>
      <c r="G123" s="3"/>
      <c r="H123" s="3"/>
      <c r="I123" s="3"/>
      <c r="J123" s="3"/>
    </row>
    <row r="124" spans="2:10" s="2" customFormat="1" ht="15">
      <c r="B124" s="6"/>
      <c r="C124" s="3"/>
      <c r="D124" s="3"/>
      <c r="E124" s="3"/>
      <c r="F124" s="3"/>
      <c r="G124" s="3"/>
      <c r="H124" s="3"/>
      <c r="I124" s="3"/>
      <c r="J124" s="3"/>
    </row>
    <row r="125" spans="2:10" s="2" customFormat="1" ht="15">
      <c r="B125" s="6"/>
      <c r="C125" s="3"/>
      <c r="D125" s="3"/>
      <c r="E125" s="3"/>
      <c r="F125" s="3"/>
      <c r="G125" s="3"/>
      <c r="H125" s="3"/>
      <c r="I125" s="3"/>
      <c r="J125" s="3"/>
    </row>
    <row r="126" spans="2:10" s="2" customFormat="1" ht="15">
      <c r="B126" s="6"/>
      <c r="C126" s="3"/>
      <c r="D126" s="3"/>
      <c r="E126" s="3"/>
      <c r="F126" s="3"/>
      <c r="G126" s="3"/>
      <c r="H126" s="3"/>
      <c r="I126" s="3"/>
      <c r="J126" s="3"/>
    </row>
    <row r="127" spans="2:10" s="2" customFormat="1" ht="15">
      <c r="B127" s="6"/>
      <c r="C127" s="3"/>
      <c r="D127" s="3"/>
      <c r="E127" s="3"/>
      <c r="F127" s="3"/>
      <c r="G127" s="3"/>
      <c r="H127" s="3"/>
      <c r="I127" s="3"/>
      <c r="J127" s="3"/>
    </row>
    <row r="128" spans="2:10" s="2" customFormat="1" ht="15">
      <c r="B128" s="6"/>
      <c r="C128" s="3"/>
      <c r="D128" s="3"/>
      <c r="E128" s="3"/>
      <c r="F128" s="3"/>
      <c r="G128" s="3"/>
      <c r="H128" s="3"/>
      <c r="I128" s="3"/>
      <c r="J128" s="3"/>
    </row>
    <row r="129" spans="2:10" s="2" customFormat="1" ht="15">
      <c r="B129" s="6"/>
      <c r="C129" s="3"/>
      <c r="D129" s="3"/>
      <c r="E129" s="3"/>
      <c r="F129" s="3"/>
      <c r="G129" s="3"/>
      <c r="H129" s="3"/>
      <c r="I129" s="3"/>
      <c r="J129" s="3"/>
    </row>
    <row r="130" spans="2:10" s="2" customFormat="1" ht="15">
      <c r="B130" s="6"/>
      <c r="C130" s="3"/>
      <c r="D130" s="3"/>
      <c r="E130" s="3"/>
      <c r="F130" s="3"/>
      <c r="G130" s="3"/>
      <c r="H130" s="3"/>
      <c r="I130" s="3"/>
      <c r="J130" s="3"/>
    </row>
    <row r="131" spans="2:10" s="2" customFormat="1" ht="15">
      <c r="B131" s="6"/>
      <c r="C131" s="3"/>
      <c r="D131" s="3"/>
      <c r="E131" s="3"/>
      <c r="F131" s="3"/>
      <c r="G131" s="3"/>
      <c r="H131" s="3"/>
      <c r="I131" s="3"/>
      <c r="J131" s="3"/>
    </row>
    <row r="132" spans="2:10" s="2" customFormat="1" ht="15">
      <c r="B132" s="6"/>
      <c r="C132" s="3"/>
      <c r="D132" s="3"/>
      <c r="E132" s="3"/>
      <c r="F132" s="3"/>
      <c r="G132" s="3"/>
      <c r="H132" s="3"/>
      <c r="I132" s="3"/>
      <c r="J132" s="3"/>
    </row>
    <row r="133" spans="2:10" s="2" customFormat="1" ht="15">
      <c r="B133" s="6"/>
      <c r="C133" s="3"/>
      <c r="D133" s="3"/>
      <c r="E133" s="3"/>
      <c r="F133" s="3"/>
      <c r="G133" s="3"/>
      <c r="H133" s="3"/>
      <c r="I133" s="3"/>
      <c r="J133" s="3"/>
    </row>
    <row r="134" spans="2:10" s="2" customFormat="1" ht="15">
      <c r="B134" s="6"/>
      <c r="C134" s="3"/>
      <c r="D134" s="3"/>
      <c r="E134" s="3"/>
      <c r="F134" s="3"/>
      <c r="G134" s="3"/>
      <c r="H134" s="3"/>
      <c r="I134" s="3"/>
      <c r="J134" s="3"/>
    </row>
    <row r="135" spans="2:10" s="2" customFormat="1" ht="15">
      <c r="B135" s="6"/>
      <c r="C135" s="3"/>
      <c r="D135" s="3"/>
      <c r="E135" s="3"/>
      <c r="F135" s="3"/>
      <c r="G135" s="3"/>
      <c r="H135" s="3"/>
      <c r="I135" s="3"/>
      <c r="J135" s="3"/>
    </row>
    <row r="136" spans="2:10" s="2" customFormat="1" ht="15">
      <c r="B136" s="6"/>
      <c r="C136" s="3"/>
      <c r="D136" s="3"/>
      <c r="E136" s="3"/>
      <c r="F136" s="3"/>
      <c r="G136" s="3"/>
      <c r="H136" s="3"/>
      <c r="I136" s="3"/>
      <c r="J136" s="3"/>
    </row>
    <row r="137" spans="2:10">
      <c r="B137" s="6"/>
      <c r="C137" s="3"/>
      <c r="D137" s="3"/>
      <c r="E137" s="3"/>
      <c r="F137" s="3"/>
      <c r="G137" s="3"/>
      <c r="H137" s="3"/>
      <c r="I137" s="3"/>
      <c r="J137" s="3"/>
    </row>
    <row r="138" spans="2:10">
      <c r="B138" s="6"/>
      <c r="C138" s="3"/>
      <c r="D138" s="3"/>
      <c r="E138" s="3"/>
      <c r="F138" s="3"/>
      <c r="G138" s="3"/>
      <c r="H138" s="3"/>
      <c r="I138" s="3"/>
      <c r="J138" s="3"/>
    </row>
    <row r="139" spans="2:10">
      <c r="B139" s="6"/>
      <c r="C139" s="3"/>
      <c r="D139" s="3"/>
      <c r="E139" s="3"/>
      <c r="F139" s="3"/>
      <c r="G139" s="3"/>
      <c r="H139" s="3"/>
      <c r="I139" s="3"/>
      <c r="J139" s="3"/>
    </row>
    <row r="140" spans="2:10">
      <c r="B140" s="6"/>
      <c r="C140" s="3"/>
      <c r="D140" s="3"/>
      <c r="E140" s="3"/>
      <c r="F140" s="3"/>
      <c r="G140" s="3"/>
      <c r="H140" s="3"/>
      <c r="I140" s="3"/>
      <c r="J140" s="3"/>
    </row>
  </sheetData>
  <mergeCells count="5">
    <mergeCell ref="B1:J1"/>
    <mergeCell ref="B2:B3"/>
    <mergeCell ref="C2:E2"/>
    <mergeCell ref="F2:H2"/>
    <mergeCell ref="I2:J2"/>
  </mergeCells>
  <phoneticPr fontId="2" type="noConversion"/>
  <printOptions horizontalCentered="1"/>
  <pageMargins left="0.55118110236220474" right="0.55118110236220474" top="0.39370078740157483" bottom="0.39370078740157483" header="0.51181102362204722" footer="0.51181102362204722"/>
  <pageSetup paperSize="9" orientation="portrait" r:id="rId1"/>
  <headerFooter alignWithMargins="0"/>
  <ignoredErrors>
    <ignoredError sqref="D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K25"/>
  <sheetViews>
    <sheetView workbookViewId="0">
      <selection activeCell="B4" sqref="B4:B23"/>
    </sheetView>
  </sheetViews>
  <sheetFormatPr defaultColWidth="9" defaultRowHeight="15.6"/>
  <cols>
    <col min="1" max="1" width="5.33203125" style="10" customWidth="1"/>
    <col min="2" max="2" width="11" style="10" bestFit="1" customWidth="1"/>
    <col min="3" max="3" width="15" style="11" bestFit="1" customWidth="1"/>
    <col min="4" max="4" width="9.5546875" style="11" bestFit="1" customWidth="1"/>
    <col min="5" max="5" width="16.6640625" style="11" bestFit="1" customWidth="1"/>
    <col min="6" max="6" width="15.33203125" style="11" bestFit="1" customWidth="1"/>
    <col min="7" max="7" width="9.5546875" style="11" bestFit="1" customWidth="1"/>
    <col min="8" max="8" width="16.44140625" style="11" bestFit="1" customWidth="1"/>
    <col min="9" max="9" width="10.33203125" style="11" bestFit="1" customWidth="1"/>
    <col min="10" max="10" width="10" style="11" bestFit="1" customWidth="1"/>
    <col min="11" max="16384" width="9" style="10"/>
  </cols>
  <sheetData>
    <row r="1" spans="1:11" ht="36" customHeight="1" thickBot="1">
      <c r="B1" s="157" t="s">
        <v>151</v>
      </c>
      <c r="C1" s="157"/>
      <c r="D1" s="157"/>
      <c r="E1" s="157"/>
      <c r="F1" s="157"/>
      <c r="G1" s="157"/>
      <c r="H1" s="157"/>
      <c r="I1" s="157"/>
      <c r="J1" s="157"/>
    </row>
    <row r="2" spans="1:11" ht="25.5" customHeight="1">
      <c r="B2" s="171" t="s">
        <v>125</v>
      </c>
      <c r="C2" s="153" t="s">
        <v>126</v>
      </c>
      <c r="D2" s="160"/>
      <c r="E2" s="158"/>
      <c r="F2" s="153" t="s">
        <v>127</v>
      </c>
      <c r="G2" s="160"/>
      <c r="H2" s="158"/>
      <c r="I2" s="153" t="s">
        <v>128</v>
      </c>
      <c r="J2" s="158"/>
    </row>
    <row r="3" spans="1:11" ht="32.1" customHeight="1">
      <c r="B3" s="172"/>
      <c r="C3" s="42" t="s">
        <v>129</v>
      </c>
      <c r="D3" s="43" t="s">
        <v>130</v>
      </c>
      <c r="E3" s="44" t="s">
        <v>131</v>
      </c>
      <c r="F3" s="42" t="s">
        <v>129</v>
      </c>
      <c r="G3" s="43" t="s">
        <v>130</v>
      </c>
      <c r="H3" s="44" t="s">
        <v>131</v>
      </c>
      <c r="I3" s="42" t="s">
        <v>132</v>
      </c>
      <c r="J3" s="44" t="s">
        <v>133</v>
      </c>
    </row>
    <row r="4" spans="1:11" ht="25.05" customHeight="1">
      <c r="A4" s="109">
        <v>1</v>
      </c>
      <c r="B4" s="108" t="s">
        <v>134</v>
      </c>
      <c r="C4" s="46">
        <v>4084562</v>
      </c>
      <c r="D4" s="105">
        <f t="shared" ref="D4:D19" si="0">C4/$C$24</f>
        <v>0.50759113418457891</v>
      </c>
      <c r="E4" s="47">
        <v>12424933</v>
      </c>
      <c r="F4" s="46">
        <v>4210411</v>
      </c>
      <c r="G4" s="105">
        <f t="shared" ref="G4:G19" si="1">F4/$F$24</f>
        <v>0.6041107661686802</v>
      </c>
      <c r="H4" s="47">
        <v>15695315</v>
      </c>
      <c r="I4" s="38">
        <f>SUM(C4/F4-1)</f>
        <v>-2.9889956111172955E-2</v>
      </c>
      <c r="J4" s="39">
        <f>SUM(E4/H4-1)</f>
        <v>-0.20836676422231726</v>
      </c>
      <c r="K4" s="13"/>
    </row>
    <row r="5" spans="1:11" ht="25.05" customHeight="1">
      <c r="A5" s="109">
        <v>2</v>
      </c>
      <c r="B5" s="108" t="s">
        <v>135</v>
      </c>
      <c r="C5" s="46">
        <v>3180771</v>
      </c>
      <c r="D5" s="105">
        <f t="shared" si="0"/>
        <v>0.39527644811644858</v>
      </c>
      <c r="E5" s="47">
        <v>9627910</v>
      </c>
      <c r="F5" s="46">
        <v>1879811</v>
      </c>
      <c r="G5" s="105">
        <f t="shared" si="1"/>
        <v>0.26971572691177015</v>
      </c>
      <c r="H5" s="47">
        <v>7123589</v>
      </c>
      <c r="I5" s="38">
        <f t="shared" ref="I5" si="2">SUM(C5/F5-1)</f>
        <v>0.69206957507962241</v>
      </c>
      <c r="J5" s="39">
        <f t="shared" ref="J5" si="3">SUM(E5/H5-1)</f>
        <v>0.35155326900527251</v>
      </c>
      <c r="K5" s="13"/>
    </row>
    <row r="6" spans="1:11" ht="25.05" customHeight="1">
      <c r="A6" s="109">
        <v>3</v>
      </c>
      <c r="B6" s="108" t="s">
        <v>136</v>
      </c>
      <c r="C6" s="46">
        <v>365455</v>
      </c>
      <c r="D6" s="105">
        <f t="shared" si="0"/>
        <v>4.5415326770269444E-2</v>
      </c>
      <c r="E6" s="47">
        <v>1059761</v>
      </c>
      <c r="F6" s="46">
        <v>380016</v>
      </c>
      <c r="G6" s="105">
        <f t="shared" si="1"/>
        <v>5.4524785565199498E-2</v>
      </c>
      <c r="H6" s="47">
        <v>1480527</v>
      </c>
      <c r="I6" s="38">
        <f t="shared" ref="I6:I24" si="4">SUM(C6/F6-1)</f>
        <v>-3.8316807713359435E-2</v>
      </c>
      <c r="J6" s="39">
        <f t="shared" ref="J6:J24" si="5">SUM(E6/H6-1)</f>
        <v>-0.28420015305360857</v>
      </c>
      <c r="K6" s="13"/>
    </row>
    <row r="7" spans="1:11" ht="25.05" customHeight="1">
      <c r="A7" s="109">
        <v>4</v>
      </c>
      <c r="B7" s="108" t="s">
        <v>144</v>
      </c>
      <c r="C7" s="46">
        <v>257513</v>
      </c>
      <c r="D7" s="105">
        <f t="shared" si="0"/>
        <v>3.2001305338803396E-2</v>
      </c>
      <c r="E7" s="47">
        <v>812211</v>
      </c>
      <c r="F7" s="46">
        <v>73994</v>
      </c>
      <c r="G7" s="105">
        <f t="shared" si="1"/>
        <v>1.0616676621803744E-2</v>
      </c>
      <c r="H7" s="47">
        <v>373073</v>
      </c>
      <c r="I7" s="38">
        <f t="shared" si="4"/>
        <v>2.4801875827769817</v>
      </c>
      <c r="J7" s="39">
        <f t="shared" si="5"/>
        <v>1.1770833054120775</v>
      </c>
      <c r="K7" s="13"/>
    </row>
    <row r="8" spans="1:11" ht="25.05" customHeight="1">
      <c r="A8" s="109">
        <v>5</v>
      </c>
      <c r="B8" s="108" t="s">
        <v>145</v>
      </c>
      <c r="C8" s="46">
        <v>117474</v>
      </c>
      <c r="D8" s="105">
        <f t="shared" si="0"/>
        <v>1.4598569172704252E-2</v>
      </c>
      <c r="E8" s="47">
        <v>509107</v>
      </c>
      <c r="F8" s="46">
        <v>230492</v>
      </c>
      <c r="G8" s="105">
        <f t="shared" si="1"/>
        <v>3.3071046678281868E-2</v>
      </c>
      <c r="H8" s="47">
        <v>1332401</v>
      </c>
      <c r="I8" s="38">
        <f t="shared" si="4"/>
        <v>-0.49033372091005323</v>
      </c>
      <c r="J8" s="39">
        <f t="shared" si="5"/>
        <v>-0.61790256837093338</v>
      </c>
      <c r="K8" s="13"/>
    </row>
    <row r="9" spans="1:11" ht="25.05" customHeight="1">
      <c r="A9" s="109">
        <v>6</v>
      </c>
      <c r="B9" s="108" t="s">
        <v>146</v>
      </c>
      <c r="C9" s="46">
        <v>30507</v>
      </c>
      <c r="D9" s="105">
        <f t="shared" si="0"/>
        <v>3.7911244169066228E-3</v>
      </c>
      <c r="E9" s="47">
        <v>171668</v>
      </c>
      <c r="F9" s="46">
        <v>120297</v>
      </c>
      <c r="G9" s="105">
        <f t="shared" si="1"/>
        <v>1.7260242013854166E-2</v>
      </c>
      <c r="H9" s="47">
        <v>571566</v>
      </c>
      <c r="I9" s="38">
        <f t="shared" si="4"/>
        <v>-0.74640265343275392</v>
      </c>
      <c r="J9" s="39">
        <f t="shared" si="5"/>
        <v>-0.69965323339736796</v>
      </c>
      <c r="K9" s="13"/>
    </row>
    <row r="10" spans="1:11" ht="25.05" customHeight="1">
      <c r="A10" s="109">
        <v>7</v>
      </c>
      <c r="B10" s="108" t="s">
        <v>124</v>
      </c>
      <c r="C10" s="46">
        <v>5394</v>
      </c>
      <c r="D10" s="105">
        <f t="shared" si="0"/>
        <v>6.7031583258905575E-4</v>
      </c>
      <c r="E10" s="47">
        <v>46494</v>
      </c>
      <c r="F10" s="46">
        <v>60</v>
      </c>
      <c r="G10" s="105">
        <f t="shared" si="1"/>
        <v>8.6088141918023723E-6</v>
      </c>
      <c r="H10" s="47">
        <v>2532</v>
      </c>
      <c r="I10" s="38">
        <f t="shared" si="4"/>
        <v>88.9</v>
      </c>
      <c r="J10" s="39">
        <f t="shared" si="5"/>
        <v>17.362559241706162</v>
      </c>
    </row>
    <row r="11" spans="1:11" ht="25.05" customHeight="1">
      <c r="A11" s="109">
        <v>8</v>
      </c>
      <c r="B11" s="108" t="s">
        <v>147</v>
      </c>
      <c r="C11" s="46">
        <v>2793</v>
      </c>
      <c r="D11" s="105">
        <f t="shared" si="0"/>
        <v>3.4708789774216402E-4</v>
      </c>
      <c r="E11" s="47">
        <v>107690</v>
      </c>
      <c r="F11" s="46">
        <v>729</v>
      </c>
      <c r="G11" s="105">
        <f t="shared" si="1"/>
        <v>1.0459709243039881E-4</v>
      </c>
      <c r="H11" s="47">
        <v>36641</v>
      </c>
      <c r="I11" s="38">
        <f t="shared" si="4"/>
        <v>2.831275720164609</v>
      </c>
      <c r="J11" s="39">
        <f t="shared" si="5"/>
        <v>1.9390573401380968</v>
      </c>
    </row>
    <row r="12" spans="1:11" ht="25.05" customHeight="1">
      <c r="A12" s="109">
        <v>9</v>
      </c>
      <c r="B12" s="108" t="s">
        <v>138</v>
      </c>
      <c r="C12" s="46">
        <v>1389</v>
      </c>
      <c r="D12" s="105">
        <f t="shared" si="0"/>
        <v>1.7261191907048544E-4</v>
      </c>
      <c r="E12" s="47">
        <v>128042</v>
      </c>
      <c r="F12" s="46">
        <v>293</v>
      </c>
      <c r="G12" s="105">
        <f t="shared" si="1"/>
        <v>4.2039709303301581E-5</v>
      </c>
      <c r="H12" s="47">
        <v>31874</v>
      </c>
      <c r="I12" s="38">
        <f t="shared" si="4"/>
        <v>3.7406143344709895</v>
      </c>
      <c r="J12" s="39">
        <f t="shared" si="5"/>
        <v>3.0171299491748762</v>
      </c>
      <c r="K12" s="13"/>
    </row>
    <row r="13" spans="1:11" ht="25.05" customHeight="1">
      <c r="A13" s="109">
        <v>10</v>
      </c>
      <c r="B13" s="108" t="s">
        <v>137</v>
      </c>
      <c r="C13" s="46">
        <v>544</v>
      </c>
      <c r="D13" s="105">
        <f t="shared" si="0"/>
        <v>6.7603228203271475E-5</v>
      </c>
      <c r="E13" s="47">
        <v>5094</v>
      </c>
      <c r="F13" s="46">
        <v>10990</v>
      </c>
      <c r="G13" s="105">
        <f t="shared" si="1"/>
        <v>1.5768477994651344E-3</v>
      </c>
      <c r="H13" s="47">
        <v>74749</v>
      </c>
      <c r="I13" s="38">
        <f t="shared" si="4"/>
        <v>-0.95050045495905366</v>
      </c>
      <c r="J13" s="39">
        <f t="shared" si="5"/>
        <v>-0.93185193112951348</v>
      </c>
      <c r="K13" s="13"/>
    </row>
    <row r="14" spans="1:11" ht="25.05" customHeight="1">
      <c r="A14" s="109">
        <v>11</v>
      </c>
      <c r="B14" s="108" t="s">
        <v>148</v>
      </c>
      <c r="C14" s="46">
        <v>207</v>
      </c>
      <c r="D14" s="105">
        <f t="shared" si="0"/>
        <v>2.5724022496465431E-5</v>
      </c>
      <c r="E14" s="47">
        <v>5246</v>
      </c>
      <c r="F14" s="46">
        <v>1707</v>
      </c>
      <c r="G14" s="105">
        <f t="shared" si="1"/>
        <v>2.4492076375677747E-4</v>
      </c>
      <c r="H14" s="47">
        <v>13346</v>
      </c>
      <c r="I14" s="38">
        <f t="shared" si="4"/>
        <v>-0.87873462214411246</v>
      </c>
      <c r="J14" s="39">
        <f t="shared" si="5"/>
        <v>-0.60692342274838906</v>
      </c>
      <c r="K14" s="13"/>
    </row>
    <row r="15" spans="1:11" ht="25.05" customHeight="1">
      <c r="A15" s="109">
        <v>12</v>
      </c>
      <c r="B15" s="108" t="s">
        <v>140</v>
      </c>
      <c r="C15" s="46">
        <v>143</v>
      </c>
      <c r="D15" s="105">
        <f t="shared" si="0"/>
        <v>1.7770701531374669E-5</v>
      </c>
      <c r="E15" s="47">
        <v>9835</v>
      </c>
      <c r="F15" s="46">
        <v>91</v>
      </c>
      <c r="G15" s="105">
        <f t="shared" si="1"/>
        <v>1.3056701524233596E-5</v>
      </c>
      <c r="H15" s="47">
        <v>4273</v>
      </c>
      <c r="I15" s="38">
        <f t="shared" si="4"/>
        <v>0.5714285714285714</v>
      </c>
      <c r="J15" s="39">
        <f t="shared" si="5"/>
        <v>1.3016615960683362</v>
      </c>
      <c r="K15" s="13"/>
    </row>
    <row r="16" spans="1:11" ht="25.05" customHeight="1">
      <c r="A16" s="109">
        <v>13</v>
      </c>
      <c r="B16" s="108" t="s">
        <v>102</v>
      </c>
      <c r="C16" s="46">
        <v>100</v>
      </c>
      <c r="D16" s="105">
        <f t="shared" si="0"/>
        <v>1.2427064007954315E-5</v>
      </c>
      <c r="E16" s="47">
        <v>4312</v>
      </c>
      <c r="F16" s="46">
        <v>0</v>
      </c>
      <c r="G16" s="105">
        <f t="shared" si="1"/>
        <v>0</v>
      </c>
      <c r="H16" s="47">
        <v>0</v>
      </c>
      <c r="I16" s="103">
        <v>0</v>
      </c>
      <c r="J16" s="104">
        <v>0</v>
      </c>
    </row>
    <row r="17" spans="1:11" ht="25.05" customHeight="1">
      <c r="A17" s="109">
        <v>14</v>
      </c>
      <c r="B17" s="108" t="s">
        <v>106</v>
      </c>
      <c r="C17" s="46">
        <v>90</v>
      </c>
      <c r="D17" s="105">
        <f t="shared" si="0"/>
        <v>1.1184357607158883E-5</v>
      </c>
      <c r="E17" s="47">
        <v>3797</v>
      </c>
      <c r="F17" s="46">
        <v>0</v>
      </c>
      <c r="G17" s="105">
        <f t="shared" si="1"/>
        <v>0</v>
      </c>
      <c r="H17" s="47">
        <v>0</v>
      </c>
      <c r="I17" s="103">
        <v>0</v>
      </c>
      <c r="J17" s="104">
        <v>0</v>
      </c>
      <c r="K17" s="13"/>
    </row>
    <row r="18" spans="1:11" ht="25.05" customHeight="1">
      <c r="A18" s="109">
        <v>15</v>
      </c>
      <c r="B18" s="108" t="s">
        <v>12</v>
      </c>
      <c r="C18" s="46">
        <v>9</v>
      </c>
      <c r="D18" s="105">
        <f t="shared" si="0"/>
        <v>1.1184357607158884E-6</v>
      </c>
      <c r="E18" s="47">
        <v>360</v>
      </c>
      <c r="F18" s="46">
        <v>1386</v>
      </c>
      <c r="G18" s="105">
        <f t="shared" si="1"/>
        <v>1.9886360783063478E-4</v>
      </c>
      <c r="H18" s="47">
        <v>11687</v>
      </c>
      <c r="I18" s="38">
        <f t="shared" si="4"/>
        <v>-0.99350649350649356</v>
      </c>
      <c r="J18" s="39">
        <f t="shared" si="5"/>
        <v>-0.96919654316762216</v>
      </c>
      <c r="K18" s="13"/>
    </row>
    <row r="19" spans="1:11" ht="25.05" customHeight="1">
      <c r="A19" s="109">
        <v>16</v>
      </c>
      <c r="B19" s="108" t="s">
        <v>107</v>
      </c>
      <c r="C19" s="46">
        <v>2</v>
      </c>
      <c r="D19" s="105">
        <f t="shared" si="0"/>
        <v>2.485412801590863E-7</v>
      </c>
      <c r="E19" s="47">
        <v>66</v>
      </c>
      <c r="F19" s="46">
        <v>0</v>
      </c>
      <c r="G19" s="105">
        <f t="shared" si="1"/>
        <v>0</v>
      </c>
      <c r="H19" s="47">
        <v>0</v>
      </c>
      <c r="I19" s="103">
        <v>0</v>
      </c>
      <c r="J19" s="104">
        <v>0</v>
      </c>
      <c r="K19" s="13"/>
    </row>
    <row r="20" spans="1:11" ht="25.05" customHeight="1">
      <c r="A20" s="109">
        <v>17</v>
      </c>
      <c r="B20" s="108" t="s">
        <v>23</v>
      </c>
      <c r="C20" s="46">
        <v>0</v>
      </c>
      <c r="D20" s="105">
        <f t="shared" ref="D20:D23" si="6">C20/$C$24</f>
        <v>0</v>
      </c>
      <c r="E20" s="47">
        <v>0</v>
      </c>
      <c r="F20" s="46">
        <v>44032</v>
      </c>
      <c r="G20" s="105">
        <f t="shared" ref="G20:G23" si="7">F20/$F$24</f>
        <v>6.3177217748907003E-3</v>
      </c>
      <c r="H20" s="47">
        <v>235304</v>
      </c>
      <c r="I20" s="38">
        <f t="shared" si="4"/>
        <v>-1</v>
      </c>
      <c r="J20" s="39">
        <f t="shared" si="5"/>
        <v>-1</v>
      </c>
      <c r="K20" s="13"/>
    </row>
    <row r="21" spans="1:11" ht="25.05" customHeight="1">
      <c r="A21" s="109">
        <v>18</v>
      </c>
      <c r="B21" s="108" t="s">
        <v>139</v>
      </c>
      <c r="C21" s="46">
        <v>0</v>
      </c>
      <c r="D21" s="105">
        <f t="shared" si="6"/>
        <v>0</v>
      </c>
      <c r="E21" s="47">
        <v>0</v>
      </c>
      <c r="F21" s="46">
        <v>15140</v>
      </c>
      <c r="G21" s="105">
        <f t="shared" si="7"/>
        <v>2.1722907810647982E-3</v>
      </c>
      <c r="H21" s="47">
        <v>12557</v>
      </c>
      <c r="I21" s="38">
        <f t="shared" si="4"/>
        <v>-1</v>
      </c>
      <c r="J21" s="39">
        <f t="shared" si="5"/>
        <v>-1</v>
      </c>
      <c r="K21" s="13"/>
    </row>
    <row r="22" spans="1:11" ht="25.05" customHeight="1">
      <c r="A22" s="109">
        <v>19</v>
      </c>
      <c r="B22" s="108" t="s">
        <v>141</v>
      </c>
      <c r="C22" s="46">
        <v>0</v>
      </c>
      <c r="D22" s="105">
        <f t="shared" si="6"/>
        <v>0</v>
      </c>
      <c r="E22" s="47">
        <v>0</v>
      </c>
      <c r="F22" s="46">
        <v>151</v>
      </c>
      <c r="G22" s="105">
        <f t="shared" si="7"/>
        <v>2.1665515716035967E-5</v>
      </c>
      <c r="H22" s="47">
        <v>3036</v>
      </c>
      <c r="I22" s="38">
        <f t="shared" si="4"/>
        <v>-1</v>
      </c>
      <c r="J22" s="39">
        <f t="shared" si="5"/>
        <v>-1</v>
      </c>
      <c r="K22" s="13"/>
    </row>
    <row r="23" spans="1:11" ht="25.05" customHeight="1">
      <c r="A23" s="109">
        <v>20</v>
      </c>
      <c r="B23" s="108" t="s">
        <v>142</v>
      </c>
      <c r="C23" s="46">
        <v>0</v>
      </c>
      <c r="D23" s="105">
        <f t="shared" si="6"/>
        <v>0</v>
      </c>
      <c r="E23" s="47">
        <v>0</v>
      </c>
      <c r="F23" s="46">
        <v>1</v>
      </c>
      <c r="G23" s="105">
        <f t="shared" si="7"/>
        <v>1.4348023653003952E-7</v>
      </c>
      <c r="H23" s="47">
        <v>2566</v>
      </c>
      <c r="I23" s="38">
        <f t="shared" si="4"/>
        <v>-1</v>
      </c>
      <c r="J23" s="39">
        <f t="shared" si="5"/>
        <v>-1</v>
      </c>
    </row>
    <row r="24" spans="1:11" ht="25.05" customHeight="1" thickBot="1">
      <c r="B24" s="107" t="s">
        <v>143</v>
      </c>
      <c r="C24" s="48">
        <f>SUM(C4:C23)</f>
        <v>8046953</v>
      </c>
      <c r="D24" s="106">
        <f>C24/$C$24</f>
        <v>1</v>
      </c>
      <c r="E24" s="49">
        <f>SUM(E4:E23)</f>
        <v>24916526</v>
      </c>
      <c r="F24" s="48">
        <f>SUM(F4:F23)</f>
        <v>6969601</v>
      </c>
      <c r="G24" s="106">
        <f>F24/$F$24</f>
        <v>1</v>
      </c>
      <c r="H24" s="49">
        <f>SUM(H4:H23)</f>
        <v>27005036</v>
      </c>
      <c r="I24" s="40">
        <f t="shared" si="4"/>
        <v>0.15457871978611104</v>
      </c>
      <c r="J24" s="41">
        <f t="shared" si="5"/>
        <v>-7.7337797290846E-2</v>
      </c>
    </row>
    <row r="25" spans="1:11">
      <c r="C25" s="14"/>
      <c r="D25" s="15"/>
      <c r="E25" s="14"/>
    </row>
  </sheetData>
  <sortState xmlns:xlrd2="http://schemas.microsoft.com/office/spreadsheetml/2017/richdata2" ref="B5:J24">
    <sortCondition descending="1" ref="C5:C24"/>
  </sortState>
  <mergeCells count="5"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J30"/>
  <sheetViews>
    <sheetView workbookViewId="0">
      <selection activeCell="N8" sqref="N8"/>
    </sheetView>
  </sheetViews>
  <sheetFormatPr defaultColWidth="9" defaultRowHeight="15.6"/>
  <cols>
    <col min="1" max="1" width="6" style="31" bestFit="1" customWidth="1"/>
    <col min="2" max="2" width="11" style="31" bestFit="1" customWidth="1"/>
    <col min="3" max="3" width="12.6640625" style="32" customWidth="1"/>
    <col min="4" max="4" width="10.5546875" style="32" customWidth="1"/>
    <col min="5" max="5" width="13.6640625" style="32" customWidth="1"/>
    <col min="6" max="6" width="12.6640625" style="32" customWidth="1"/>
    <col min="7" max="7" width="10.5546875" style="32" customWidth="1"/>
    <col min="8" max="8" width="13.77734375" style="32" customWidth="1"/>
    <col min="9" max="9" width="11.21875" style="32" customWidth="1"/>
    <col min="10" max="10" width="10.5546875" style="32" customWidth="1"/>
    <col min="11" max="16384" width="9" style="31"/>
  </cols>
  <sheetData>
    <row r="1" spans="1:10" ht="34.5" customHeight="1" thickBot="1">
      <c r="B1" s="161" t="s">
        <v>149</v>
      </c>
      <c r="C1" s="161"/>
      <c r="D1" s="161"/>
      <c r="E1" s="161"/>
      <c r="F1" s="161"/>
      <c r="G1" s="161"/>
      <c r="H1" s="161"/>
      <c r="I1" s="161"/>
      <c r="J1" s="161"/>
    </row>
    <row r="2" spans="1:10" s="58" customFormat="1" ht="24.75" customHeight="1" thickTop="1">
      <c r="A2" s="173" t="s">
        <v>76</v>
      </c>
      <c r="B2" s="177" t="s">
        <v>77</v>
      </c>
      <c r="C2" s="173" t="s">
        <v>150</v>
      </c>
      <c r="D2" s="179"/>
      <c r="E2" s="180"/>
      <c r="F2" s="173" t="s">
        <v>78</v>
      </c>
      <c r="G2" s="179"/>
      <c r="H2" s="180"/>
      <c r="I2" s="173" t="s">
        <v>79</v>
      </c>
      <c r="J2" s="180"/>
    </row>
    <row r="3" spans="1:10" ht="30" customHeight="1">
      <c r="A3" s="174"/>
      <c r="B3" s="178"/>
      <c r="C3" s="61" t="s">
        <v>80</v>
      </c>
      <c r="D3" s="59" t="s">
        <v>81</v>
      </c>
      <c r="E3" s="62" t="s">
        <v>82</v>
      </c>
      <c r="F3" s="61" t="s">
        <v>80</v>
      </c>
      <c r="G3" s="59" t="s">
        <v>81</v>
      </c>
      <c r="H3" s="62" t="s">
        <v>82</v>
      </c>
      <c r="I3" s="61" t="s">
        <v>83</v>
      </c>
      <c r="J3" s="62" t="s">
        <v>84</v>
      </c>
    </row>
    <row r="4" spans="1:10" ht="25.05" customHeight="1">
      <c r="A4" s="63">
        <v>1</v>
      </c>
      <c r="B4" s="116" t="s">
        <v>134</v>
      </c>
      <c r="C4" s="117">
        <v>5014686</v>
      </c>
      <c r="D4" s="36">
        <f t="shared" ref="D4:D21" si="0">C4/$C$27</f>
        <v>0.5430520504936831</v>
      </c>
      <c r="E4" s="118">
        <v>15140860</v>
      </c>
      <c r="F4" s="117">
        <v>5570013</v>
      </c>
      <c r="G4" s="36">
        <f t="shared" ref="G4:G21" si="1">F4/$F$27</f>
        <v>0.6338142648613736</v>
      </c>
      <c r="H4" s="118">
        <v>21073007</v>
      </c>
      <c r="I4" s="114">
        <f t="shared" ref="I4" si="2">SUM(C4/F4-1)</f>
        <v>-9.9699408241955667E-2</v>
      </c>
      <c r="J4" s="115">
        <f t="shared" ref="J4" si="3">SUM(E4/H4-1)</f>
        <v>-0.28150453326380998</v>
      </c>
    </row>
    <row r="5" spans="1:10" ht="25.05" customHeight="1">
      <c r="A5" s="63">
        <v>2</v>
      </c>
      <c r="B5" s="116" t="s">
        <v>135</v>
      </c>
      <c r="C5" s="117">
        <v>3405364</v>
      </c>
      <c r="D5" s="36">
        <f t="shared" si="0"/>
        <v>0.36877481518830302</v>
      </c>
      <c r="E5" s="118">
        <v>10312440</v>
      </c>
      <c r="F5" s="117">
        <v>2172836</v>
      </c>
      <c r="G5" s="36">
        <f t="shared" si="1"/>
        <v>0.24724797805756066</v>
      </c>
      <c r="H5" s="118">
        <v>8342056</v>
      </c>
      <c r="I5" s="114">
        <f t="shared" ref="I5:I27" si="4">SUM(C5/F5-1)</f>
        <v>0.56724391532540874</v>
      </c>
      <c r="J5" s="115">
        <f t="shared" ref="J5:J27" si="5">SUM(E5/H5-1)</f>
        <v>0.23619884594397345</v>
      </c>
    </row>
    <row r="6" spans="1:10" ht="25.05" customHeight="1">
      <c r="A6" s="63">
        <v>3</v>
      </c>
      <c r="B6" s="116" t="s">
        <v>136</v>
      </c>
      <c r="C6" s="117">
        <v>365455</v>
      </c>
      <c r="D6" s="36">
        <f t="shared" si="0"/>
        <v>3.9575974869247833E-2</v>
      </c>
      <c r="E6" s="118">
        <v>1059761</v>
      </c>
      <c r="F6" s="117">
        <v>441343</v>
      </c>
      <c r="G6" s="36">
        <f t="shared" si="1"/>
        <v>5.0220616917180126E-2</v>
      </c>
      <c r="H6" s="118">
        <v>1726747</v>
      </c>
      <c r="I6" s="114">
        <f t="shared" si="4"/>
        <v>-0.17194789540108257</v>
      </c>
      <c r="J6" s="115">
        <f t="shared" si="5"/>
        <v>-0.38626735705925652</v>
      </c>
    </row>
    <row r="7" spans="1:10" ht="25.05" customHeight="1">
      <c r="A7" s="63">
        <v>4</v>
      </c>
      <c r="B7" s="116" t="s">
        <v>144</v>
      </c>
      <c r="C7" s="117">
        <v>257513</v>
      </c>
      <c r="D7" s="36">
        <f t="shared" si="0"/>
        <v>2.788668376819203E-2</v>
      </c>
      <c r="E7" s="118">
        <v>812211</v>
      </c>
      <c r="F7" s="117">
        <v>74037</v>
      </c>
      <c r="G7" s="36">
        <f t="shared" si="1"/>
        <v>8.4247032686533257E-3</v>
      </c>
      <c r="H7" s="118">
        <v>373242</v>
      </c>
      <c r="I7" s="114">
        <f t="shared" si="4"/>
        <v>2.4781663222442831</v>
      </c>
      <c r="J7" s="115">
        <f t="shared" si="5"/>
        <v>1.1760975452923303</v>
      </c>
    </row>
    <row r="8" spans="1:10" ht="25.05" customHeight="1">
      <c r="A8" s="63">
        <v>5</v>
      </c>
      <c r="B8" s="116" t="s">
        <v>145</v>
      </c>
      <c r="C8" s="117">
        <v>141936</v>
      </c>
      <c r="D8" s="36">
        <f t="shared" si="0"/>
        <v>1.5370580698147682E-2</v>
      </c>
      <c r="E8" s="118">
        <v>636348</v>
      </c>
      <c r="F8" s="117">
        <v>317478</v>
      </c>
      <c r="G8" s="36">
        <f t="shared" si="1"/>
        <v>3.6125963293022686E-2</v>
      </c>
      <c r="H8" s="118">
        <v>2022210</v>
      </c>
      <c r="I8" s="114">
        <f t="shared" si="4"/>
        <v>-0.55292650199383897</v>
      </c>
      <c r="J8" s="115">
        <f t="shared" si="5"/>
        <v>-0.68532051567344632</v>
      </c>
    </row>
    <row r="9" spans="1:10" ht="25.05" customHeight="1">
      <c r="A9" s="63">
        <v>6</v>
      </c>
      <c r="B9" s="116" t="s">
        <v>146</v>
      </c>
      <c r="C9" s="117">
        <v>30507</v>
      </c>
      <c r="D9" s="36">
        <f t="shared" si="0"/>
        <v>3.3036742289369245E-3</v>
      </c>
      <c r="E9" s="118">
        <v>171668</v>
      </c>
      <c r="F9" s="117">
        <v>135719</v>
      </c>
      <c r="G9" s="36">
        <f t="shared" si="1"/>
        <v>1.5443525573947632E-2</v>
      </c>
      <c r="H9" s="118">
        <v>657176</v>
      </c>
      <c r="I9" s="114">
        <f t="shared" si="4"/>
        <v>-0.77521938711602645</v>
      </c>
      <c r="J9" s="115">
        <f t="shared" si="5"/>
        <v>-0.73877926156767748</v>
      </c>
    </row>
    <row r="10" spans="1:10" ht="25.05" customHeight="1">
      <c r="A10" s="63">
        <v>7</v>
      </c>
      <c r="B10" s="116" t="s">
        <v>137</v>
      </c>
      <c r="C10" s="117">
        <v>6532</v>
      </c>
      <c r="D10" s="36">
        <f t="shared" si="0"/>
        <v>7.0736552474566462E-4</v>
      </c>
      <c r="E10" s="118">
        <v>44341</v>
      </c>
      <c r="F10" s="117">
        <v>11638</v>
      </c>
      <c r="G10" s="36">
        <f t="shared" si="1"/>
        <v>1.3242932134012375E-3</v>
      </c>
      <c r="H10" s="118">
        <v>79310</v>
      </c>
      <c r="I10" s="114">
        <f t="shared" si="4"/>
        <v>-0.43873517786561267</v>
      </c>
      <c r="J10" s="115">
        <f t="shared" si="5"/>
        <v>-0.44091539528432733</v>
      </c>
    </row>
    <row r="11" spans="1:10" ht="25.05" customHeight="1">
      <c r="A11" s="63">
        <v>8</v>
      </c>
      <c r="B11" s="116" t="s">
        <v>124</v>
      </c>
      <c r="C11" s="117">
        <v>5394</v>
      </c>
      <c r="D11" s="36">
        <f t="shared" si="0"/>
        <v>5.8412884881783758E-4</v>
      </c>
      <c r="E11" s="118">
        <v>46494</v>
      </c>
      <c r="F11" s="117">
        <v>60</v>
      </c>
      <c r="G11" s="36">
        <f t="shared" si="1"/>
        <v>6.8274267747099364E-6</v>
      </c>
      <c r="H11" s="118">
        <v>2532</v>
      </c>
      <c r="I11" s="114">
        <f t="shared" ref="I11:I26" si="6">SUM(C11/F11-1)</f>
        <v>88.9</v>
      </c>
      <c r="J11" s="115">
        <f t="shared" ref="J11:J26" si="7">SUM(E11/H11-1)</f>
        <v>17.362559241706162</v>
      </c>
    </row>
    <row r="12" spans="1:10" ht="25.05" customHeight="1">
      <c r="A12" s="63">
        <v>9</v>
      </c>
      <c r="B12" s="116" t="s">
        <v>147</v>
      </c>
      <c r="C12" s="117">
        <v>3010</v>
      </c>
      <c r="D12" s="36">
        <f t="shared" si="0"/>
        <v>3.2595992490576402E-4</v>
      </c>
      <c r="E12" s="118">
        <v>117420</v>
      </c>
      <c r="F12" s="117">
        <v>937</v>
      </c>
      <c r="G12" s="36">
        <f t="shared" si="1"/>
        <v>1.0662164813172018E-4</v>
      </c>
      <c r="H12" s="118">
        <v>52385</v>
      </c>
      <c r="I12" s="114">
        <f t="shared" si="6"/>
        <v>2.2123799359658483</v>
      </c>
      <c r="J12" s="115">
        <f t="shared" si="7"/>
        <v>1.2414813400782667</v>
      </c>
    </row>
    <row r="13" spans="1:10" ht="25.05" customHeight="1">
      <c r="A13" s="63">
        <v>10</v>
      </c>
      <c r="B13" s="116" t="s">
        <v>138</v>
      </c>
      <c r="C13" s="117">
        <v>2195</v>
      </c>
      <c r="D13" s="36">
        <f t="shared" si="0"/>
        <v>2.3770167281333954E-4</v>
      </c>
      <c r="E13" s="118">
        <v>212490</v>
      </c>
      <c r="F13" s="117">
        <v>651</v>
      </c>
      <c r="G13" s="36">
        <f t="shared" si="1"/>
        <v>7.4077580505602818E-5</v>
      </c>
      <c r="H13" s="118">
        <v>67517</v>
      </c>
      <c r="I13" s="114">
        <f t="shared" si="6"/>
        <v>2.3717357910906296</v>
      </c>
      <c r="J13" s="115">
        <f t="shared" si="7"/>
        <v>2.1472073699957046</v>
      </c>
    </row>
    <row r="14" spans="1:10" ht="25.05" customHeight="1">
      <c r="A14" s="63">
        <v>11</v>
      </c>
      <c r="B14" s="116" t="s">
        <v>148</v>
      </c>
      <c r="C14" s="117">
        <v>575</v>
      </c>
      <c r="D14" s="36">
        <f t="shared" si="0"/>
        <v>6.2268091967047944E-5</v>
      </c>
      <c r="E14" s="118">
        <v>8891</v>
      </c>
      <c r="F14" s="117">
        <v>1906</v>
      </c>
      <c r="G14" s="36">
        <f t="shared" si="1"/>
        <v>2.1688459054328566E-4</v>
      </c>
      <c r="H14" s="118">
        <v>18278</v>
      </c>
      <c r="I14" s="114">
        <f t="shared" si="6"/>
        <v>-0.698321091290661</v>
      </c>
      <c r="J14" s="115">
        <f t="shared" si="7"/>
        <v>-0.51356822409453984</v>
      </c>
    </row>
    <row r="15" spans="1:10" ht="25.05" customHeight="1">
      <c r="A15" s="63">
        <v>12</v>
      </c>
      <c r="B15" s="116" t="s">
        <v>140</v>
      </c>
      <c r="C15" s="117">
        <v>573</v>
      </c>
      <c r="D15" s="36">
        <f t="shared" si="0"/>
        <v>6.2051507299336469E-5</v>
      </c>
      <c r="E15" s="118">
        <v>26822</v>
      </c>
      <c r="F15" s="117">
        <v>93</v>
      </c>
      <c r="G15" s="36">
        <f t="shared" si="1"/>
        <v>1.0582511500800403E-5</v>
      </c>
      <c r="H15" s="118">
        <v>4408</v>
      </c>
      <c r="I15" s="114">
        <f t="shared" si="6"/>
        <v>5.161290322580645</v>
      </c>
      <c r="J15" s="115">
        <f t="shared" si="7"/>
        <v>5.0848457350272236</v>
      </c>
    </row>
    <row r="16" spans="1:10" ht="25.05" customHeight="1">
      <c r="A16" s="63">
        <v>13</v>
      </c>
      <c r="B16" s="116" t="s">
        <v>106</v>
      </c>
      <c r="C16" s="119">
        <v>192</v>
      </c>
      <c r="D16" s="36">
        <f t="shared" si="0"/>
        <v>2.0792128100301227E-5</v>
      </c>
      <c r="E16" s="120">
        <v>7995</v>
      </c>
      <c r="F16" s="121">
        <v>0</v>
      </c>
      <c r="G16" s="36">
        <f t="shared" si="1"/>
        <v>0</v>
      </c>
      <c r="H16" s="122">
        <v>0</v>
      </c>
      <c r="I16" s="114">
        <v>0</v>
      </c>
      <c r="J16" s="115">
        <v>0</v>
      </c>
    </row>
    <row r="17" spans="1:10" ht="25.05" customHeight="1">
      <c r="A17" s="63">
        <v>14</v>
      </c>
      <c r="B17" s="116" t="s">
        <v>154</v>
      </c>
      <c r="C17" s="119">
        <v>126</v>
      </c>
      <c r="D17" s="36">
        <f t="shared" si="0"/>
        <v>1.3644834065822679E-5</v>
      </c>
      <c r="E17" s="120">
        <v>6443</v>
      </c>
      <c r="F17" s="121">
        <v>0</v>
      </c>
      <c r="G17" s="36">
        <f t="shared" si="1"/>
        <v>0</v>
      </c>
      <c r="H17" s="122">
        <v>0</v>
      </c>
      <c r="I17" s="114">
        <v>0</v>
      </c>
      <c r="J17" s="115">
        <v>0</v>
      </c>
    </row>
    <row r="18" spans="1:10" ht="25.05" customHeight="1">
      <c r="A18" s="63">
        <v>15</v>
      </c>
      <c r="B18" s="116" t="s">
        <v>102</v>
      </c>
      <c r="C18" s="119">
        <v>100</v>
      </c>
      <c r="D18" s="36">
        <f t="shared" si="0"/>
        <v>1.0829233385573555E-5</v>
      </c>
      <c r="E18" s="120">
        <v>4312</v>
      </c>
      <c r="F18" s="119">
        <v>27</v>
      </c>
      <c r="G18" s="36">
        <f t="shared" si="1"/>
        <v>3.0723420486194715E-6</v>
      </c>
      <c r="H18" s="120">
        <v>1419</v>
      </c>
      <c r="I18" s="114">
        <f t="shared" si="6"/>
        <v>2.7037037037037037</v>
      </c>
      <c r="J18" s="115">
        <f t="shared" si="7"/>
        <v>2.0387596899224807</v>
      </c>
    </row>
    <row r="19" spans="1:10" ht="25.05" customHeight="1">
      <c r="A19" s="63">
        <v>16</v>
      </c>
      <c r="B19" s="116" t="s">
        <v>153</v>
      </c>
      <c r="C19" s="119">
        <v>75</v>
      </c>
      <c r="D19" s="36">
        <f t="shared" si="0"/>
        <v>8.1219250391801656E-6</v>
      </c>
      <c r="E19" s="120">
        <v>3287</v>
      </c>
      <c r="F19" s="121">
        <v>0</v>
      </c>
      <c r="G19" s="36">
        <f t="shared" si="1"/>
        <v>0</v>
      </c>
      <c r="H19" s="122">
        <v>0</v>
      </c>
      <c r="I19" s="114">
        <v>0</v>
      </c>
      <c r="J19" s="115">
        <v>0</v>
      </c>
    </row>
    <row r="20" spans="1:10" ht="25.05" customHeight="1">
      <c r="A20" s="63">
        <v>17</v>
      </c>
      <c r="B20" s="116" t="s">
        <v>12</v>
      </c>
      <c r="C20" s="119">
        <v>19</v>
      </c>
      <c r="D20" s="36">
        <f t="shared" si="0"/>
        <v>2.0575543432589753E-6</v>
      </c>
      <c r="E20" s="120">
        <v>979</v>
      </c>
      <c r="F20" s="119">
        <v>2022</v>
      </c>
      <c r="G20" s="36">
        <f t="shared" si="1"/>
        <v>2.3008428230772486E-4</v>
      </c>
      <c r="H20" s="120">
        <v>17092</v>
      </c>
      <c r="I20" s="114">
        <f t="shared" si="6"/>
        <v>-0.99060336300692386</v>
      </c>
      <c r="J20" s="115">
        <f t="shared" si="7"/>
        <v>-0.94272174116545748</v>
      </c>
    </row>
    <row r="21" spans="1:10" ht="25.05" customHeight="1">
      <c r="A21" s="63">
        <v>18</v>
      </c>
      <c r="B21" s="116" t="s">
        <v>152</v>
      </c>
      <c r="C21" s="119">
        <v>10</v>
      </c>
      <c r="D21" s="36">
        <f t="shared" si="0"/>
        <v>1.0829233385573555E-6</v>
      </c>
      <c r="E21" s="120">
        <v>391</v>
      </c>
      <c r="F21" s="121">
        <v>0</v>
      </c>
      <c r="G21" s="36">
        <f t="shared" si="1"/>
        <v>0</v>
      </c>
      <c r="H21" s="122">
        <v>0</v>
      </c>
      <c r="I21" s="114">
        <v>0</v>
      </c>
      <c r="J21" s="115">
        <v>0</v>
      </c>
    </row>
    <row r="22" spans="1:10" ht="25.05" customHeight="1">
      <c r="A22" s="63">
        <v>19</v>
      </c>
      <c r="B22" s="116" t="s">
        <v>107</v>
      </c>
      <c r="C22" s="119">
        <v>2</v>
      </c>
      <c r="D22" s="36">
        <f t="shared" ref="D22:D25" si="8">C22/$C$27</f>
        <v>2.1658466771147111E-7</v>
      </c>
      <c r="E22" s="120">
        <v>66</v>
      </c>
      <c r="F22" s="121">
        <v>0</v>
      </c>
      <c r="G22" s="36">
        <f t="shared" ref="G22:G25" si="9">F22/$F$27</f>
        <v>0</v>
      </c>
      <c r="H22" s="122">
        <v>0</v>
      </c>
      <c r="I22" s="114">
        <v>0</v>
      </c>
      <c r="J22" s="115">
        <v>0</v>
      </c>
    </row>
    <row r="23" spans="1:10" ht="25.05" customHeight="1">
      <c r="A23" s="63">
        <v>20</v>
      </c>
      <c r="B23" s="116" t="s">
        <v>23</v>
      </c>
      <c r="C23" s="121">
        <v>0</v>
      </c>
      <c r="D23" s="36">
        <f t="shared" si="8"/>
        <v>0</v>
      </c>
      <c r="E23" s="122">
        <v>0</v>
      </c>
      <c r="F23" s="119">
        <v>44032</v>
      </c>
      <c r="G23" s="36">
        <f t="shared" si="9"/>
        <v>5.0104209290671321E-3</v>
      </c>
      <c r="H23" s="120">
        <v>235304</v>
      </c>
      <c r="I23" s="114">
        <f t="shared" si="6"/>
        <v>-1</v>
      </c>
      <c r="J23" s="115">
        <f t="shared" si="7"/>
        <v>-1</v>
      </c>
    </row>
    <row r="24" spans="1:10" ht="25.05" customHeight="1">
      <c r="A24" s="63">
        <v>21</v>
      </c>
      <c r="B24" s="116" t="s">
        <v>139</v>
      </c>
      <c r="C24" s="121">
        <v>0</v>
      </c>
      <c r="D24" s="36">
        <f t="shared" si="8"/>
        <v>0</v>
      </c>
      <c r="E24" s="122">
        <v>0</v>
      </c>
      <c r="F24" s="119">
        <v>15140</v>
      </c>
      <c r="G24" s="36">
        <f t="shared" si="9"/>
        <v>1.7227873561518074E-3</v>
      </c>
      <c r="H24" s="120">
        <v>12557</v>
      </c>
      <c r="I24" s="114">
        <f t="shared" si="6"/>
        <v>-1</v>
      </c>
      <c r="J24" s="115">
        <f t="shared" si="7"/>
        <v>-1</v>
      </c>
    </row>
    <row r="25" spans="1:10" ht="25.05" customHeight="1">
      <c r="A25" s="63">
        <v>22</v>
      </c>
      <c r="B25" s="116" t="s">
        <v>141</v>
      </c>
      <c r="C25" s="121">
        <v>0</v>
      </c>
      <c r="D25" s="36">
        <f t="shared" si="8"/>
        <v>0</v>
      </c>
      <c r="E25" s="122">
        <v>0</v>
      </c>
      <c r="F25" s="119">
        <v>151</v>
      </c>
      <c r="G25" s="36">
        <f t="shared" si="9"/>
        <v>1.7182357383020007E-5</v>
      </c>
      <c r="H25" s="120">
        <v>3036</v>
      </c>
      <c r="I25" s="114">
        <f t="shared" si="6"/>
        <v>-1</v>
      </c>
      <c r="J25" s="115">
        <f t="shared" si="7"/>
        <v>-1</v>
      </c>
    </row>
    <row r="26" spans="1:10" s="60" customFormat="1" ht="25.05" customHeight="1">
      <c r="A26" s="63">
        <v>23</v>
      </c>
      <c r="B26" s="116" t="s">
        <v>142</v>
      </c>
      <c r="C26" s="121">
        <v>0</v>
      </c>
      <c r="D26" s="36">
        <f>C26/$C$27</f>
        <v>0</v>
      </c>
      <c r="E26" s="122">
        <v>0</v>
      </c>
      <c r="F26" s="119">
        <v>1</v>
      </c>
      <c r="G26" s="36">
        <f>F26/$F$27</f>
        <v>1.1379044624516562E-7</v>
      </c>
      <c r="H26" s="120">
        <v>2566</v>
      </c>
      <c r="I26" s="114">
        <f t="shared" si="6"/>
        <v>-1</v>
      </c>
      <c r="J26" s="115">
        <f t="shared" si="7"/>
        <v>-1</v>
      </c>
    </row>
    <row r="27" spans="1:10" ht="25.05" customHeight="1" thickBot="1">
      <c r="A27" s="175" t="s">
        <v>43</v>
      </c>
      <c r="B27" s="176"/>
      <c r="C27" s="110">
        <f>SUM(C4:C26)</f>
        <v>9234264</v>
      </c>
      <c r="D27" s="111">
        <f>C27/$C$27</f>
        <v>1</v>
      </c>
      <c r="E27" s="123">
        <f>SUM(E4:E26)</f>
        <v>28613219</v>
      </c>
      <c r="F27" s="110">
        <f>SUM(F4:F26)</f>
        <v>8788084</v>
      </c>
      <c r="G27" s="111">
        <f>F27/$F$27</f>
        <v>1</v>
      </c>
      <c r="H27" s="123">
        <f>SUM(H4:H26)</f>
        <v>34690842</v>
      </c>
      <c r="I27" s="112">
        <f t="shared" si="4"/>
        <v>5.0771021305668018E-2</v>
      </c>
      <c r="J27" s="113">
        <f t="shared" si="5"/>
        <v>-0.17519387393364505</v>
      </c>
    </row>
    <row r="28" spans="1:10" ht="16.2" thickTop="1"/>
    <row r="30" spans="1:10">
      <c r="A30" s="60"/>
    </row>
  </sheetData>
  <mergeCells count="7">
    <mergeCell ref="A2:A3"/>
    <mergeCell ref="A27:B27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J29"/>
  <sheetViews>
    <sheetView workbookViewId="0">
      <selection activeCell="O5" sqref="O5"/>
    </sheetView>
  </sheetViews>
  <sheetFormatPr defaultColWidth="9" defaultRowHeight="15.6"/>
  <cols>
    <col min="1" max="1" width="6.21875" style="32" bestFit="1" customWidth="1"/>
    <col min="2" max="2" width="10.44140625" style="31" bestFit="1" customWidth="1"/>
    <col min="3" max="3" width="12.5546875" style="32" customWidth="1"/>
    <col min="4" max="4" width="8.5546875" style="32" bestFit="1" customWidth="1"/>
    <col min="5" max="5" width="12.33203125" style="32" bestFit="1" customWidth="1"/>
    <col min="6" max="6" width="11.77734375" style="32" bestFit="1" customWidth="1"/>
    <col min="7" max="7" width="8.5546875" style="32" bestFit="1" customWidth="1"/>
    <col min="8" max="8" width="12.33203125" style="32" bestFit="1" customWidth="1"/>
    <col min="9" max="10" width="9.6640625" style="32" bestFit="1" customWidth="1"/>
    <col min="11" max="11" width="8.88671875" style="31" customWidth="1"/>
    <col min="12" max="16384" width="9" style="31"/>
  </cols>
  <sheetData>
    <row r="1" spans="1:10" s="58" customFormat="1" ht="37.5" customHeight="1" thickBot="1">
      <c r="A1" s="66"/>
      <c r="B1" s="161" t="s">
        <v>155</v>
      </c>
      <c r="C1" s="161"/>
      <c r="D1" s="161"/>
      <c r="E1" s="161"/>
      <c r="F1" s="161"/>
      <c r="G1" s="161"/>
      <c r="H1" s="161"/>
      <c r="I1" s="161"/>
      <c r="J1" s="161"/>
    </row>
    <row r="2" spans="1:10" ht="27" customHeight="1" thickTop="1">
      <c r="A2" s="181" t="s">
        <v>92</v>
      </c>
      <c r="B2" s="185" t="s">
        <v>85</v>
      </c>
      <c r="C2" s="181" t="s">
        <v>156</v>
      </c>
      <c r="D2" s="187"/>
      <c r="E2" s="185"/>
      <c r="F2" s="181" t="s">
        <v>86</v>
      </c>
      <c r="G2" s="187"/>
      <c r="H2" s="185"/>
      <c r="I2" s="181" t="s">
        <v>87</v>
      </c>
      <c r="J2" s="185"/>
    </row>
    <row r="3" spans="1:10" ht="34.65" customHeight="1">
      <c r="A3" s="182"/>
      <c r="B3" s="186"/>
      <c r="C3" s="67" t="s">
        <v>88</v>
      </c>
      <c r="D3" s="69" t="s">
        <v>93</v>
      </c>
      <c r="E3" s="68" t="s">
        <v>89</v>
      </c>
      <c r="F3" s="67" t="s">
        <v>88</v>
      </c>
      <c r="G3" s="69" t="s">
        <v>93</v>
      </c>
      <c r="H3" s="68" t="s">
        <v>89</v>
      </c>
      <c r="I3" s="67" t="s">
        <v>90</v>
      </c>
      <c r="J3" s="68" t="s">
        <v>91</v>
      </c>
    </row>
    <row r="4" spans="1:10" ht="24.9" customHeight="1">
      <c r="A4" s="63">
        <v>1</v>
      </c>
      <c r="B4" s="124" t="s">
        <v>75</v>
      </c>
      <c r="C4" s="125">
        <v>5667840</v>
      </c>
      <c r="D4" s="64">
        <f t="shared" ref="D4:D21" si="0">C4/$C$28</f>
        <v>0.54005484932063408</v>
      </c>
      <c r="E4" s="126">
        <v>17272538</v>
      </c>
      <c r="F4" s="125">
        <v>6394412</v>
      </c>
      <c r="G4" s="64">
        <f t="shared" ref="G4:G21" si="1">F4/$F$28</f>
        <v>0.63954742882792837</v>
      </c>
      <c r="H4" s="126">
        <v>24695524</v>
      </c>
      <c r="I4" s="70">
        <f>SUM(C4/F4-1)</f>
        <v>-0.11362608477526936</v>
      </c>
      <c r="J4" s="71">
        <f>SUM(E4/H4-1)</f>
        <v>-0.30058021850437355</v>
      </c>
    </row>
    <row r="5" spans="1:10" ht="24.9" customHeight="1">
      <c r="A5" s="63">
        <v>2</v>
      </c>
      <c r="B5" s="124" t="s">
        <v>6</v>
      </c>
      <c r="C5" s="125">
        <v>3972147</v>
      </c>
      <c r="D5" s="64">
        <f t="shared" si="0"/>
        <v>0.3784823229950755</v>
      </c>
      <c r="E5" s="126">
        <v>11926357</v>
      </c>
      <c r="F5" s="125">
        <v>2303510</v>
      </c>
      <c r="G5" s="64">
        <f t="shared" si="1"/>
        <v>0.2303892676573579</v>
      </c>
      <c r="H5" s="126">
        <v>8986418</v>
      </c>
      <c r="I5" s="70">
        <f t="shared" ref="I5:I28" si="2">SUM(C5/F5-1)</f>
        <v>0.7243888674240615</v>
      </c>
      <c r="J5" s="71">
        <f t="shared" ref="J5:J28" si="3">SUM(E5/H5-1)</f>
        <v>0.32715360002172167</v>
      </c>
    </row>
    <row r="6" spans="1:10" ht="24.9" customHeight="1">
      <c r="A6" s="63">
        <v>3</v>
      </c>
      <c r="B6" s="124" t="s">
        <v>7</v>
      </c>
      <c r="C6" s="125">
        <v>385640</v>
      </c>
      <c r="D6" s="64">
        <f t="shared" si="0"/>
        <v>3.6745347803044781E-2</v>
      </c>
      <c r="E6" s="126">
        <v>1115240</v>
      </c>
      <c r="F6" s="125">
        <v>601183</v>
      </c>
      <c r="G6" s="64">
        <f t="shared" si="1"/>
        <v>6.0128287308521947E-2</v>
      </c>
      <c r="H6" s="126">
        <v>2356686</v>
      </c>
      <c r="I6" s="70">
        <f t="shared" si="2"/>
        <v>-0.35853142886608569</v>
      </c>
      <c r="J6" s="71">
        <f t="shared" si="3"/>
        <v>-0.52677615940350142</v>
      </c>
    </row>
    <row r="7" spans="1:10" ht="24.9" customHeight="1">
      <c r="A7" s="63">
        <v>4</v>
      </c>
      <c r="B7" s="124" t="s">
        <v>21</v>
      </c>
      <c r="C7" s="125">
        <v>257513</v>
      </c>
      <c r="D7" s="64">
        <f t="shared" si="0"/>
        <v>2.4536886082370788E-2</v>
      </c>
      <c r="E7" s="126">
        <v>812211</v>
      </c>
      <c r="F7" s="125">
        <v>74037</v>
      </c>
      <c r="G7" s="64">
        <f t="shared" si="1"/>
        <v>7.4049299588661681E-3</v>
      </c>
      <c r="H7" s="126">
        <v>373242</v>
      </c>
      <c r="I7" s="70">
        <f t="shared" si="2"/>
        <v>2.4781663222442831</v>
      </c>
      <c r="J7" s="71">
        <f t="shared" si="3"/>
        <v>1.1760975452923303</v>
      </c>
    </row>
    <row r="8" spans="1:10" ht="24.9" customHeight="1">
      <c r="A8" s="63">
        <v>5</v>
      </c>
      <c r="B8" s="124" t="s">
        <v>20</v>
      </c>
      <c r="C8" s="125">
        <v>162051</v>
      </c>
      <c r="D8" s="64">
        <f t="shared" si="0"/>
        <v>1.544087842762994E-2</v>
      </c>
      <c r="E8" s="126">
        <v>724317</v>
      </c>
      <c r="F8" s="125">
        <v>391610</v>
      </c>
      <c r="G8" s="64">
        <f t="shared" si="1"/>
        <v>3.9167505722700544E-2</v>
      </c>
      <c r="H8" s="126">
        <v>2547057</v>
      </c>
      <c r="I8" s="70">
        <f t="shared" si="2"/>
        <v>-0.5861928959934628</v>
      </c>
      <c r="J8" s="71">
        <f t="shared" si="3"/>
        <v>-0.71562591649892404</v>
      </c>
    </row>
    <row r="9" spans="1:10" ht="24.9" customHeight="1">
      <c r="A9" s="63">
        <v>6</v>
      </c>
      <c r="B9" s="124" t="s">
        <v>189</v>
      </c>
      <c r="C9" s="125">
        <v>30507</v>
      </c>
      <c r="D9" s="64">
        <f t="shared" si="0"/>
        <v>2.9068310481990644E-3</v>
      </c>
      <c r="E9" s="126">
        <v>171668</v>
      </c>
      <c r="F9" s="125">
        <v>151134</v>
      </c>
      <c r="G9" s="64">
        <f t="shared" si="1"/>
        <v>1.5115910752776036E-2</v>
      </c>
      <c r="H9" s="126">
        <v>744566</v>
      </c>
      <c r="I9" s="70">
        <f t="shared" si="2"/>
        <v>-0.79814601611814684</v>
      </c>
      <c r="J9" s="71">
        <f t="shared" si="3"/>
        <v>-0.76943884088180226</v>
      </c>
    </row>
    <row r="10" spans="1:10" ht="24.9" customHeight="1">
      <c r="A10" s="63">
        <v>7</v>
      </c>
      <c r="B10" s="124" t="s">
        <v>16</v>
      </c>
      <c r="C10" s="125">
        <v>6540</v>
      </c>
      <c r="D10" s="64">
        <f t="shared" si="0"/>
        <v>6.2315780165935299E-4</v>
      </c>
      <c r="E10" s="126">
        <v>44632</v>
      </c>
      <c r="F10" s="125">
        <v>11638</v>
      </c>
      <c r="G10" s="64">
        <f t="shared" si="1"/>
        <v>1.1639933392936566E-3</v>
      </c>
      <c r="H10" s="126">
        <v>79310</v>
      </c>
      <c r="I10" s="70">
        <f t="shared" si="2"/>
        <v>-0.43804777453170651</v>
      </c>
      <c r="J10" s="71">
        <f t="shared" si="3"/>
        <v>-0.43724624889673436</v>
      </c>
    </row>
    <row r="11" spans="1:10" ht="24.9" customHeight="1">
      <c r="A11" s="63">
        <v>8</v>
      </c>
      <c r="B11" s="124" t="s">
        <v>124</v>
      </c>
      <c r="C11" s="125">
        <v>5394</v>
      </c>
      <c r="D11" s="64">
        <f t="shared" si="0"/>
        <v>5.1396226026766817E-4</v>
      </c>
      <c r="E11" s="126">
        <v>46494</v>
      </c>
      <c r="F11" s="125">
        <v>4901</v>
      </c>
      <c r="G11" s="64">
        <f t="shared" si="1"/>
        <v>4.9018141913371809E-4</v>
      </c>
      <c r="H11" s="126">
        <v>75127</v>
      </c>
      <c r="I11" s="70">
        <f t="shared" si="2"/>
        <v>0.10059171597633143</v>
      </c>
      <c r="J11" s="71">
        <f t="shared" si="3"/>
        <v>-0.38112795666005561</v>
      </c>
    </row>
    <row r="12" spans="1:10" ht="24.9" customHeight="1">
      <c r="A12" s="63">
        <v>9</v>
      </c>
      <c r="B12" s="124" t="s">
        <v>22</v>
      </c>
      <c r="C12" s="125">
        <v>3080</v>
      </c>
      <c r="D12" s="64">
        <f t="shared" si="0"/>
        <v>2.9347492799859437E-4</v>
      </c>
      <c r="E12" s="126">
        <v>121117</v>
      </c>
      <c r="F12" s="125">
        <v>1487</v>
      </c>
      <c r="G12" s="64">
        <f t="shared" si="1"/>
        <v>1.4872470317319706E-4</v>
      </c>
      <c r="H12" s="126">
        <v>86267</v>
      </c>
      <c r="I12" s="70">
        <f t="shared" si="2"/>
        <v>1.0712844653665097</v>
      </c>
      <c r="J12" s="71">
        <f t="shared" si="3"/>
        <v>0.40397834629696172</v>
      </c>
    </row>
    <row r="13" spans="1:10" ht="24.9" customHeight="1">
      <c r="A13" s="63">
        <v>10</v>
      </c>
      <c r="B13" s="124" t="s">
        <v>8</v>
      </c>
      <c r="C13" s="125">
        <v>2221</v>
      </c>
      <c r="D13" s="64">
        <f t="shared" si="0"/>
        <v>2.1162591398859678E-4</v>
      </c>
      <c r="E13" s="126">
        <v>215570</v>
      </c>
      <c r="F13" s="125">
        <v>893</v>
      </c>
      <c r="G13" s="64">
        <f t="shared" si="1"/>
        <v>8.9314835194125738E-5</v>
      </c>
      <c r="H13" s="126">
        <v>92717</v>
      </c>
      <c r="I13" s="70">
        <f t="shared" si="2"/>
        <v>1.4871220604703246</v>
      </c>
      <c r="J13" s="71">
        <f t="shared" si="3"/>
        <v>1.3250320868880574</v>
      </c>
    </row>
    <row r="14" spans="1:10" ht="24.9" customHeight="1">
      <c r="A14" s="63">
        <v>11</v>
      </c>
      <c r="B14" s="124" t="s">
        <v>11</v>
      </c>
      <c r="C14" s="125">
        <v>725</v>
      </c>
      <c r="D14" s="64">
        <f t="shared" si="0"/>
        <v>6.9080948960708092E-5</v>
      </c>
      <c r="E14" s="126">
        <v>11258</v>
      </c>
      <c r="F14" s="125">
        <v>2032</v>
      </c>
      <c r="G14" s="64">
        <f t="shared" si="1"/>
        <v>2.0323375712705881E-4</v>
      </c>
      <c r="H14" s="126">
        <v>21184</v>
      </c>
      <c r="I14" s="70">
        <f t="shared" si="2"/>
        <v>-0.64320866141732291</v>
      </c>
      <c r="J14" s="71">
        <f t="shared" si="3"/>
        <v>-0.46856117824773413</v>
      </c>
    </row>
    <row r="15" spans="1:10" ht="24.9" customHeight="1">
      <c r="A15" s="63">
        <v>12</v>
      </c>
      <c r="B15" s="124" t="s">
        <v>9</v>
      </c>
      <c r="C15" s="125">
        <v>723</v>
      </c>
      <c r="D15" s="64">
        <f t="shared" si="0"/>
        <v>6.8890380825644063E-5</v>
      </c>
      <c r="E15" s="126">
        <v>33274</v>
      </c>
      <c r="F15" s="125">
        <v>130</v>
      </c>
      <c r="G15" s="64">
        <f t="shared" si="1"/>
        <v>1.3002159658719314E-5</v>
      </c>
      <c r="H15" s="126">
        <v>5861</v>
      </c>
      <c r="I15" s="70">
        <f t="shared" si="2"/>
        <v>4.5615384615384613</v>
      </c>
      <c r="J15" s="71">
        <f t="shared" si="3"/>
        <v>4.6771881931411023</v>
      </c>
    </row>
    <row r="16" spans="1:10" ht="24.9" customHeight="1">
      <c r="A16" s="63">
        <v>13</v>
      </c>
      <c r="B16" s="124" t="s">
        <v>106</v>
      </c>
      <c r="C16" s="125">
        <v>192</v>
      </c>
      <c r="D16" s="64">
        <f t="shared" si="0"/>
        <v>1.8294540966146144E-5</v>
      </c>
      <c r="E16" s="126">
        <v>7995</v>
      </c>
      <c r="F16" s="131">
        <v>0</v>
      </c>
      <c r="G16" s="64">
        <f t="shared" si="1"/>
        <v>0</v>
      </c>
      <c r="H16" s="132">
        <v>0</v>
      </c>
      <c r="I16" s="131">
        <v>0</v>
      </c>
      <c r="J16" s="132">
        <v>0</v>
      </c>
    </row>
    <row r="17" spans="1:10" ht="24.9" customHeight="1">
      <c r="A17" s="63">
        <v>14</v>
      </c>
      <c r="B17" s="124" t="s">
        <v>154</v>
      </c>
      <c r="C17" s="125">
        <v>126</v>
      </c>
      <c r="D17" s="64">
        <f t="shared" si="0"/>
        <v>1.2005792509033405E-5</v>
      </c>
      <c r="E17" s="126">
        <v>6443</v>
      </c>
      <c r="F17" s="131">
        <v>0</v>
      </c>
      <c r="G17" s="64">
        <f t="shared" si="1"/>
        <v>0</v>
      </c>
      <c r="H17" s="132">
        <v>0</v>
      </c>
      <c r="I17" s="131">
        <v>0</v>
      </c>
      <c r="J17" s="132">
        <v>0</v>
      </c>
    </row>
    <row r="18" spans="1:10" ht="24.9" customHeight="1">
      <c r="A18" s="63">
        <v>15</v>
      </c>
      <c r="B18" s="124" t="s">
        <v>102</v>
      </c>
      <c r="C18" s="125">
        <v>117</v>
      </c>
      <c r="D18" s="64">
        <f t="shared" si="0"/>
        <v>1.1148235901245306E-5</v>
      </c>
      <c r="E18" s="126">
        <v>5123</v>
      </c>
      <c r="F18" s="125">
        <v>27</v>
      </c>
      <c r="G18" s="64">
        <f t="shared" si="1"/>
        <v>2.7004485445032421E-6</v>
      </c>
      <c r="H18" s="126">
        <v>1419</v>
      </c>
      <c r="I18" s="70">
        <f t="shared" si="2"/>
        <v>3.333333333333333</v>
      </c>
      <c r="J18" s="71">
        <f t="shared" si="3"/>
        <v>2.6102889358703312</v>
      </c>
    </row>
    <row r="19" spans="1:10" ht="24.9" customHeight="1">
      <c r="A19" s="63">
        <v>16</v>
      </c>
      <c r="B19" s="124" t="s">
        <v>153</v>
      </c>
      <c r="C19" s="125">
        <v>75</v>
      </c>
      <c r="D19" s="64">
        <f t="shared" si="0"/>
        <v>7.1463050649008367E-6</v>
      </c>
      <c r="E19" s="126">
        <v>3287</v>
      </c>
      <c r="F19" s="131">
        <v>0</v>
      </c>
      <c r="G19" s="64">
        <f t="shared" si="1"/>
        <v>0</v>
      </c>
      <c r="H19" s="132">
        <v>0</v>
      </c>
      <c r="I19" s="131">
        <v>0</v>
      </c>
      <c r="J19" s="132">
        <v>0</v>
      </c>
    </row>
    <row r="20" spans="1:10" ht="24.9" customHeight="1">
      <c r="A20" s="63">
        <v>17</v>
      </c>
      <c r="B20" s="124" t="s">
        <v>12</v>
      </c>
      <c r="C20" s="125">
        <v>19</v>
      </c>
      <c r="D20" s="64">
        <f t="shared" si="0"/>
        <v>1.8103972831082121E-6</v>
      </c>
      <c r="E20" s="126">
        <v>979</v>
      </c>
      <c r="F20" s="125">
        <v>2022</v>
      </c>
      <c r="G20" s="64">
        <f t="shared" si="1"/>
        <v>2.0223359099946501E-4</v>
      </c>
      <c r="H20" s="126">
        <v>17092</v>
      </c>
      <c r="I20" s="70">
        <f t="shared" si="2"/>
        <v>-0.99060336300692386</v>
      </c>
      <c r="J20" s="71">
        <f t="shared" si="3"/>
        <v>-0.94272174116545748</v>
      </c>
    </row>
    <row r="21" spans="1:10" ht="24.9" customHeight="1">
      <c r="A21" s="63">
        <v>18</v>
      </c>
      <c r="B21" s="124" t="s">
        <v>185</v>
      </c>
      <c r="C21" s="125">
        <v>12</v>
      </c>
      <c r="D21" s="64">
        <f t="shared" si="0"/>
        <v>1.143408810384134E-6</v>
      </c>
      <c r="E21" s="126">
        <v>486</v>
      </c>
      <c r="F21" s="131">
        <v>0</v>
      </c>
      <c r="G21" s="64">
        <f t="shared" si="1"/>
        <v>0</v>
      </c>
      <c r="H21" s="132">
        <v>0</v>
      </c>
      <c r="I21" s="131">
        <v>0</v>
      </c>
      <c r="J21" s="132">
        <v>0</v>
      </c>
    </row>
    <row r="22" spans="1:10" ht="24.9" customHeight="1">
      <c r="A22" s="63">
        <v>19</v>
      </c>
      <c r="B22" s="124" t="s">
        <v>152</v>
      </c>
      <c r="C22" s="125">
        <v>10</v>
      </c>
      <c r="D22" s="64">
        <f t="shared" ref="D22:D27" si="4">C22/$C$28</f>
        <v>9.5284067532011161E-7</v>
      </c>
      <c r="E22" s="126">
        <v>391</v>
      </c>
      <c r="F22" s="131">
        <v>0</v>
      </c>
      <c r="G22" s="64">
        <f t="shared" ref="G22:G27" si="5">F22/$F$28</f>
        <v>0</v>
      </c>
      <c r="H22" s="132">
        <v>0</v>
      </c>
      <c r="I22" s="131">
        <v>0</v>
      </c>
      <c r="J22" s="132">
        <v>0</v>
      </c>
    </row>
    <row r="23" spans="1:10" ht="24.9" customHeight="1">
      <c r="A23" s="63">
        <v>20</v>
      </c>
      <c r="B23" s="124" t="s">
        <v>107</v>
      </c>
      <c r="C23" s="125">
        <v>2</v>
      </c>
      <c r="D23" s="64">
        <f t="shared" si="4"/>
        <v>1.9056813506402233E-7</v>
      </c>
      <c r="E23" s="126">
        <v>66</v>
      </c>
      <c r="F23" s="131">
        <v>0</v>
      </c>
      <c r="G23" s="64">
        <f t="shared" si="5"/>
        <v>0</v>
      </c>
      <c r="H23" s="132">
        <v>0</v>
      </c>
      <c r="I23" s="131">
        <v>0</v>
      </c>
      <c r="J23" s="132">
        <v>0</v>
      </c>
    </row>
    <row r="24" spans="1:10" ht="24.9" customHeight="1">
      <c r="A24" s="63">
        <v>21</v>
      </c>
      <c r="B24" s="124" t="s">
        <v>23</v>
      </c>
      <c r="C24" s="131">
        <v>0</v>
      </c>
      <c r="D24" s="64">
        <f t="shared" si="4"/>
        <v>0</v>
      </c>
      <c r="E24" s="132">
        <v>0</v>
      </c>
      <c r="F24" s="125">
        <v>44032</v>
      </c>
      <c r="G24" s="64">
        <f t="shared" si="5"/>
        <v>4.403931493020991E-3</v>
      </c>
      <c r="H24" s="126">
        <v>235304</v>
      </c>
      <c r="I24" s="70">
        <f t="shared" si="2"/>
        <v>-1</v>
      </c>
      <c r="J24" s="71">
        <f t="shared" si="3"/>
        <v>-1</v>
      </c>
    </row>
    <row r="25" spans="1:10" ht="24.9" customHeight="1">
      <c r="A25" s="63">
        <v>22</v>
      </c>
      <c r="B25" s="124" t="s">
        <v>220</v>
      </c>
      <c r="C25" s="131">
        <v>0</v>
      </c>
      <c r="D25" s="64">
        <f t="shared" si="4"/>
        <v>0</v>
      </c>
      <c r="E25" s="132">
        <v>0</v>
      </c>
      <c r="F25" s="125">
        <v>15140</v>
      </c>
      <c r="G25" s="64">
        <f t="shared" si="5"/>
        <v>1.5142515171770031E-3</v>
      </c>
      <c r="H25" s="126">
        <v>12557</v>
      </c>
      <c r="I25" s="70">
        <f t="shared" si="2"/>
        <v>-1</v>
      </c>
      <c r="J25" s="71">
        <f t="shared" si="3"/>
        <v>-1</v>
      </c>
    </row>
    <row r="26" spans="1:10" s="60" customFormat="1" ht="31.5" customHeight="1">
      <c r="A26" s="63">
        <v>23</v>
      </c>
      <c r="B26" s="124" t="s">
        <v>74</v>
      </c>
      <c r="C26" s="131">
        <v>0</v>
      </c>
      <c r="D26" s="64">
        <f t="shared" si="4"/>
        <v>0</v>
      </c>
      <c r="E26" s="132">
        <v>0</v>
      </c>
      <c r="F26" s="125">
        <v>151</v>
      </c>
      <c r="G26" s="64">
        <f t="shared" si="5"/>
        <v>1.5102508526666279E-5</v>
      </c>
      <c r="H26" s="126">
        <v>3036</v>
      </c>
      <c r="I26" s="70">
        <f t="shared" si="2"/>
        <v>-1</v>
      </c>
      <c r="J26" s="71">
        <f t="shared" si="3"/>
        <v>-1</v>
      </c>
    </row>
    <row r="27" spans="1:10" ht="22.8" customHeight="1">
      <c r="A27" s="63">
        <v>24</v>
      </c>
      <c r="B27" s="124" t="s">
        <v>221</v>
      </c>
      <c r="C27" s="131">
        <v>0</v>
      </c>
      <c r="D27" s="64">
        <f t="shared" si="4"/>
        <v>0</v>
      </c>
      <c r="E27" s="132">
        <v>0</v>
      </c>
      <c r="F27" s="125">
        <v>1</v>
      </c>
      <c r="G27" s="64">
        <f t="shared" si="5"/>
        <v>1.0001661275937933E-7</v>
      </c>
      <c r="H27" s="126">
        <v>2566</v>
      </c>
      <c r="I27" s="70">
        <f t="shared" si="2"/>
        <v>-1</v>
      </c>
      <c r="J27" s="71">
        <f t="shared" si="3"/>
        <v>-1</v>
      </c>
    </row>
    <row r="28" spans="1:10" ht="26.4" customHeight="1" thickBot="1">
      <c r="A28" s="183" t="s">
        <v>94</v>
      </c>
      <c r="B28" s="184"/>
      <c r="C28" s="127">
        <v>10494934</v>
      </c>
      <c r="D28" s="65">
        <f>C28/$C$28</f>
        <v>1</v>
      </c>
      <c r="E28" s="128">
        <v>32519446</v>
      </c>
      <c r="F28" s="129">
        <v>9998339</v>
      </c>
      <c r="G28" s="65">
        <f>F28/$F$28</f>
        <v>1</v>
      </c>
      <c r="H28" s="130">
        <v>40333367</v>
      </c>
      <c r="I28" s="72">
        <f t="shared" si="2"/>
        <v>4.9667749813244066E-2</v>
      </c>
      <c r="J28" s="73">
        <f t="shared" si="3"/>
        <v>-0.19373341680103229</v>
      </c>
    </row>
    <row r="29" spans="1:10" ht="16.2" thickTop="1"/>
  </sheetData>
  <mergeCells count="7">
    <mergeCell ref="A2:A3"/>
    <mergeCell ref="A28:B28"/>
    <mergeCell ref="B1:J1"/>
    <mergeCell ref="B2:B3"/>
    <mergeCell ref="C2:E2"/>
    <mergeCell ref="F2:H2"/>
    <mergeCell ref="I2:J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  <ignoredErrors>
    <ignoredError sqref="I18:J18 I20:J20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I28"/>
  <sheetViews>
    <sheetView workbookViewId="0">
      <selection activeCell="L27" sqref="L27"/>
    </sheetView>
  </sheetViews>
  <sheetFormatPr defaultColWidth="8.88671875" defaultRowHeight="19.2"/>
  <cols>
    <col min="1" max="1" width="12.44140625" style="19" customWidth="1"/>
    <col min="2" max="2" width="14.5546875" style="20" customWidth="1"/>
    <col min="3" max="3" width="11" style="20" customWidth="1"/>
    <col min="4" max="4" width="14.109375" style="20" customWidth="1"/>
    <col min="5" max="5" width="14.77734375" style="20" customWidth="1"/>
    <col min="6" max="6" width="10.44140625" style="20" customWidth="1"/>
    <col min="7" max="7" width="14.109375" style="20" customWidth="1"/>
    <col min="8" max="9" width="10.44140625" style="18" bestFit="1" customWidth="1"/>
    <col min="10" max="16384" width="8.88671875" style="19"/>
  </cols>
  <sheetData>
    <row r="1" spans="1:9" ht="21.6" thickBot="1">
      <c r="A1" s="161" t="s">
        <v>191</v>
      </c>
      <c r="B1" s="161"/>
      <c r="C1" s="161"/>
      <c r="D1" s="161"/>
      <c r="E1" s="161"/>
      <c r="F1" s="161"/>
      <c r="G1" s="161"/>
      <c r="H1" s="161"/>
      <c r="I1" s="161"/>
    </row>
    <row r="2" spans="1:9" ht="21.6" customHeight="1" thickTop="1">
      <c r="A2" s="188" t="s">
        <v>85</v>
      </c>
      <c r="B2" s="181" t="s">
        <v>192</v>
      </c>
      <c r="C2" s="187"/>
      <c r="D2" s="185"/>
      <c r="E2" s="181" t="s">
        <v>193</v>
      </c>
      <c r="F2" s="187"/>
      <c r="G2" s="185"/>
      <c r="H2" s="181" t="s">
        <v>87</v>
      </c>
      <c r="I2" s="185"/>
    </row>
    <row r="3" spans="1:9" ht="35.4" customHeight="1">
      <c r="A3" s="189"/>
      <c r="B3" s="67" t="s">
        <v>88</v>
      </c>
      <c r="C3" s="74" t="s">
        <v>95</v>
      </c>
      <c r="D3" s="68" t="s">
        <v>89</v>
      </c>
      <c r="E3" s="67" t="s">
        <v>88</v>
      </c>
      <c r="F3" s="74" t="s">
        <v>95</v>
      </c>
      <c r="G3" s="68" t="s">
        <v>89</v>
      </c>
      <c r="H3" s="67" t="s">
        <v>90</v>
      </c>
      <c r="I3" s="68" t="s">
        <v>91</v>
      </c>
    </row>
    <row r="4" spans="1:9" ht="22.05" customHeight="1">
      <c r="A4" s="202" t="s">
        <v>24</v>
      </c>
      <c r="B4" s="208">
        <v>6458746</v>
      </c>
      <c r="C4" s="55">
        <f>B4/$B$28</f>
        <v>0.53073354879053891</v>
      </c>
      <c r="D4" s="209">
        <v>19665897</v>
      </c>
      <c r="E4" s="208">
        <v>7025523</v>
      </c>
      <c r="F4" s="55">
        <f>E4/$E$28</f>
        <v>0.63717016654887071</v>
      </c>
      <c r="G4" s="209">
        <v>27572325</v>
      </c>
      <c r="H4" s="214">
        <f>SUM(B4/E4-1)</f>
        <v>-8.0673993950343581E-2</v>
      </c>
      <c r="I4" s="215">
        <f>SUM(D4/G4-1)</f>
        <v>-0.28675231414108171</v>
      </c>
    </row>
    <row r="5" spans="1:9" ht="22.05" customHeight="1">
      <c r="A5" s="202" t="s">
        <v>25</v>
      </c>
      <c r="B5" s="208">
        <v>4665219</v>
      </c>
      <c r="C5" s="55">
        <f t="shared" ref="C5:C28" si="0">B5/$B$28</f>
        <v>0.3833543284958178</v>
      </c>
      <c r="D5" s="209">
        <v>13880492</v>
      </c>
      <c r="E5" s="208">
        <v>2391869</v>
      </c>
      <c r="F5" s="55">
        <f t="shared" ref="F5:F28" si="1">E5/$E$28</f>
        <v>0.21692727631709141</v>
      </c>
      <c r="G5" s="209">
        <v>9619734</v>
      </c>
      <c r="H5" s="214">
        <f>SUM(B5/E5-1)</f>
        <v>0.95044920938395872</v>
      </c>
      <c r="I5" s="215">
        <f>SUM(D5/G5-1)</f>
        <v>0.44291848402461031</v>
      </c>
    </row>
    <row r="6" spans="1:9" ht="22.05" customHeight="1">
      <c r="A6" s="202" t="s">
        <v>28</v>
      </c>
      <c r="B6" s="208">
        <v>432542</v>
      </c>
      <c r="C6" s="55">
        <f t="shared" si="0"/>
        <v>3.5543207715701672E-2</v>
      </c>
      <c r="D6" s="209">
        <v>1254629</v>
      </c>
      <c r="E6" s="208">
        <v>864542</v>
      </c>
      <c r="F6" s="55">
        <f t="shared" si="1"/>
        <v>7.8408450179224209E-2</v>
      </c>
      <c r="G6" s="209">
        <v>3431783</v>
      </c>
      <c r="H6" s="214">
        <f>SUM(B6/E6-1)</f>
        <v>-0.49968653923117679</v>
      </c>
      <c r="I6" s="215">
        <f>SUM(D6/G6-1)</f>
        <v>-0.6344089938087577</v>
      </c>
    </row>
    <row r="7" spans="1:9" ht="22.05" customHeight="1">
      <c r="A7" s="202" t="s">
        <v>204</v>
      </c>
      <c r="B7" s="208">
        <v>374990</v>
      </c>
      <c r="C7" s="55">
        <f t="shared" si="0"/>
        <v>3.081399600804308E-2</v>
      </c>
      <c r="D7" s="209">
        <v>1201980</v>
      </c>
      <c r="E7" s="208">
        <v>94147</v>
      </c>
      <c r="F7" s="55">
        <f t="shared" si="1"/>
        <v>8.5385329562050454E-3</v>
      </c>
      <c r="G7" s="209">
        <v>457930</v>
      </c>
      <c r="H7" s="214">
        <f>SUM(B7/E7-1)</f>
        <v>2.9830265435967158</v>
      </c>
      <c r="I7" s="215">
        <f>SUM(D7/G7-1)</f>
        <v>1.6248116524359619</v>
      </c>
    </row>
    <row r="8" spans="1:9" ht="22.05" customHeight="1">
      <c r="A8" s="202" t="s">
        <v>205</v>
      </c>
      <c r="B8" s="208">
        <v>186361</v>
      </c>
      <c r="C8" s="55">
        <f t="shared" si="0"/>
        <v>1.5313813995186314E-2</v>
      </c>
      <c r="D8" s="209">
        <v>815181</v>
      </c>
      <c r="E8" s="208">
        <v>414393</v>
      </c>
      <c r="F8" s="55">
        <f t="shared" si="1"/>
        <v>3.7582804415655063E-2</v>
      </c>
      <c r="G8" s="209">
        <v>2722692</v>
      </c>
      <c r="H8" s="214">
        <f>SUM(B8/E8-1)</f>
        <v>-0.55027956553320156</v>
      </c>
      <c r="I8" s="215">
        <f>SUM(D8/G8-1)</f>
        <v>-0.70059742343239706</v>
      </c>
    </row>
    <row r="9" spans="1:9" ht="22.05" customHeight="1">
      <c r="A9" s="202" t="s">
        <v>206</v>
      </c>
      <c r="B9" s="208">
        <v>30507</v>
      </c>
      <c r="C9" s="55">
        <f t="shared" si="0"/>
        <v>2.5068470525010538E-3</v>
      </c>
      <c r="D9" s="209">
        <v>171668</v>
      </c>
      <c r="E9" s="208">
        <v>151134</v>
      </c>
      <c r="F9" s="55">
        <f t="shared" si="1"/>
        <v>1.3706890711367258E-2</v>
      </c>
      <c r="G9" s="209">
        <v>744566</v>
      </c>
      <c r="H9" s="214">
        <f>SUM(B9/E9-1)</f>
        <v>-0.79814601611814684</v>
      </c>
      <c r="I9" s="215">
        <f>SUM(D9/G9-1)</f>
        <v>-0.76943884088180226</v>
      </c>
    </row>
    <row r="10" spans="1:9" ht="22.05" customHeight="1">
      <c r="A10" s="202" t="s">
        <v>208</v>
      </c>
      <c r="B10" s="208">
        <v>6540</v>
      </c>
      <c r="C10" s="55">
        <f t="shared" si="0"/>
        <v>5.3741042132483992E-4</v>
      </c>
      <c r="D10" s="209">
        <v>44632</v>
      </c>
      <c r="E10" s="208">
        <v>11638</v>
      </c>
      <c r="F10" s="55">
        <f t="shared" si="1"/>
        <v>1.0554924378292916E-3</v>
      </c>
      <c r="G10" s="209">
        <v>79310</v>
      </c>
      <c r="H10" s="214">
        <f>SUM(B10/E10-1)</f>
        <v>-0.43804777453170651</v>
      </c>
      <c r="I10" s="215">
        <f>SUM(D10/G10-1)</f>
        <v>-0.43724624889673436</v>
      </c>
    </row>
    <row r="11" spans="1:9" ht="22.05" customHeight="1">
      <c r="A11" s="202" t="s">
        <v>32</v>
      </c>
      <c r="B11" s="208">
        <v>5394</v>
      </c>
      <c r="C11" s="55">
        <f t="shared" si="0"/>
        <v>4.4324033832204688E-4</v>
      </c>
      <c r="D11" s="209">
        <v>46494</v>
      </c>
      <c r="E11" s="208">
        <v>4901</v>
      </c>
      <c r="F11" s="55">
        <f t="shared" si="1"/>
        <v>4.4448946879200533E-4</v>
      </c>
      <c r="G11" s="209">
        <v>75127</v>
      </c>
      <c r="H11" s="214">
        <f>SUM(B11/E11-1)</f>
        <v>0.10059171597633143</v>
      </c>
      <c r="I11" s="215">
        <f>SUM(D11/G11-1)</f>
        <v>-0.38112795666005561</v>
      </c>
    </row>
    <row r="12" spans="1:9" ht="22.05" customHeight="1">
      <c r="A12" s="202" t="s">
        <v>207</v>
      </c>
      <c r="B12" s="208">
        <v>3257</v>
      </c>
      <c r="C12" s="55">
        <f t="shared" si="0"/>
        <v>2.6763696364755408E-4</v>
      </c>
      <c r="D12" s="209">
        <v>134065</v>
      </c>
      <c r="E12" s="208">
        <v>1573</v>
      </c>
      <c r="F12" s="55">
        <f t="shared" si="1"/>
        <v>1.4266107619053753E-4</v>
      </c>
      <c r="G12" s="209">
        <v>90016</v>
      </c>
      <c r="H12" s="214">
        <f>SUM(B12/E12-1)</f>
        <v>1.0705657978385252</v>
      </c>
      <c r="I12" s="215">
        <f>SUM(D12/G12-1)</f>
        <v>0.48934633842872377</v>
      </c>
    </row>
    <row r="13" spans="1:9" ht="22.05" customHeight="1">
      <c r="A13" s="202" t="s">
        <v>31</v>
      </c>
      <c r="B13" s="208">
        <v>2228</v>
      </c>
      <c r="C13" s="55">
        <f t="shared" si="0"/>
        <v>1.8308110377855403E-4</v>
      </c>
      <c r="D13" s="209">
        <v>215955</v>
      </c>
      <c r="E13" s="208">
        <v>895</v>
      </c>
      <c r="F13" s="55">
        <f t="shared" si="1"/>
        <v>8.1170796688195216E-5</v>
      </c>
      <c r="G13" s="209">
        <v>92918</v>
      </c>
      <c r="H13" s="214">
        <f>SUM(B13/E13-1)</f>
        <v>1.489385474860335</v>
      </c>
      <c r="I13" s="215">
        <f>SUM(D13/G13-1)</f>
        <v>1.3241460212230138</v>
      </c>
    </row>
    <row r="14" spans="1:9" ht="22.05" customHeight="1">
      <c r="A14" s="202" t="s">
        <v>37</v>
      </c>
      <c r="B14" s="208">
        <v>1250</v>
      </c>
      <c r="C14" s="55">
        <f t="shared" si="0"/>
        <v>1.0271605912172017E-4</v>
      </c>
      <c r="D14" s="209">
        <v>12549</v>
      </c>
      <c r="E14" s="208">
        <v>2582</v>
      </c>
      <c r="F14" s="55">
        <f t="shared" si="1"/>
        <v>2.3417094642337437E-4</v>
      </c>
      <c r="G14" s="209">
        <v>22013</v>
      </c>
      <c r="H14" s="214">
        <f>SUM(B14/E14-1)</f>
        <v>-0.51587916343919438</v>
      </c>
      <c r="I14" s="215">
        <f>SUM(D14/G14-1)</f>
        <v>-0.42992776995411797</v>
      </c>
    </row>
    <row r="15" spans="1:9" ht="22.05" customHeight="1">
      <c r="A15" s="202" t="s">
        <v>209</v>
      </c>
      <c r="B15" s="208">
        <v>1160</v>
      </c>
      <c r="C15" s="55">
        <f t="shared" si="0"/>
        <v>9.5320502864956316E-5</v>
      </c>
      <c r="D15" s="209">
        <v>18726</v>
      </c>
      <c r="E15" s="208">
        <v>3361</v>
      </c>
      <c r="F15" s="55">
        <f t="shared" si="1"/>
        <v>3.0482128231175881E-4</v>
      </c>
      <c r="G15" s="209">
        <v>40464</v>
      </c>
      <c r="H15" s="214">
        <f>SUM(B15/E15-1)</f>
        <v>-0.6548646236239215</v>
      </c>
      <c r="I15" s="215">
        <f>SUM(D15/G15-1)</f>
        <v>-0.53721826809015427</v>
      </c>
    </row>
    <row r="16" spans="1:9" ht="22.05" customHeight="1">
      <c r="A16" s="202" t="s">
        <v>35</v>
      </c>
      <c r="B16" s="208">
        <v>742</v>
      </c>
      <c r="C16" s="55">
        <f t="shared" si="0"/>
        <v>6.0972252694653097E-5</v>
      </c>
      <c r="D16" s="209">
        <v>34364</v>
      </c>
      <c r="E16" s="208">
        <v>194</v>
      </c>
      <c r="F16" s="55">
        <f t="shared" si="1"/>
        <v>1.7594563751407679E-5</v>
      </c>
      <c r="G16" s="209">
        <v>8505</v>
      </c>
      <c r="H16" s="214">
        <f>SUM(B16/E16-1)</f>
        <v>2.8247422680412373</v>
      </c>
      <c r="I16" s="215">
        <f>SUM(D16/G16-1)</f>
        <v>3.0404467960023513</v>
      </c>
    </row>
    <row r="17" spans="1:9" ht="22.05" customHeight="1">
      <c r="A17" s="207" t="s">
        <v>210</v>
      </c>
      <c r="B17" s="208">
        <v>192</v>
      </c>
      <c r="C17" s="55">
        <f t="shared" si="0"/>
        <v>1.5777186681096218E-5</v>
      </c>
      <c r="D17" s="209">
        <v>7995</v>
      </c>
      <c r="E17" s="210">
        <v>0</v>
      </c>
      <c r="F17" s="55">
        <f t="shared" si="1"/>
        <v>0</v>
      </c>
      <c r="G17" s="211">
        <v>0</v>
      </c>
      <c r="H17" s="210">
        <v>0</v>
      </c>
      <c r="I17" s="211">
        <v>0</v>
      </c>
    </row>
    <row r="18" spans="1:9" ht="22.05" customHeight="1">
      <c r="A18" s="207" t="s">
        <v>211</v>
      </c>
      <c r="B18" s="208">
        <v>126</v>
      </c>
      <c r="C18" s="55">
        <f t="shared" si="0"/>
        <v>1.0353778759469394E-5</v>
      </c>
      <c r="D18" s="209">
        <v>6443</v>
      </c>
      <c r="E18" s="210">
        <v>0</v>
      </c>
      <c r="F18" s="55">
        <f t="shared" si="1"/>
        <v>0</v>
      </c>
      <c r="G18" s="211">
        <v>0</v>
      </c>
      <c r="H18" s="210">
        <v>0</v>
      </c>
      <c r="I18" s="211">
        <v>0</v>
      </c>
    </row>
    <row r="19" spans="1:9" ht="22.05" customHeight="1">
      <c r="A19" s="203" t="s">
        <v>212</v>
      </c>
      <c r="B19" s="208">
        <v>117</v>
      </c>
      <c r="C19" s="55">
        <f t="shared" si="0"/>
        <v>9.6142231337930077E-6</v>
      </c>
      <c r="D19" s="209">
        <v>5123</v>
      </c>
      <c r="E19" s="208">
        <v>55</v>
      </c>
      <c r="F19" s="55">
        <f t="shared" si="1"/>
        <v>4.9881495171516618E-6</v>
      </c>
      <c r="G19" s="209">
        <v>2624</v>
      </c>
      <c r="H19" s="214">
        <f>SUM(B19/E19-1)</f>
        <v>1.1272727272727274</v>
      </c>
      <c r="I19" s="215">
        <f>SUM(D19/G19-1)</f>
        <v>0.95236280487804881</v>
      </c>
    </row>
    <row r="20" spans="1:9" ht="22.05" customHeight="1">
      <c r="A20" s="207" t="s">
        <v>213</v>
      </c>
      <c r="B20" s="208">
        <v>75</v>
      </c>
      <c r="C20" s="55">
        <f t="shared" si="0"/>
        <v>6.1629635473032108E-6</v>
      </c>
      <c r="D20" s="209">
        <v>3287</v>
      </c>
      <c r="E20" s="210">
        <v>0</v>
      </c>
      <c r="F20" s="55">
        <f t="shared" si="1"/>
        <v>0</v>
      </c>
      <c r="G20" s="211">
        <v>0</v>
      </c>
      <c r="H20" s="210">
        <v>0</v>
      </c>
      <c r="I20" s="211">
        <v>0</v>
      </c>
    </row>
    <row r="21" spans="1:9" ht="22.05" customHeight="1">
      <c r="A21" s="204" t="s">
        <v>214</v>
      </c>
      <c r="B21" s="208">
        <v>12</v>
      </c>
      <c r="C21" s="55">
        <f t="shared" si="0"/>
        <v>9.8607416756851365E-7</v>
      </c>
      <c r="D21" s="209">
        <v>486</v>
      </c>
      <c r="E21" s="208">
        <v>2</v>
      </c>
      <c r="F21" s="55">
        <f t="shared" si="1"/>
        <v>1.8138725516915132E-7</v>
      </c>
      <c r="G21" s="209">
        <v>100</v>
      </c>
      <c r="H21" s="214">
        <f>SUM(B21/E21-1)</f>
        <v>5</v>
      </c>
      <c r="I21" s="215">
        <f>SUM(D21/G21-1)</f>
        <v>3.8600000000000003</v>
      </c>
    </row>
    <row r="22" spans="1:9" ht="22.05" customHeight="1">
      <c r="A22" s="207" t="s">
        <v>215</v>
      </c>
      <c r="B22" s="208">
        <v>10</v>
      </c>
      <c r="C22" s="55">
        <f t="shared" si="0"/>
        <v>8.2172847297376141E-7</v>
      </c>
      <c r="D22" s="209">
        <v>391</v>
      </c>
      <c r="E22" s="210">
        <v>0</v>
      </c>
      <c r="F22" s="55">
        <f t="shared" si="1"/>
        <v>0</v>
      </c>
      <c r="G22" s="211">
        <v>0</v>
      </c>
      <c r="H22" s="210">
        <v>0</v>
      </c>
      <c r="I22" s="211">
        <v>0</v>
      </c>
    </row>
    <row r="23" spans="1:9" ht="22.05" customHeight="1">
      <c r="A23" s="207" t="s">
        <v>216</v>
      </c>
      <c r="B23" s="208">
        <v>2</v>
      </c>
      <c r="C23" s="55">
        <f t="shared" si="0"/>
        <v>1.6434569459475227E-7</v>
      </c>
      <c r="D23" s="209">
        <v>66</v>
      </c>
      <c r="E23" s="210">
        <v>0</v>
      </c>
      <c r="F23" s="55">
        <f t="shared" si="1"/>
        <v>0</v>
      </c>
      <c r="G23" s="211">
        <v>0</v>
      </c>
      <c r="H23" s="210">
        <v>0</v>
      </c>
      <c r="I23" s="211">
        <v>0</v>
      </c>
    </row>
    <row r="24" spans="1:9" ht="22.05" customHeight="1">
      <c r="A24" s="202" t="s">
        <v>30</v>
      </c>
      <c r="B24" s="210">
        <v>0</v>
      </c>
      <c r="C24" s="55">
        <f t="shared" si="0"/>
        <v>0</v>
      </c>
      <c r="D24" s="211">
        <v>0</v>
      </c>
      <c r="E24" s="208">
        <v>44032</v>
      </c>
      <c r="F24" s="55">
        <f t="shared" si="1"/>
        <v>3.9934218098040359E-3</v>
      </c>
      <c r="G24" s="209">
        <v>235304</v>
      </c>
      <c r="H24" s="214">
        <f>SUM(B24/E24-1)</f>
        <v>-1</v>
      </c>
      <c r="I24" s="215">
        <f>SUM(D24/G24-1)</f>
        <v>-1</v>
      </c>
    </row>
    <row r="25" spans="1:9" ht="22.05" customHeight="1">
      <c r="A25" s="207" t="s">
        <v>218</v>
      </c>
      <c r="B25" s="210">
        <v>0</v>
      </c>
      <c r="C25" s="55">
        <f t="shared" si="0"/>
        <v>0</v>
      </c>
      <c r="D25" s="211">
        <v>0</v>
      </c>
      <c r="E25" s="208">
        <v>15140</v>
      </c>
      <c r="F25" s="55">
        <f t="shared" si="1"/>
        <v>1.3731015216304756E-3</v>
      </c>
      <c r="G25" s="209">
        <v>12557</v>
      </c>
      <c r="H25" s="214">
        <f>SUM(B25/E25-1)</f>
        <v>-1</v>
      </c>
      <c r="I25" s="215">
        <f>SUM(D25/G25-1)</f>
        <v>-1</v>
      </c>
    </row>
    <row r="26" spans="1:9" ht="22.05" customHeight="1">
      <c r="A26" s="205" t="s">
        <v>217</v>
      </c>
      <c r="B26" s="210">
        <v>0</v>
      </c>
      <c r="C26" s="55">
        <f t="shared" si="0"/>
        <v>0</v>
      </c>
      <c r="D26" s="211">
        <v>0</v>
      </c>
      <c r="E26" s="208">
        <v>151</v>
      </c>
      <c r="F26" s="55">
        <f t="shared" si="1"/>
        <v>1.3694737765270924E-5</v>
      </c>
      <c r="G26" s="209">
        <v>3036</v>
      </c>
      <c r="H26" s="214">
        <f>SUM(B26/E26-1)</f>
        <v>-1</v>
      </c>
      <c r="I26" s="215">
        <f>SUM(D26/G26-1)</f>
        <v>-1</v>
      </c>
    </row>
    <row r="27" spans="1:9" ht="22.05" customHeight="1">
      <c r="A27" s="202" t="s">
        <v>219</v>
      </c>
      <c r="B27" s="210">
        <v>0</v>
      </c>
      <c r="C27" s="55">
        <f t="shared" si="0"/>
        <v>0</v>
      </c>
      <c r="D27" s="211">
        <v>0</v>
      </c>
      <c r="E27" s="208">
        <v>1</v>
      </c>
      <c r="F27" s="55">
        <f t="shared" si="1"/>
        <v>9.0693627584575661E-8</v>
      </c>
      <c r="G27" s="209">
        <v>2566</v>
      </c>
      <c r="H27" s="214">
        <f>SUM(B27/E27-1)</f>
        <v>-1</v>
      </c>
      <c r="I27" s="215">
        <f>SUM(D27/G27-1)</f>
        <v>-1</v>
      </c>
    </row>
    <row r="28" spans="1:9" ht="22.05" customHeight="1" thickBot="1">
      <c r="A28" s="206" t="s">
        <v>42</v>
      </c>
      <c r="B28" s="212">
        <f>SUM(B4:B27)</f>
        <v>12169470</v>
      </c>
      <c r="C28" s="218">
        <f t="shared" si="0"/>
        <v>1</v>
      </c>
      <c r="D28" s="213">
        <f>SUM(D4:D27)</f>
        <v>37520423</v>
      </c>
      <c r="E28" s="212">
        <f>SUM(E4:E27)</f>
        <v>11026133</v>
      </c>
      <c r="F28" s="218">
        <f t="shared" si="1"/>
        <v>1</v>
      </c>
      <c r="G28" s="213">
        <f>SUM(G4:G27)</f>
        <v>45213570</v>
      </c>
      <c r="H28" s="216">
        <f>SUM(B28/E28-1)</f>
        <v>0.10369338008166595</v>
      </c>
      <c r="I28" s="217">
        <f>SUM(D28/G28-1)</f>
        <v>-0.17015128422727954</v>
      </c>
    </row>
  </sheetData>
  <sortState xmlns:xlrd2="http://schemas.microsoft.com/office/spreadsheetml/2017/richdata2" ref="A24:I27">
    <sortCondition descending="1" ref="E24:E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I29"/>
  <sheetViews>
    <sheetView zoomScaleNormal="100" workbookViewId="0">
      <selection activeCell="A4" sqref="A4:A27"/>
    </sheetView>
  </sheetViews>
  <sheetFormatPr defaultColWidth="9" defaultRowHeight="19.2"/>
  <cols>
    <col min="1" max="1" width="12.5546875" style="19" customWidth="1"/>
    <col min="2" max="2" width="14.33203125" style="20" customWidth="1"/>
    <col min="3" max="3" width="11.21875" style="20" customWidth="1"/>
    <col min="4" max="4" width="14.6640625" style="20" customWidth="1"/>
    <col min="5" max="5" width="13.77734375" style="20" customWidth="1"/>
    <col min="6" max="6" width="11.77734375" style="20" customWidth="1"/>
    <col min="7" max="7" width="14.33203125" style="20" customWidth="1"/>
    <col min="8" max="8" width="11.77734375" style="20" customWidth="1"/>
    <col min="9" max="9" width="11.5546875" style="20" customWidth="1"/>
    <col min="10" max="16384" width="9" style="19"/>
  </cols>
  <sheetData>
    <row r="1" spans="1:9" ht="36" customHeight="1" thickBot="1">
      <c r="A1" s="161" t="s">
        <v>194</v>
      </c>
      <c r="B1" s="161"/>
      <c r="C1" s="161"/>
      <c r="D1" s="161"/>
      <c r="E1" s="161"/>
      <c r="F1" s="161"/>
      <c r="G1" s="161"/>
      <c r="H1" s="161"/>
      <c r="I1" s="161"/>
    </row>
    <row r="2" spans="1:9" ht="27.75" customHeight="1" thickTop="1">
      <c r="A2" s="188" t="s">
        <v>85</v>
      </c>
      <c r="B2" s="181" t="s">
        <v>195</v>
      </c>
      <c r="C2" s="187"/>
      <c r="D2" s="185"/>
      <c r="E2" s="181" t="s">
        <v>97</v>
      </c>
      <c r="F2" s="187"/>
      <c r="G2" s="185"/>
      <c r="H2" s="181" t="s">
        <v>87</v>
      </c>
      <c r="I2" s="185"/>
    </row>
    <row r="3" spans="1:9" ht="36" customHeight="1">
      <c r="A3" s="189"/>
      <c r="B3" s="67" t="s">
        <v>88</v>
      </c>
      <c r="C3" s="74" t="s">
        <v>95</v>
      </c>
      <c r="D3" s="68" t="s">
        <v>89</v>
      </c>
      <c r="E3" s="67" t="s">
        <v>88</v>
      </c>
      <c r="F3" s="74" t="s">
        <v>95</v>
      </c>
      <c r="G3" s="68" t="s">
        <v>89</v>
      </c>
      <c r="H3" s="67" t="s">
        <v>90</v>
      </c>
      <c r="I3" s="68" t="s">
        <v>91</v>
      </c>
    </row>
    <row r="4" spans="1:9" ht="22.05" customHeight="1">
      <c r="A4" s="75" t="s">
        <v>45</v>
      </c>
      <c r="B4" s="219">
        <v>7281942</v>
      </c>
      <c r="C4" s="220">
        <f>B4/$B$28</f>
        <v>0.53282508936891337</v>
      </c>
      <c r="D4" s="221">
        <v>22394726</v>
      </c>
      <c r="E4" s="219">
        <v>7978517</v>
      </c>
      <c r="F4" s="220">
        <f>E4/$E$28</f>
        <v>0.64768954285400704</v>
      </c>
      <c r="G4" s="221">
        <v>31241484</v>
      </c>
      <c r="H4" s="228">
        <f>SUM(B4/E4-1)</f>
        <v>-8.7306325223096004E-2</v>
      </c>
      <c r="I4" s="229">
        <f>SUM(D4/G4-1)</f>
        <v>-0.28317342415616364</v>
      </c>
    </row>
    <row r="5" spans="1:9" ht="22.05" customHeight="1">
      <c r="A5" s="75" t="s">
        <v>46</v>
      </c>
      <c r="B5" s="219">
        <v>5270224</v>
      </c>
      <c r="C5" s="220">
        <f t="shared" ref="C5:C28" si="0">B5/$B$28</f>
        <v>0.38562619336904796</v>
      </c>
      <c r="D5" s="221">
        <v>15546724</v>
      </c>
      <c r="E5" s="219">
        <v>2484624</v>
      </c>
      <c r="F5" s="220">
        <f t="shared" ref="F5:F28" si="1">E5/$E$28</f>
        <v>0.20169976233980505</v>
      </c>
      <c r="G5" s="221">
        <v>10025251</v>
      </c>
      <c r="H5" s="228">
        <f>SUM(B5/E5-1)</f>
        <v>1.1211354313570183</v>
      </c>
      <c r="I5" s="229">
        <f>SUM(D5/G5-1)</f>
        <v>0.55075658454835685</v>
      </c>
    </row>
    <row r="6" spans="1:9" ht="22.05" customHeight="1">
      <c r="A6" s="75" t="s">
        <v>49</v>
      </c>
      <c r="B6" s="219">
        <v>460616</v>
      </c>
      <c r="C6" s="220">
        <f t="shared" si="0"/>
        <v>3.3703613866294377E-2</v>
      </c>
      <c r="D6" s="221">
        <v>1366935</v>
      </c>
      <c r="E6" s="219">
        <v>1105023</v>
      </c>
      <c r="F6" s="220">
        <f t="shared" si="1"/>
        <v>8.970487143327055E-2</v>
      </c>
      <c r="G6" s="221">
        <v>4406393</v>
      </c>
      <c r="H6" s="228">
        <f>SUM(B6/E6-1)</f>
        <v>-0.58316161745049655</v>
      </c>
      <c r="I6" s="229">
        <f>SUM(D6/G6-1)</f>
        <v>-0.68978368475077012</v>
      </c>
    </row>
    <row r="7" spans="1:9" ht="22.05" customHeight="1">
      <c r="A7" s="75" t="s">
        <v>50</v>
      </c>
      <c r="B7" s="219">
        <v>406288</v>
      </c>
      <c r="C7" s="220">
        <f t="shared" si="0"/>
        <v>2.9728393869316326E-2</v>
      </c>
      <c r="D7" s="221">
        <v>1305833</v>
      </c>
      <c r="E7" s="219">
        <v>94147</v>
      </c>
      <c r="F7" s="220">
        <f t="shared" si="1"/>
        <v>7.6427771465644801E-3</v>
      </c>
      <c r="G7" s="221">
        <v>457930</v>
      </c>
      <c r="H7" s="228">
        <f>SUM(B7/E7-1)</f>
        <v>3.3154641146292496</v>
      </c>
      <c r="I7" s="229">
        <f>SUM(D7/G7-1)</f>
        <v>1.8515995894569039</v>
      </c>
    </row>
    <row r="8" spans="1:9" ht="22.05" customHeight="1">
      <c r="A8" s="75" t="s">
        <v>47</v>
      </c>
      <c r="B8" s="219">
        <v>188046</v>
      </c>
      <c r="C8" s="220">
        <f t="shared" si="0"/>
        <v>1.3759465092617695E-2</v>
      </c>
      <c r="D8" s="221">
        <v>823194</v>
      </c>
      <c r="E8" s="219">
        <v>420378</v>
      </c>
      <c r="F8" s="220">
        <f t="shared" si="1"/>
        <v>3.4125945291071227E-2</v>
      </c>
      <c r="G8" s="221">
        <v>2748182</v>
      </c>
      <c r="H8" s="228">
        <f>SUM(B8/E8-1)</f>
        <v>-0.55267402195167215</v>
      </c>
      <c r="I8" s="229">
        <f>SUM(D8/G8-1)</f>
        <v>-0.70045870324454496</v>
      </c>
    </row>
    <row r="9" spans="1:9" ht="22.05" customHeight="1">
      <c r="A9" s="75" t="s">
        <v>198</v>
      </c>
      <c r="B9" s="219">
        <v>36699</v>
      </c>
      <c r="C9" s="220">
        <f t="shared" si="0"/>
        <v>2.6852930104015868E-3</v>
      </c>
      <c r="D9" s="221">
        <v>206547</v>
      </c>
      <c r="E9" s="219">
        <v>151134</v>
      </c>
      <c r="F9" s="220">
        <f t="shared" si="1"/>
        <v>1.2268935614187135E-2</v>
      </c>
      <c r="G9" s="221">
        <v>744566</v>
      </c>
      <c r="H9" s="228">
        <f>SUM(B9/E9-1)</f>
        <v>-0.75717575132002068</v>
      </c>
      <c r="I9" s="229">
        <f>SUM(D9/G9-1)</f>
        <v>-0.72259410179890038</v>
      </c>
    </row>
    <row r="10" spans="1:9" ht="22.05" customHeight="1">
      <c r="A10" s="75" t="s">
        <v>200</v>
      </c>
      <c r="B10" s="219">
        <v>6540</v>
      </c>
      <c r="C10" s="220">
        <f t="shared" si="0"/>
        <v>4.7853664372398097E-4</v>
      </c>
      <c r="D10" s="221">
        <v>44632</v>
      </c>
      <c r="E10" s="219">
        <v>11638</v>
      </c>
      <c r="F10" s="220">
        <f t="shared" si="1"/>
        <v>9.4476340649959553E-4</v>
      </c>
      <c r="G10" s="221">
        <v>79310</v>
      </c>
      <c r="H10" s="228">
        <f>SUM(B10/E10-1)</f>
        <v>-0.43804777453170651</v>
      </c>
      <c r="I10" s="229">
        <f>SUM(D10/G10-1)</f>
        <v>-0.43724624889673436</v>
      </c>
    </row>
    <row r="11" spans="1:9" ht="22.05" customHeight="1">
      <c r="A11" s="75" t="s">
        <v>199</v>
      </c>
      <c r="B11" s="219">
        <v>5394</v>
      </c>
      <c r="C11" s="220">
        <f t="shared" si="0"/>
        <v>3.9468297496133843E-4</v>
      </c>
      <c r="D11" s="221">
        <v>46494</v>
      </c>
      <c r="E11" s="219">
        <v>4901</v>
      </c>
      <c r="F11" s="220">
        <f t="shared" si="1"/>
        <v>3.9785920735990017E-4</v>
      </c>
      <c r="G11" s="221">
        <v>75127</v>
      </c>
      <c r="H11" s="228">
        <f>SUM(B11/E11-1)</f>
        <v>0.10059171597633143</v>
      </c>
      <c r="I11" s="229">
        <f>SUM(D11/G11-1)</f>
        <v>-0.38112795666005561</v>
      </c>
    </row>
    <row r="12" spans="1:9" ht="22.05" customHeight="1">
      <c r="A12" s="75" t="s">
        <v>52</v>
      </c>
      <c r="B12" s="219">
        <v>3652</v>
      </c>
      <c r="C12" s="220">
        <f t="shared" si="0"/>
        <v>2.6721954478287134E-4</v>
      </c>
      <c r="D12" s="221">
        <v>152731</v>
      </c>
      <c r="E12" s="219">
        <v>1629</v>
      </c>
      <c r="F12" s="220">
        <f t="shared" si="1"/>
        <v>1.3224089956932817E-4</v>
      </c>
      <c r="G12" s="221">
        <v>91478</v>
      </c>
      <c r="H12" s="228">
        <f>SUM(B12/E12-1)</f>
        <v>1.2418661755678331</v>
      </c>
      <c r="I12" s="229">
        <f>SUM(D12/G12-1)</f>
        <v>0.66959268895253499</v>
      </c>
    </row>
    <row r="13" spans="1:9" ht="22.05" customHeight="1">
      <c r="A13" s="75" t="s">
        <v>56</v>
      </c>
      <c r="B13" s="219">
        <v>2348</v>
      </c>
      <c r="C13" s="220">
        <f t="shared" si="0"/>
        <v>1.7180489900059745E-4</v>
      </c>
      <c r="D13" s="221">
        <v>229184</v>
      </c>
      <c r="E13" s="219">
        <v>895</v>
      </c>
      <c r="F13" s="220">
        <f t="shared" si="1"/>
        <v>7.2655374533179076E-5</v>
      </c>
      <c r="G13" s="221">
        <v>92918</v>
      </c>
      <c r="H13" s="228">
        <f>SUM(B13/E13-1)</f>
        <v>1.6234636871508381</v>
      </c>
      <c r="I13" s="229">
        <f>SUM(D13/G13-1)</f>
        <v>1.4665188660969886</v>
      </c>
    </row>
    <row r="14" spans="1:9" ht="22.05" customHeight="1">
      <c r="A14" s="75" t="s">
        <v>201</v>
      </c>
      <c r="B14" s="219">
        <v>2305</v>
      </c>
      <c r="C14" s="220">
        <f t="shared" si="0"/>
        <v>1.6865855715348258E-4</v>
      </c>
      <c r="D14" s="221">
        <v>33149</v>
      </c>
      <c r="E14" s="219">
        <v>3361</v>
      </c>
      <c r="F14" s="220">
        <f t="shared" si="1"/>
        <v>2.7284325564917863E-4</v>
      </c>
      <c r="G14" s="221">
        <v>40464</v>
      </c>
      <c r="H14" s="228">
        <f>SUM(B14/E14-1)</f>
        <v>-0.31419220470098186</v>
      </c>
      <c r="I14" s="229">
        <f>SUM(D14/G14-1)</f>
        <v>-0.18077797548438113</v>
      </c>
    </row>
    <row r="15" spans="1:9" ht="22.05" customHeight="1">
      <c r="A15" s="75" t="s">
        <v>202</v>
      </c>
      <c r="B15" s="219">
        <v>1250</v>
      </c>
      <c r="C15" s="220">
        <f t="shared" si="0"/>
        <v>9.1463425788222661E-5</v>
      </c>
      <c r="D15" s="221">
        <v>12549</v>
      </c>
      <c r="E15" s="219">
        <v>2582</v>
      </c>
      <c r="F15" s="220">
        <f t="shared" si="1"/>
        <v>2.0960466708901492E-4</v>
      </c>
      <c r="G15" s="221">
        <v>22013</v>
      </c>
      <c r="H15" s="228">
        <f>SUM(B15/E15-1)</f>
        <v>-0.51587916343919438</v>
      </c>
      <c r="I15" s="229">
        <f>SUM(D15/G15-1)</f>
        <v>-0.42992776995411797</v>
      </c>
    </row>
    <row r="16" spans="1:9" ht="22.05" customHeight="1">
      <c r="A16" s="75" t="s">
        <v>55</v>
      </c>
      <c r="B16" s="219">
        <v>806</v>
      </c>
      <c r="C16" s="220">
        <f t="shared" si="0"/>
        <v>5.8975616948245967E-5</v>
      </c>
      <c r="D16" s="221">
        <v>42283</v>
      </c>
      <c r="E16" s="219">
        <v>218</v>
      </c>
      <c r="F16" s="220">
        <f t="shared" si="1"/>
        <v>1.7697063294115124E-5</v>
      </c>
      <c r="G16" s="221">
        <v>9569</v>
      </c>
      <c r="H16" s="228">
        <f>SUM(B16/E16-1)</f>
        <v>2.6972477064220182</v>
      </c>
      <c r="I16" s="229">
        <f>SUM(D16/G16-1)</f>
        <v>3.4187480405476016</v>
      </c>
    </row>
    <row r="17" spans="1:9" ht="22.05" customHeight="1">
      <c r="A17" s="75" t="s">
        <v>106</v>
      </c>
      <c r="B17" s="219">
        <v>192</v>
      </c>
      <c r="C17" s="220">
        <f t="shared" si="0"/>
        <v>1.4048782201070999E-5</v>
      </c>
      <c r="D17" s="221">
        <v>7995</v>
      </c>
      <c r="E17" s="222">
        <v>0</v>
      </c>
      <c r="F17" s="220">
        <f t="shared" si="1"/>
        <v>0</v>
      </c>
      <c r="G17" s="223">
        <v>0</v>
      </c>
      <c r="H17" s="222">
        <v>0</v>
      </c>
      <c r="I17" s="223">
        <v>0</v>
      </c>
    </row>
    <row r="18" spans="1:9" ht="22.05" customHeight="1">
      <c r="A18" s="75" t="s">
        <v>96</v>
      </c>
      <c r="B18" s="219">
        <v>138</v>
      </c>
      <c r="C18" s="220">
        <f t="shared" si="0"/>
        <v>1.0097562207019781E-5</v>
      </c>
      <c r="D18" s="221">
        <v>5940</v>
      </c>
      <c r="E18" s="219">
        <v>55</v>
      </c>
      <c r="F18" s="220">
        <f t="shared" si="1"/>
        <v>4.4648554182400543E-6</v>
      </c>
      <c r="G18" s="221">
        <v>2624</v>
      </c>
      <c r="H18" s="228">
        <f>SUM(B18/E18-1)</f>
        <v>1.5090909090909093</v>
      </c>
      <c r="I18" s="229">
        <f>SUM(D18/G18-1)</f>
        <v>1.2637195121951219</v>
      </c>
    </row>
    <row r="19" spans="1:9" ht="22.05" customHeight="1">
      <c r="A19" s="75" t="s">
        <v>154</v>
      </c>
      <c r="B19" s="219">
        <v>126</v>
      </c>
      <c r="C19" s="220">
        <f t="shared" si="0"/>
        <v>9.2195133194528443E-6</v>
      </c>
      <c r="D19" s="221">
        <v>6443</v>
      </c>
      <c r="E19" s="222">
        <v>0</v>
      </c>
      <c r="F19" s="220">
        <f t="shared" si="1"/>
        <v>0</v>
      </c>
      <c r="G19" s="223">
        <v>0</v>
      </c>
      <c r="H19" s="222">
        <v>0</v>
      </c>
      <c r="I19" s="223">
        <v>0</v>
      </c>
    </row>
    <row r="20" spans="1:9" ht="22.05" customHeight="1">
      <c r="A20" s="75" t="s">
        <v>153</v>
      </c>
      <c r="B20" s="219">
        <v>75</v>
      </c>
      <c r="C20" s="220">
        <f t="shared" si="0"/>
        <v>5.4878055472933598E-6</v>
      </c>
      <c r="D20" s="221">
        <v>3287</v>
      </c>
      <c r="E20" s="222">
        <v>0</v>
      </c>
      <c r="F20" s="220">
        <f t="shared" si="1"/>
        <v>0</v>
      </c>
      <c r="G20" s="223">
        <v>0</v>
      </c>
      <c r="H20" s="222">
        <v>0</v>
      </c>
      <c r="I20" s="223">
        <v>0</v>
      </c>
    </row>
    <row r="21" spans="1:9" ht="22.05" customHeight="1">
      <c r="A21" s="75" t="s">
        <v>223</v>
      </c>
      <c r="B21" s="219">
        <v>12</v>
      </c>
      <c r="C21" s="220">
        <f t="shared" si="0"/>
        <v>8.7804888756693746E-7</v>
      </c>
      <c r="D21" s="221">
        <v>486</v>
      </c>
      <c r="E21" s="219">
        <v>2</v>
      </c>
      <c r="F21" s="220">
        <f t="shared" si="1"/>
        <v>1.623583788450929E-7</v>
      </c>
      <c r="G21" s="221">
        <v>100</v>
      </c>
      <c r="H21" s="228">
        <f>SUM(B21/E21-1)</f>
        <v>5</v>
      </c>
      <c r="I21" s="229">
        <f>SUM(D21/G21-1)</f>
        <v>3.8600000000000003</v>
      </c>
    </row>
    <row r="22" spans="1:9" ht="22.05" customHeight="1">
      <c r="A22" s="75" t="s">
        <v>152</v>
      </c>
      <c r="B22" s="219">
        <v>10</v>
      </c>
      <c r="C22" s="220">
        <f t="shared" si="0"/>
        <v>7.3170740630578122E-7</v>
      </c>
      <c r="D22" s="221">
        <v>391</v>
      </c>
      <c r="E22" s="222">
        <v>0</v>
      </c>
      <c r="F22" s="220">
        <f t="shared" si="1"/>
        <v>0</v>
      </c>
      <c r="G22" s="223">
        <v>0</v>
      </c>
      <c r="H22" s="222">
        <v>0</v>
      </c>
      <c r="I22" s="223">
        <v>0</v>
      </c>
    </row>
    <row r="23" spans="1:9" ht="22.05" customHeight="1">
      <c r="A23" s="75" t="s">
        <v>222</v>
      </c>
      <c r="B23" s="219">
        <v>2</v>
      </c>
      <c r="C23" s="220">
        <f t="shared" si="0"/>
        <v>1.4634148126115624E-7</v>
      </c>
      <c r="D23" s="221">
        <v>66</v>
      </c>
      <c r="E23" s="222">
        <v>0</v>
      </c>
      <c r="F23" s="220">
        <f t="shared" si="1"/>
        <v>0</v>
      </c>
      <c r="G23" s="223">
        <v>0</v>
      </c>
      <c r="H23" s="222">
        <v>0</v>
      </c>
      <c r="I23" s="223">
        <v>0</v>
      </c>
    </row>
    <row r="24" spans="1:9" ht="22.05" customHeight="1">
      <c r="A24" s="75" t="s">
        <v>203</v>
      </c>
      <c r="B24" s="222">
        <v>0</v>
      </c>
      <c r="C24" s="220">
        <f t="shared" si="0"/>
        <v>0</v>
      </c>
      <c r="D24" s="223">
        <v>0</v>
      </c>
      <c r="E24" s="219">
        <v>44032</v>
      </c>
      <c r="F24" s="220">
        <f t="shared" si="1"/>
        <v>3.5744820686535654E-3</v>
      </c>
      <c r="G24" s="221">
        <v>235304</v>
      </c>
      <c r="H24" s="228">
        <f>SUM(B24/E24-1)</f>
        <v>-1</v>
      </c>
      <c r="I24" s="229">
        <f>SUM(D24/G24-1)</f>
        <v>-1</v>
      </c>
    </row>
    <row r="25" spans="1:9" ht="22.05" customHeight="1">
      <c r="A25" s="75" t="s">
        <v>220</v>
      </c>
      <c r="B25" s="222">
        <v>0</v>
      </c>
      <c r="C25" s="220">
        <f t="shared" si="0"/>
        <v>0</v>
      </c>
      <c r="D25" s="223">
        <v>0</v>
      </c>
      <c r="E25" s="219">
        <v>15140</v>
      </c>
      <c r="F25" s="220">
        <f t="shared" si="1"/>
        <v>1.2290529278573532E-3</v>
      </c>
      <c r="G25" s="221">
        <v>12557</v>
      </c>
      <c r="H25" s="228">
        <f>SUM(B25/E25-1)</f>
        <v>-1</v>
      </c>
      <c r="I25" s="229">
        <f>SUM(D25/G25-1)</f>
        <v>-1</v>
      </c>
    </row>
    <row r="26" spans="1:9" ht="22.05" customHeight="1">
      <c r="A26" s="75" t="s">
        <v>68</v>
      </c>
      <c r="B26" s="222">
        <v>0</v>
      </c>
      <c r="C26" s="220">
        <f t="shared" si="0"/>
        <v>0</v>
      </c>
      <c r="D26" s="223">
        <v>0</v>
      </c>
      <c r="E26" s="219">
        <v>151</v>
      </c>
      <c r="F26" s="220">
        <f t="shared" si="1"/>
        <v>1.2258057602804513E-5</v>
      </c>
      <c r="G26" s="221">
        <v>3036</v>
      </c>
      <c r="H26" s="228">
        <f>SUM(B26/E26-1)</f>
        <v>-1</v>
      </c>
      <c r="I26" s="229">
        <f>SUM(D26/G26-1)</f>
        <v>-1</v>
      </c>
    </row>
    <row r="27" spans="1:9" ht="22.05" customHeight="1">
      <c r="A27" s="75" t="s">
        <v>72</v>
      </c>
      <c r="B27" s="222">
        <v>0</v>
      </c>
      <c r="C27" s="220">
        <f t="shared" si="0"/>
        <v>0</v>
      </c>
      <c r="D27" s="223">
        <v>0</v>
      </c>
      <c r="E27" s="219">
        <v>1</v>
      </c>
      <c r="F27" s="220">
        <f t="shared" si="1"/>
        <v>8.1179189422546448E-8</v>
      </c>
      <c r="G27" s="221">
        <v>2566</v>
      </c>
      <c r="H27" s="228">
        <f>SUM(B27/E27-1)</f>
        <v>-1</v>
      </c>
      <c r="I27" s="229">
        <f>SUM(D27/G27-1)</f>
        <v>-1</v>
      </c>
    </row>
    <row r="28" spans="1:9" ht="22.05" customHeight="1" thickBot="1">
      <c r="A28" s="77" t="s">
        <v>69</v>
      </c>
      <c r="B28" s="224">
        <f>SUM(B4:B27)</f>
        <v>13666665</v>
      </c>
      <c r="C28" s="225">
        <f t="shared" si="0"/>
        <v>1</v>
      </c>
      <c r="D28" s="226">
        <f>SUM(D4:D27)</f>
        <v>42229589</v>
      </c>
      <c r="E28" s="224">
        <f>SUM(E4:E27)</f>
        <v>12318428</v>
      </c>
      <c r="F28" s="225">
        <f t="shared" si="1"/>
        <v>1</v>
      </c>
      <c r="G28" s="226">
        <f>SUM(G4:G27)</f>
        <v>50290872</v>
      </c>
      <c r="H28" s="230">
        <f>SUM(B28/E28-1)</f>
        <v>0.10944878680948578</v>
      </c>
      <c r="I28" s="231">
        <f>SUM(D28/G28-1)</f>
        <v>-0.16029316413523309</v>
      </c>
    </row>
    <row r="29" spans="1:9">
      <c r="H29" s="227"/>
      <c r="I29" s="227"/>
    </row>
  </sheetData>
  <sortState xmlns:xlrd2="http://schemas.microsoft.com/office/spreadsheetml/2017/richdata2" ref="A4:I27">
    <sortCondition descending="1" ref="B4:B27"/>
    <sortCondition descending="1" ref="E4:E27"/>
  </sortState>
  <mergeCells count="5">
    <mergeCell ref="A1:I1"/>
    <mergeCell ref="A2:A3"/>
    <mergeCell ref="B2:D2"/>
    <mergeCell ref="E2:G2"/>
    <mergeCell ref="H2:I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1:I29"/>
  <sheetViews>
    <sheetView workbookViewId="0">
      <pane ySplit="11892" topLeftCell="A15"/>
      <selection activeCell="M12" sqref="M12"/>
      <selection pane="bottomLeft" sqref="A1:I1"/>
    </sheetView>
  </sheetViews>
  <sheetFormatPr defaultColWidth="8.88671875" defaultRowHeight="19.2"/>
  <cols>
    <col min="1" max="1" width="11" style="17" bestFit="1" customWidth="1"/>
    <col min="2" max="2" width="14.44140625" style="18" bestFit="1" customWidth="1"/>
    <col min="3" max="3" width="10.5546875" style="18" customWidth="1"/>
    <col min="4" max="5" width="14.44140625" style="18" bestFit="1" customWidth="1"/>
    <col min="6" max="6" width="9.5546875" style="18" customWidth="1"/>
    <col min="7" max="7" width="14.44140625" style="18" bestFit="1" customWidth="1"/>
    <col min="8" max="8" width="10.21875" style="18" bestFit="1" customWidth="1"/>
    <col min="9" max="9" width="9.88671875" style="18" bestFit="1" customWidth="1"/>
    <col min="10" max="16384" width="8.88671875" style="17"/>
  </cols>
  <sheetData>
    <row r="1" spans="1:9" ht="37.5" customHeight="1" thickBot="1">
      <c r="A1" s="161" t="s">
        <v>196</v>
      </c>
      <c r="B1" s="161"/>
      <c r="C1" s="161"/>
      <c r="D1" s="161"/>
      <c r="E1" s="161"/>
      <c r="F1" s="161"/>
      <c r="G1" s="161"/>
      <c r="H1" s="161"/>
      <c r="I1" s="161"/>
    </row>
    <row r="2" spans="1:9" ht="22.2" customHeight="1" thickTop="1">
      <c r="A2" s="193" t="s">
        <v>85</v>
      </c>
      <c r="B2" s="181" t="s">
        <v>197</v>
      </c>
      <c r="C2" s="187"/>
      <c r="D2" s="185"/>
      <c r="E2" s="181" t="s">
        <v>98</v>
      </c>
      <c r="F2" s="187"/>
      <c r="G2" s="185"/>
      <c r="H2" s="181" t="s">
        <v>87</v>
      </c>
      <c r="I2" s="185"/>
    </row>
    <row r="3" spans="1:9" ht="33.75" customHeight="1" thickBot="1">
      <c r="A3" s="232"/>
      <c r="B3" s="67" t="s">
        <v>88</v>
      </c>
      <c r="C3" s="74" t="s">
        <v>95</v>
      </c>
      <c r="D3" s="68" t="s">
        <v>89</v>
      </c>
      <c r="E3" s="67" t="s">
        <v>88</v>
      </c>
      <c r="F3" s="74" t="s">
        <v>95</v>
      </c>
      <c r="G3" s="68" t="s">
        <v>89</v>
      </c>
      <c r="H3" s="67" t="s">
        <v>90</v>
      </c>
      <c r="I3" s="68" t="s">
        <v>91</v>
      </c>
    </row>
    <row r="4" spans="1:9" ht="22.95" customHeight="1">
      <c r="A4" s="75" t="s">
        <v>45</v>
      </c>
      <c r="B4" s="117">
        <v>8107598</v>
      </c>
      <c r="C4" s="220">
        <f>B4/$B$28</f>
        <v>0.5278986592675583</v>
      </c>
      <c r="D4" s="118">
        <v>24961331</v>
      </c>
      <c r="E4" s="119">
        <v>8986156</v>
      </c>
      <c r="F4" s="220">
        <f>E4/$E$28</f>
        <v>0.47657951465997522</v>
      </c>
      <c r="G4" s="120">
        <v>35024230</v>
      </c>
      <c r="H4" s="228">
        <f>SUM(B4/E4-1)</f>
        <v>-9.7767944380222183E-2</v>
      </c>
      <c r="I4" s="229">
        <f>SUM(D4/G4-1)</f>
        <v>-0.28731249766233258</v>
      </c>
    </row>
    <row r="5" spans="1:9" ht="22.95" customHeight="1">
      <c r="A5" s="75" t="s">
        <v>46</v>
      </c>
      <c r="B5" s="117">
        <v>5949888</v>
      </c>
      <c r="C5" s="220">
        <f>B5/$B$28</f>
        <v>0.38740671380008407</v>
      </c>
      <c r="D5" s="118">
        <v>17503876</v>
      </c>
      <c r="E5" s="119">
        <v>2502768</v>
      </c>
      <c r="F5" s="220">
        <f>E5/$E$28</f>
        <v>0.13273394750174788</v>
      </c>
      <c r="G5" s="120">
        <v>10084397</v>
      </c>
      <c r="H5" s="228">
        <f>SUM(B5/E5-1)</f>
        <v>1.377323027943461</v>
      </c>
      <c r="I5" s="229">
        <f>SUM(D5/G5-1)</f>
        <v>0.73573848788380714</v>
      </c>
    </row>
    <row r="6" spans="1:9" ht="22.95" customHeight="1">
      <c r="A6" s="75" t="s">
        <v>50</v>
      </c>
      <c r="B6" s="117">
        <v>565048</v>
      </c>
      <c r="C6" s="220">
        <f>B6/$B$28</f>
        <v>3.6791178055672627E-2</v>
      </c>
      <c r="D6" s="118">
        <v>1817107</v>
      </c>
      <c r="E6" s="119">
        <v>94147</v>
      </c>
      <c r="F6" s="220">
        <f>E6/$E$28</f>
        <v>4.9930728519171812E-3</v>
      </c>
      <c r="G6" s="120">
        <v>457930</v>
      </c>
      <c r="H6" s="228">
        <f>SUM(B6/E6-1)</f>
        <v>5.0017632001019683</v>
      </c>
      <c r="I6" s="229">
        <f>SUM(D6/G6-1)</f>
        <v>2.9680890092372199</v>
      </c>
    </row>
    <row r="7" spans="1:9" ht="22.95" customHeight="1">
      <c r="A7" s="75" t="s">
        <v>49</v>
      </c>
      <c r="B7" s="117">
        <v>479894</v>
      </c>
      <c r="C7" s="220">
        <f>B7/$B$28</f>
        <v>3.124666506535544E-2</v>
      </c>
      <c r="D7" s="118">
        <v>1421080</v>
      </c>
      <c r="E7" s="119">
        <v>1479675</v>
      </c>
      <c r="F7" s="220">
        <f>E7/$E$28</f>
        <v>7.8474354702333105E-2</v>
      </c>
      <c r="G7" s="120">
        <v>5635955</v>
      </c>
      <c r="H7" s="228">
        <f>SUM(B7/E7-1)</f>
        <v>-0.6756760775170223</v>
      </c>
      <c r="I7" s="229">
        <f>SUM(D7/G7-1)</f>
        <v>-0.74785462268595126</v>
      </c>
    </row>
    <row r="8" spans="1:9" ht="22.95" customHeight="1">
      <c r="A8" s="75" t="s">
        <v>47</v>
      </c>
      <c r="B8" s="117">
        <v>196082</v>
      </c>
      <c r="C8" s="220">
        <f>B8/$B$28</f>
        <v>1.2767212299684983E-2</v>
      </c>
      <c r="D8" s="118">
        <v>876840</v>
      </c>
      <c r="E8" s="119">
        <v>433340</v>
      </c>
      <c r="F8" s="220">
        <f>E8/$E$28</f>
        <v>2.29821257145718E-2</v>
      </c>
      <c r="G8" s="120">
        <v>2833384</v>
      </c>
      <c r="H8" s="228">
        <f>SUM(B8/E8-1)</f>
        <v>-0.54751003830710299</v>
      </c>
      <c r="I8" s="229">
        <f>SUM(D8/G8-1)</f>
        <v>-0.69053259282892832</v>
      </c>
    </row>
    <row r="9" spans="1:9" ht="22.95" customHeight="1">
      <c r="A9" s="75" t="s">
        <v>198</v>
      </c>
      <c r="B9" s="117">
        <v>36699</v>
      </c>
      <c r="C9" s="220">
        <f>B9/$B$28</f>
        <v>2.3895305238937751E-3</v>
      </c>
      <c r="D9" s="118">
        <v>206547</v>
      </c>
      <c r="E9" s="119">
        <v>151134</v>
      </c>
      <c r="F9" s="220">
        <f>E9/$E$28</f>
        <v>8.0153703506394385E-3</v>
      </c>
      <c r="G9" s="120">
        <v>744566</v>
      </c>
      <c r="H9" s="228">
        <f>SUM(B9/E9-1)</f>
        <v>-0.75717575132002068</v>
      </c>
      <c r="I9" s="229">
        <f>SUM(D9/G9-1)</f>
        <v>-0.72259410179890038</v>
      </c>
    </row>
    <row r="10" spans="1:9" ht="22.95" customHeight="1">
      <c r="A10" s="75" t="s">
        <v>200</v>
      </c>
      <c r="B10" s="117">
        <v>6540</v>
      </c>
      <c r="C10" s="220">
        <f>B10/$B$28</f>
        <v>4.2582984894044221E-4</v>
      </c>
      <c r="D10" s="118">
        <v>44632</v>
      </c>
      <c r="E10" s="119">
        <v>16822</v>
      </c>
      <c r="F10" s="220">
        <f>E10/$E$28</f>
        <v>8.9215239481821849E-4</v>
      </c>
      <c r="G10" s="120">
        <v>114254</v>
      </c>
      <c r="H10" s="228">
        <f>SUM(B10/E10-1)</f>
        <v>-0.61122339793128044</v>
      </c>
      <c r="I10" s="229">
        <f>SUM(D10/G10-1)</f>
        <v>-0.60936159784340149</v>
      </c>
    </row>
    <row r="11" spans="1:9" ht="22.95" customHeight="1">
      <c r="A11" s="75" t="s">
        <v>199</v>
      </c>
      <c r="B11" s="117">
        <v>5394</v>
      </c>
      <c r="C11" s="220">
        <f>B11/$B$28</f>
        <v>3.5121195797931885E-4</v>
      </c>
      <c r="D11" s="118">
        <v>46494</v>
      </c>
      <c r="E11" s="119">
        <v>4901</v>
      </c>
      <c r="F11" s="220">
        <f>E11/$E$28</f>
        <v>2.5992384300345313E-4</v>
      </c>
      <c r="G11" s="120">
        <v>75127</v>
      </c>
      <c r="H11" s="228">
        <f>SUM(B11/E11-1)</f>
        <v>0.10059171597633143</v>
      </c>
      <c r="I11" s="229">
        <f>SUM(D11/G11-1)</f>
        <v>-0.38112795666005561</v>
      </c>
    </row>
    <row r="12" spans="1:9" ht="22.95" customHeight="1">
      <c r="A12" s="75" t="s">
        <v>52</v>
      </c>
      <c r="B12" s="117">
        <v>3785</v>
      </c>
      <c r="C12" s="220">
        <f>B12/$B$28</f>
        <v>2.4644739728433852E-4</v>
      </c>
      <c r="D12" s="118">
        <v>158410</v>
      </c>
      <c r="E12" s="119">
        <v>1638</v>
      </c>
      <c r="F12" s="220">
        <f>E12/$E$28</f>
        <v>8.6871098722639522E-5</v>
      </c>
      <c r="G12" s="120">
        <v>91734</v>
      </c>
      <c r="H12" s="228">
        <f>SUM(B12/E12-1)</f>
        <v>1.3107448107448105</v>
      </c>
      <c r="I12" s="229">
        <f>SUM(D12/G12-1)</f>
        <v>0.72684064796040726</v>
      </c>
    </row>
    <row r="13" spans="1:9" ht="22.95" customHeight="1">
      <c r="A13" s="75" t="s">
        <v>56</v>
      </c>
      <c r="B13" s="117">
        <v>2361</v>
      </c>
      <c r="C13" s="220">
        <f>B13/$B$28</f>
        <v>1.5372848216336149E-4</v>
      </c>
      <c r="D13" s="118">
        <v>230744</v>
      </c>
      <c r="E13" s="119">
        <v>904</v>
      </c>
      <c r="F13" s="220">
        <f>E13/$E$28</f>
        <v>4.7943512359747326E-5</v>
      </c>
      <c r="G13" s="120">
        <v>94484</v>
      </c>
      <c r="H13" s="228">
        <f>SUM(B13/E13-1)</f>
        <v>1.6117256637168142</v>
      </c>
      <c r="I13" s="229">
        <f>SUM(D13/G13-1)</f>
        <v>1.4421489352694636</v>
      </c>
    </row>
    <row r="14" spans="1:9" ht="22.95" customHeight="1">
      <c r="A14" s="75" t="s">
        <v>201</v>
      </c>
      <c r="B14" s="117">
        <v>2306</v>
      </c>
      <c r="C14" s="220">
        <f>B14/$B$28</f>
        <v>1.5014734429000915E-4</v>
      </c>
      <c r="D14" s="118">
        <v>33180</v>
      </c>
      <c r="E14" s="119">
        <v>3363</v>
      </c>
      <c r="F14" s="220">
        <f>E14/$E$28</f>
        <v>1.7835623016131667E-4</v>
      </c>
      <c r="G14" s="120">
        <v>40528</v>
      </c>
      <c r="H14" s="228">
        <f>SUM(B14/E14-1)</f>
        <v>-0.31430270591733567</v>
      </c>
      <c r="I14" s="229">
        <f>SUM(D14/G14-1)</f>
        <v>-0.18130675088827475</v>
      </c>
    </row>
    <row r="15" spans="1:9" ht="22.95" customHeight="1">
      <c r="A15" s="75" t="s">
        <v>202</v>
      </c>
      <c r="B15" s="117">
        <v>1250</v>
      </c>
      <c r="C15" s="220">
        <f>B15/$B$28</f>
        <v>8.1389497121644159E-5</v>
      </c>
      <c r="D15" s="118">
        <v>12549</v>
      </c>
      <c r="E15" s="119">
        <v>2613</v>
      </c>
      <c r="F15" s="220">
        <f>E15/$E$28</f>
        <v>1.3858008605754398E-4</v>
      </c>
      <c r="G15" s="120">
        <v>22780</v>
      </c>
      <c r="H15" s="228">
        <f>SUM(B15/E15-1)</f>
        <v>-0.5216226559510142</v>
      </c>
      <c r="I15" s="229">
        <f>SUM(D15/G15-1)</f>
        <v>-0.44912203687445129</v>
      </c>
    </row>
    <row r="16" spans="1:9" ht="22.95" customHeight="1">
      <c r="A16" s="75" t="s">
        <v>55</v>
      </c>
      <c r="B16" s="117">
        <v>819</v>
      </c>
      <c r="C16" s="220">
        <f>B16/$B$28</f>
        <v>5.3326398514101253E-5</v>
      </c>
      <c r="D16" s="118">
        <v>43281</v>
      </c>
      <c r="E16" s="119">
        <v>218</v>
      </c>
      <c r="F16" s="220">
        <f>E16/$E$28</f>
        <v>1.1561599219496589E-5</v>
      </c>
      <c r="G16" s="120">
        <v>9601</v>
      </c>
      <c r="H16" s="228">
        <f>SUM(B16/E16-1)</f>
        <v>2.7568807339449539</v>
      </c>
      <c r="I16" s="229">
        <f>SUM(D16/G16-1)</f>
        <v>3.5079679200083325</v>
      </c>
    </row>
    <row r="17" spans="1:9" ht="22.95" customHeight="1">
      <c r="A17" s="75" t="s">
        <v>224</v>
      </c>
      <c r="B17" s="117">
        <v>192</v>
      </c>
      <c r="C17" s="220">
        <f>B17/$B$28</f>
        <v>1.2501426757884542E-5</v>
      </c>
      <c r="D17" s="118">
        <v>7995</v>
      </c>
      <c r="E17" s="237">
        <v>0</v>
      </c>
      <c r="F17" s="220">
        <f>E17/$E$28</f>
        <v>0</v>
      </c>
      <c r="G17" s="238">
        <v>0</v>
      </c>
      <c r="H17" s="237">
        <v>0</v>
      </c>
      <c r="I17" s="238">
        <v>0</v>
      </c>
    </row>
    <row r="18" spans="1:9" ht="22.95" customHeight="1">
      <c r="A18" s="75" t="s">
        <v>96</v>
      </c>
      <c r="B18" s="117">
        <v>138</v>
      </c>
      <c r="C18" s="220">
        <f>B18/$B$28</f>
        <v>8.9854004822295148E-6</v>
      </c>
      <c r="D18" s="118">
        <v>5940</v>
      </c>
      <c r="E18" s="119">
        <v>55</v>
      </c>
      <c r="F18" s="220">
        <f>E18/$E$28</f>
        <v>2.9169172342766626E-6</v>
      </c>
      <c r="G18" s="120">
        <v>2624</v>
      </c>
      <c r="H18" s="228">
        <f>SUM(B18/E18-1)</f>
        <v>1.5090909090909093</v>
      </c>
      <c r="I18" s="229">
        <f>SUM(D18/G18-1)</f>
        <v>1.2637195121951219</v>
      </c>
    </row>
    <row r="19" spans="1:9" ht="22.95" customHeight="1">
      <c r="A19" s="75" t="s">
        <v>225</v>
      </c>
      <c r="B19" s="117">
        <v>126</v>
      </c>
      <c r="C19" s="220">
        <f>B19/$B$28</f>
        <v>8.2040613098617316E-6</v>
      </c>
      <c r="D19" s="118">
        <v>6443</v>
      </c>
      <c r="E19" s="237">
        <v>0</v>
      </c>
      <c r="F19" s="220">
        <f>E19/$E$28</f>
        <v>0</v>
      </c>
      <c r="G19" s="238">
        <v>0</v>
      </c>
      <c r="H19" s="237">
        <v>0</v>
      </c>
      <c r="I19" s="238">
        <v>0</v>
      </c>
    </row>
    <row r="20" spans="1:9" ht="22.95" customHeight="1">
      <c r="A20" s="75" t="s">
        <v>226</v>
      </c>
      <c r="B20" s="117">
        <v>75</v>
      </c>
      <c r="C20" s="220">
        <f>B20/$B$28</f>
        <v>4.883369827298649E-6</v>
      </c>
      <c r="D20" s="118">
        <v>3287</v>
      </c>
      <c r="E20" s="237">
        <v>0</v>
      </c>
      <c r="F20" s="220">
        <f>E20/$E$28</f>
        <v>0</v>
      </c>
      <c r="G20" s="238">
        <v>0</v>
      </c>
      <c r="H20" s="237">
        <v>0</v>
      </c>
      <c r="I20" s="238">
        <v>0</v>
      </c>
    </row>
    <row r="21" spans="1:9" ht="22.95" customHeight="1">
      <c r="A21" s="75" t="s">
        <v>223</v>
      </c>
      <c r="B21" s="117">
        <v>40</v>
      </c>
      <c r="C21" s="220">
        <f>B21/$B$28</f>
        <v>2.6044639078926129E-6</v>
      </c>
      <c r="D21" s="118">
        <v>1235</v>
      </c>
      <c r="E21" s="119">
        <v>3</v>
      </c>
      <c r="F21" s="220">
        <f>E21/$E$28</f>
        <v>1.5910457641509068E-7</v>
      </c>
      <c r="G21" s="120">
        <v>196</v>
      </c>
      <c r="H21" s="228">
        <f>SUM(B21/E21-1)</f>
        <v>12.333333333333334</v>
      </c>
      <c r="I21" s="229">
        <f>SUM(D21/G21-1)</f>
        <v>5.3010204081632653</v>
      </c>
    </row>
    <row r="22" spans="1:9" ht="22.95" customHeight="1">
      <c r="A22" s="75" t="s">
        <v>227</v>
      </c>
      <c r="B22" s="117">
        <v>10</v>
      </c>
      <c r="C22" s="220">
        <f>B22/$B$28</f>
        <v>6.5111597697315323E-7</v>
      </c>
      <c r="D22" s="118">
        <v>391</v>
      </c>
      <c r="E22" s="237">
        <v>0</v>
      </c>
      <c r="F22" s="220">
        <f>E22/$E$28</f>
        <v>0</v>
      </c>
      <c r="G22" s="238">
        <v>0</v>
      </c>
      <c r="H22" s="237">
        <v>0</v>
      </c>
      <c r="I22" s="238">
        <v>0</v>
      </c>
    </row>
    <row r="23" spans="1:9" ht="22.95" customHeight="1">
      <c r="A23" s="75" t="s">
        <v>222</v>
      </c>
      <c r="B23" s="117">
        <v>2</v>
      </c>
      <c r="C23" s="220">
        <f>B23/$B$28</f>
        <v>1.3022319539463065E-7</v>
      </c>
      <c r="D23" s="118">
        <v>66</v>
      </c>
      <c r="E23" s="237">
        <v>0</v>
      </c>
      <c r="F23" s="220">
        <f>E23/$E$28</f>
        <v>0</v>
      </c>
      <c r="G23" s="238">
        <v>0</v>
      </c>
      <c r="H23" s="237">
        <v>0</v>
      </c>
      <c r="I23" s="238">
        <v>0</v>
      </c>
    </row>
    <row r="24" spans="1:9" ht="22.95" customHeight="1">
      <c r="A24" s="75" t="s">
        <v>203</v>
      </c>
      <c r="B24" s="237">
        <v>0</v>
      </c>
      <c r="C24" s="220">
        <f>B24/$B$28</f>
        <v>0</v>
      </c>
      <c r="D24" s="238">
        <v>0</v>
      </c>
      <c r="E24" s="119">
        <v>44032</v>
      </c>
      <c r="F24" s="220">
        <f>E24/$E$28</f>
        <v>2.335230902903091E-3</v>
      </c>
      <c r="G24" s="120">
        <v>235304</v>
      </c>
      <c r="H24" s="228">
        <f>SUM(B24/E24-1)</f>
        <v>-1</v>
      </c>
      <c r="I24" s="229">
        <f>SUM(D24/G24-1)</f>
        <v>-1</v>
      </c>
    </row>
    <row r="25" spans="1:9" ht="22.95" customHeight="1">
      <c r="A25" s="75" t="s">
        <v>228</v>
      </c>
      <c r="B25" s="237">
        <v>0</v>
      </c>
      <c r="C25" s="220">
        <f>B25/$B$28</f>
        <v>0</v>
      </c>
      <c r="D25" s="238">
        <v>0</v>
      </c>
      <c r="E25" s="119">
        <v>15140</v>
      </c>
      <c r="F25" s="220">
        <f>E25/$E$28</f>
        <v>8.0294776230815771E-4</v>
      </c>
      <c r="G25" s="120">
        <v>12557</v>
      </c>
      <c r="H25" s="228">
        <f>SUM(B25/E25-1)</f>
        <v>-1</v>
      </c>
      <c r="I25" s="229">
        <f>SUM(D25/G25-1)</f>
        <v>-1</v>
      </c>
    </row>
    <row r="26" spans="1:9" ht="22.95" customHeight="1">
      <c r="A26" s="75" t="s">
        <v>68</v>
      </c>
      <c r="B26" s="237">
        <v>0</v>
      </c>
      <c r="C26" s="220">
        <f>B26/$B$28</f>
        <v>0</v>
      </c>
      <c r="D26" s="238">
        <v>0</v>
      </c>
      <c r="E26" s="119">
        <v>151</v>
      </c>
      <c r="F26" s="220">
        <f>E26/$E$28</f>
        <v>8.0082636795595645E-6</v>
      </c>
      <c r="G26" s="120">
        <v>3036</v>
      </c>
      <c r="H26" s="228">
        <f>SUM(B26/E26-1)</f>
        <v>-1</v>
      </c>
      <c r="I26" s="229">
        <f>SUM(D26/G26-1)</f>
        <v>-1</v>
      </c>
    </row>
    <row r="27" spans="1:9" ht="22.95" customHeight="1">
      <c r="A27" s="75" t="s">
        <v>72</v>
      </c>
      <c r="B27" s="237">
        <v>0</v>
      </c>
      <c r="C27" s="220">
        <f>B27/$B$28</f>
        <v>0</v>
      </c>
      <c r="D27" s="238">
        <v>0</v>
      </c>
      <c r="E27" s="119">
        <v>1</v>
      </c>
      <c r="F27" s="220">
        <f>E27/$E$28</f>
        <v>5.303485880503023E-8</v>
      </c>
      <c r="G27" s="120">
        <v>2566</v>
      </c>
      <c r="H27" s="228">
        <f>SUM(B27/E27-1)</f>
        <v>-1</v>
      </c>
      <c r="I27" s="229">
        <f>SUM(D27/G27-1)</f>
        <v>-1</v>
      </c>
    </row>
    <row r="28" spans="1:9" ht="22.95" customHeight="1" thickBot="1">
      <c r="A28" s="82" t="s">
        <v>99</v>
      </c>
      <c r="B28" s="233">
        <f>SUM(B4:B27)</f>
        <v>15358247</v>
      </c>
      <c r="C28" s="225">
        <f>B28/$B$28</f>
        <v>1</v>
      </c>
      <c r="D28" s="234">
        <f>SUM(D4:D27)</f>
        <v>47381428</v>
      </c>
      <c r="E28" s="235">
        <v>18855523</v>
      </c>
      <c r="F28" s="225">
        <f>E28/$E$28</f>
        <v>1</v>
      </c>
      <c r="G28" s="236">
        <v>61851800</v>
      </c>
      <c r="H28" s="230">
        <f>SUM(B28/E28-1)</f>
        <v>-0.18547753886222085</v>
      </c>
      <c r="I28" s="231">
        <f>SUM(D28/G28-1)</f>
        <v>-0.23395231828338059</v>
      </c>
    </row>
    <row r="29" spans="1:9" ht="19.8" thickTop="1"/>
  </sheetData>
  <sortState xmlns:xlrd2="http://schemas.microsoft.com/office/spreadsheetml/2017/richdata2" ref="A4:I27">
    <sortCondition descending="1" ref="B4:B27"/>
    <sortCondition descending="1" ref="E4:E27"/>
  </sortState>
  <mergeCells count="5">
    <mergeCell ref="A1:I1"/>
    <mergeCell ref="A2:A3"/>
    <mergeCell ref="B2:D2"/>
    <mergeCell ref="E2:G2"/>
    <mergeCell ref="H2:I2"/>
  </mergeCells>
  <phoneticPr fontId="6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112.01</vt:lpstr>
      <vt:lpstr>112.02</vt:lpstr>
      <vt:lpstr>112.03</vt:lpstr>
      <vt:lpstr>112.04</vt:lpstr>
      <vt:lpstr>112.05</vt:lpstr>
      <vt:lpstr>112.06</vt:lpstr>
      <vt:lpstr>112.07</vt:lpstr>
      <vt:lpstr>112.08</vt:lpstr>
      <vt:lpstr>112.09</vt:lpstr>
      <vt:lpstr>112.10</vt:lpstr>
      <vt:lpstr>112.11</vt:lpstr>
      <vt:lpstr>112.12</vt:lpstr>
      <vt:lpstr>會訊分析</vt:lpstr>
    </vt:vector>
  </TitlesOfParts>
  <Company>tcsai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tcsai</dc:creator>
  <cp:lastModifiedBy>宏一 陳</cp:lastModifiedBy>
  <cp:lastPrinted>2017-12-11T03:22:13Z</cp:lastPrinted>
  <dcterms:created xsi:type="dcterms:W3CDTF">2007-06-25T02:24:51Z</dcterms:created>
  <dcterms:modified xsi:type="dcterms:W3CDTF">2024-06-17T10:14:47Z</dcterms:modified>
</cp:coreProperties>
</file>