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宏一\進出口統計資料\111年\"/>
    </mc:Choice>
  </mc:AlternateContent>
  <xr:revisionPtr revIDLastSave="0" documentId="8_{2DD54AF1-9282-4F35-9C3B-10CC0E3E3F86}" xr6:coauthVersionLast="47" xr6:coauthVersionMax="47" xr10:uidLastSave="{00000000-0000-0000-0000-000000000000}"/>
  <bookViews>
    <workbookView xWindow="-108" yWindow="-108" windowWidth="23256" windowHeight="12576" tabRatio="687" firstSheet="3" activeTab="3" xr2:uid="{00000000-000D-0000-FFFF-FFFF00000000}"/>
  </bookViews>
  <sheets>
    <sheet name="111.01" sheetId="26" r:id="rId1"/>
    <sheet name="111.02" sheetId="27" r:id="rId2"/>
    <sheet name="111.03" sheetId="28" r:id="rId3"/>
    <sheet name="111.04" sheetId="29" r:id="rId4"/>
    <sheet name="110.05" sheetId="30" r:id="rId5"/>
    <sheet name="110.06" sheetId="3" r:id="rId6"/>
    <sheet name="110.07" sheetId="32" r:id="rId7"/>
    <sheet name="110.08" sheetId="31" r:id="rId8"/>
    <sheet name="110.09" sheetId="34" r:id="rId9"/>
    <sheet name="110.10" sheetId="38" r:id="rId10"/>
    <sheet name="110.11" sheetId="36" r:id="rId11"/>
    <sheet name="110.12" sheetId="35" r:id="rId12"/>
    <sheet name="公式" sheetId="9" r:id="rId13"/>
    <sheet name="會訊分析" sheetId="39" r:id="rId14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" i="9" l="1"/>
  <c r="W5" i="9"/>
  <c r="X5" i="9"/>
  <c r="Y5" i="9"/>
  <c r="V8" i="9"/>
  <c r="W8" i="9"/>
  <c r="X8" i="9"/>
  <c r="Y8" i="9"/>
  <c r="V10" i="9"/>
  <c r="W10" i="9"/>
  <c r="X10" i="9"/>
  <c r="Y10" i="9"/>
  <c r="V12" i="9"/>
  <c r="W12" i="9"/>
  <c r="X12" i="9"/>
  <c r="Y12" i="9"/>
  <c r="V14" i="9"/>
  <c r="W14" i="9"/>
  <c r="X14" i="9"/>
  <c r="Y14" i="9"/>
  <c r="V20" i="9"/>
  <c r="W20" i="9"/>
  <c r="X20" i="9"/>
  <c r="Y20" i="9"/>
  <c r="V23" i="9"/>
  <c r="W23" i="9"/>
  <c r="X23" i="9"/>
  <c r="Y23" i="9"/>
  <c r="V25" i="9"/>
  <c r="W25" i="9"/>
  <c r="X25" i="9"/>
  <c r="Y25" i="9"/>
  <c r="V27" i="9"/>
  <c r="W27" i="9"/>
  <c r="X27" i="9"/>
  <c r="Y27" i="9"/>
  <c r="V31" i="9"/>
  <c r="W31" i="9"/>
  <c r="X31" i="9"/>
  <c r="Y31" i="9"/>
  <c r="V34" i="9"/>
  <c r="W34" i="9"/>
  <c r="X34" i="9"/>
  <c r="Y34" i="9"/>
  <c r="V38" i="9"/>
  <c r="W38" i="9"/>
  <c r="X38" i="9"/>
  <c r="Y38" i="9"/>
  <c r="V41" i="9"/>
  <c r="W41" i="9"/>
  <c r="X41" i="9"/>
  <c r="Y41" i="9"/>
  <c r="V46" i="9"/>
  <c r="W46" i="9"/>
  <c r="X46" i="9"/>
  <c r="Y46" i="9"/>
  <c r="V50" i="9"/>
  <c r="W50" i="9"/>
  <c r="X50" i="9"/>
  <c r="Y50" i="9"/>
  <c r="V55" i="9"/>
  <c r="W55" i="9"/>
  <c r="X55" i="9"/>
  <c r="Y55" i="9"/>
  <c r="Y59" i="9" l="1"/>
  <c r="Y29" i="9"/>
  <c r="X29" i="9"/>
  <c r="W44" i="9"/>
  <c r="V59" i="9"/>
  <c r="X59" i="9"/>
  <c r="V44" i="9"/>
  <c r="X44" i="9"/>
  <c r="W29" i="9"/>
  <c r="V29" i="9"/>
  <c r="Y18" i="9"/>
  <c r="W18" i="9"/>
  <c r="X18" i="9"/>
  <c r="V18" i="9"/>
  <c r="W59" i="9"/>
  <c r="Y44" i="9"/>
  <c r="Y61" i="9" l="1"/>
  <c r="V61" i="9"/>
  <c r="W61" i="9"/>
  <c r="X61" i="9"/>
  <c r="B14" i="9"/>
  <c r="C14" i="9"/>
  <c r="H10" i="9" l="1"/>
  <c r="B6" i="29" s="1"/>
  <c r="F6" i="29" s="1"/>
  <c r="I10" i="9"/>
  <c r="C6" i="29" s="1"/>
  <c r="G6" i="29" s="1"/>
  <c r="C46" i="9"/>
  <c r="C20" i="26" s="1"/>
  <c r="G20" i="26" s="1"/>
  <c r="B46" i="9"/>
  <c r="B20" i="26" s="1"/>
  <c r="F20" i="26" s="1"/>
  <c r="C17" i="36"/>
  <c r="G17" i="36" s="1"/>
  <c r="C15" i="36"/>
  <c r="G15" i="36" s="1"/>
  <c r="C18" i="36"/>
  <c r="G18" i="36" s="1"/>
  <c r="C12" i="36"/>
  <c r="G12" i="36" s="1"/>
  <c r="C10" i="36"/>
  <c r="G10" i="36" s="1"/>
  <c r="C13" i="36"/>
  <c r="G13" i="36" s="1"/>
  <c r="C20" i="36"/>
  <c r="C21" i="36"/>
  <c r="G21" i="36" s="1"/>
  <c r="C22" i="36"/>
  <c r="G22" i="36" s="1"/>
  <c r="C4" i="36"/>
  <c r="G4" i="36" s="1"/>
  <c r="C5" i="36"/>
  <c r="C6" i="36"/>
  <c r="G6" i="36" s="1"/>
  <c r="C7" i="36"/>
  <c r="G7" i="36" s="1"/>
  <c r="C8" i="36"/>
  <c r="G8" i="36" s="1"/>
  <c r="R20" i="9"/>
  <c r="B10" i="34" s="1"/>
  <c r="F10" i="34" s="1"/>
  <c r="J12" i="9"/>
  <c r="B7" i="30" s="1"/>
  <c r="F7" i="30" s="1"/>
  <c r="K12" i="9"/>
  <c r="C7" i="30" s="1"/>
  <c r="G7" i="30" s="1"/>
  <c r="R10" i="9"/>
  <c r="B6" i="34" s="1"/>
  <c r="F6" i="34" s="1"/>
  <c r="S10" i="9"/>
  <c r="C6" i="34" s="1"/>
  <c r="G6" i="34" s="1"/>
  <c r="T10" i="9"/>
  <c r="B6" i="38" s="1"/>
  <c r="F6" i="38" s="1"/>
  <c r="U10" i="9"/>
  <c r="C6" i="38" s="1"/>
  <c r="G6" i="38" s="1"/>
  <c r="R12" i="9"/>
  <c r="B7" i="34" s="1"/>
  <c r="F7" i="34" s="1"/>
  <c r="S12" i="9"/>
  <c r="C7" i="34" s="1"/>
  <c r="G7" i="34" s="1"/>
  <c r="T12" i="9"/>
  <c r="U12" i="9"/>
  <c r="Q55" i="9"/>
  <c r="C22" i="31" s="1"/>
  <c r="G22" i="31" s="1"/>
  <c r="P55" i="9"/>
  <c r="B22" i="31" s="1"/>
  <c r="F22" i="31" s="1"/>
  <c r="Q50" i="9"/>
  <c r="C21" i="31" s="1"/>
  <c r="G21" i="31" s="1"/>
  <c r="P50" i="9"/>
  <c r="B21" i="31" s="1"/>
  <c r="F21" i="31" s="1"/>
  <c r="Q46" i="9"/>
  <c r="P46" i="9"/>
  <c r="B20" i="31" s="1"/>
  <c r="F20" i="31" s="1"/>
  <c r="Q41" i="9"/>
  <c r="C18" i="31" s="1"/>
  <c r="G18" i="31" s="1"/>
  <c r="P41" i="9"/>
  <c r="B18" i="31" s="1"/>
  <c r="F18" i="31" s="1"/>
  <c r="Q38" i="9"/>
  <c r="C17" i="31" s="1"/>
  <c r="G17" i="31" s="1"/>
  <c r="P38" i="9"/>
  <c r="B17" i="31" s="1"/>
  <c r="F17" i="31" s="1"/>
  <c r="Q34" i="9"/>
  <c r="C16" i="31" s="1"/>
  <c r="G16" i="31" s="1"/>
  <c r="P34" i="9"/>
  <c r="B16" i="31" s="1"/>
  <c r="F16" i="31" s="1"/>
  <c r="Q31" i="9"/>
  <c r="C15" i="31" s="1"/>
  <c r="G15" i="31" s="1"/>
  <c r="P31" i="9"/>
  <c r="Q27" i="9"/>
  <c r="C13" i="31" s="1"/>
  <c r="G13" i="31" s="1"/>
  <c r="P27" i="9"/>
  <c r="B13" i="31" s="1"/>
  <c r="F13" i="31" s="1"/>
  <c r="Q25" i="9"/>
  <c r="C12" i="31" s="1"/>
  <c r="G12" i="31" s="1"/>
  <c r="P25" i="9"/>
  <c r="B12" i="31" s="1"/>
  <c r="F12" i="31" s="1"/>
  <c r="Q23" i="9"/>
  <c r="C11" i="31" s="1"/>
  <c r="G11" i="31" s="1"/>
  <c r="P23" i="9"/>
  <c r="B11" i="31" s="1"/>
  <c r="F11" i="31" s="1"/>
  <c r="Q20" i="9"/>
  <c r="P20" i="9"/>
  <c r="Q14" i="9"/>
  <c r="C8" i="31" s="1"/>
  <c r="G8" i="31" s="1"/>
  <c r="P14" i="9"/>
  <c r="B8" i="31" s="1"/>
  <c r="F8" i="31" s="1"/>
  <c r="Q12" i="9"/>
  <c r="C7" i="31" s="1"/>
  <c r="G7" i="31" s="1"/>
  <c r="P12" i="9"/>
  <c r="B7" i="31" s="1"/>
  <c r="F7" i="31" s="1"/>
  <c r="Q10" i="9"/>
  <c r="C6" i="31" s="1"/>
  <c r="G6" i="31" s="1"/>
  <c r="P10" i="9"/>
  <c r="Q8" i="9"/>
  <c r="C5" i="31" s="1"/>
  <c r="G5" i="31" s="1"/>
  <c r="P8" i="9"/>
  <c r="B5" i="31" s="1"/>
  <c r="F5" i="31" s="1"/>
  <c r="Q5" i="9"/>
  <c r="P5" i="9"/>
  <c r="B4" i="31" s="1"/>
  <c r="F4" i="31" s="1"/>
  <c r="O55" i="9"/>
  <c r="C22" i="32" s="1"/>
  <c r="G22" i="32" s="1"/>
  <c r="N55" i="9"/>
  <c r="B22" i="32" s="1"/>
  <c r="N50" i="9"/>
  <c r="B21" i="32" s="1"/>
  <c r="F21" i="32" s="1"/>
  <c r="O50" i="9"/>
  <c r="C21" i="32" s="1"/>
  <c r="O46" i="9"/>
  <c r="C20" i="32" s="1"/>
  <c r="G20" i="32" s="1"/>
  <c r="N46" i="9"/>
  <c r="O41" i="9"/>
  <c r="C18" i="32" s="1"/>
  <c r="G18" i="32" s="1"/>
  <c r="O31" i="9"/>
  <c r="C15" i="32" s="1"/>
  <c r="O34" i="9"/>
  <c r="C16" i="32" s="1"/>
  <c r="G16" i="32" s="1"/>
  <c r="O38" i="9"/>
  <c r="C17" i="32" s="1"/>
  <c r="G17" i="32" s="1"/>
  <c r="N41" i="9"/>
  <c r="B18" i="32" s="1"/>
  <c r="F18" i="32" s="1"/>
  <c r="N38" i="9"/>
  <c r="B17" i="32" s="1"/>
  <c r="F17" i="32" s="1"/>
  <c r="N34" i="9"/>
  <c r="B16" i="32" s="1"/>
  <c r="F16" i="32" s="1"/>
  <c r="N31" i="9"/>
  <c r="O27" i="9"/>
  <c r="C13" i="32" s="1"/>
  <c r="G13" i="32" s="1"/>
  <c r="N27" i="9"/>
  <c r="B13" i="32" s="1"/>
  <c r="F13" i="32" s="1"/>
  <c r="O25" i="9"/>
  <c r="C12" i="32" s="1"/>
  <c r="G12" i="32" s="1"/>
  <c r="N25" i="9"/>
  <c r="B12" i="32" s="1"/>
  <c r="F12" i="32" s="1"/>
  <c r="O23" i="9"/>
  <c r="C11" i="32" s="1"/>
  <c r="G11" i="32" s="1"/>
  <c r="N23" i="9"/>
  <c r="B11" i="32" s="1"/>
  <c r="F11" i="32" s="1"/>
  <c r="O20" i="9"/>
  <c r="N20" i="9"/>
  <c r="B10" i="32" s="1"/>
  <c r="F10" i="32" s="1"/>
  <c r="O14" i="9"/>
  <c r="C8" i="32" s="1"/>
  <c r="G8" i="32" s="1"/>
  <c r="N14" i="9"/>
  <c r="B8" i="32" s="1"/>
  <c r="F8" i="32" s="1"/>
  <c r="O12" i="9"/>
  <c r="C7" i="32" s="1"/>
  <c r="G7" i="32" s="1"/>
  <c r="N12" i="9"/>
  <c r="B7" i="32" s="1"/>
  <c r="F7" i="32" s="1"/>
  <c r="O10" i="9"/>
  <c r="C6" i="32" s="1"/>
  <c r="G6" i="32" s="1"/>
  <c r="N10" i="9"/>
  <c r="B6" i="32" s="1"/>
  <c r="F6" i="32" s="1"/>
  <c r="O8" i="9"/>
  <c r="C5" i="32" s="1"/>
  <c r="G5" i="32" s="1"/>
  <c r="N8" i="9"/>
  <c r="B5" i="32" s="1"/>
  <c r="F5" i="32" s="1"/>
  <c r="O5" i="9"/>
  <c r="C4" i="32" s="1"/>
  <c r="G4" i="32" s="1"/>
  <c r="N5" i="9"/>
  <c r="L5" i="9"/>
  <c r="B4" i="3" s="1"/>
  <c r="F4" i="3" s="1"/>
  <c r="L8" i="9"/>
  <c r="L10" i="9"/>
  <c r="B6" i="3" s="1"/>
  <c r="F6" i="3" s="1"/>
  <c r="L12" i="9"/>
  <c r="B7" i="3" s="1"/>
  <c r="F7" i="3" s="1"/>
  <c r="L14" i="9"/>
  <c r="B8" i="3" s="1"/>
  <c r="F8" i="3" s="1"/>
  <c r="L20" i="9"/>
  <c r="B10" i="3" s="1"/>
  <c r="F10" i="3" s="1"/>
  <c r="L23" i="9"/>
  <c r="B11" i="3" s="1"/>
  <c r="F11" i="3" s="1"/>
  <c r="L25" i="9"/>
  <c r="B12" i="3" s="1"/>
  <c r="F12" i="3" s="1"/>
  <c r="L27" i="9"/>
  <c r="B13" i="3" s="1"/>
  <c r="F13" i="3" s="1"/>
  <c r="L31" i="9"/>
  <c r="B15" i="3" s="1"/>
  <c r="F15" i="3" s="1"/>
  <c r="L34" i="9"/>
  <c r="B16" i="3" s="1"/>
  <c r="F16" i="3" s="1"/>
  <c r="L38" i="9"/>
  <c r="B17" i="3" s="1"/>
  <c r="F17" i="3" s="1"/>
  <c r="L41" i="9"/>
  <c r="L46" i="9"/>
  <c r="L50" i="9"/>
  <c r="B21" i="3" s="1"/>
  <c r="F21" i="3" s="1"/>
  <c r="L55" i="9"/>
  <c r="B22" i="3" s="1"/>
  <c r="F22" i="3" s="1"/>
  <c r="M55" i="9"/>
  <c r="C22" i="3" s="1"/>
  <c r="G22" i="3" s="1"/>
  <c r="M50" i="9"/>
  <c r="C21" i="3" s="1"/>
  <c r="M46" i="9"/>
  <c r="M41" i="9"/>
  <c r="C18" i="3" s="1"/>
  <c r="G18" i="3" s="1"/>
  <c r="M38" i="9"/>
  <c r="C17" i="3" s="1"/>
  <c r="G17" i="3" s="1"/>
  <c r="M34" i="9"/>
  <c r="M31" i="9"/>
  <c r="C15" i="3" s="1"/>
  <c r="G15" i="3" s="1"/>
  <c r="M27" i="9"/>
  <c r="M25" i="9"/>
  <c r="C12" i="3" s="1"/>
  <c r="G12" i="3" s="1"/>
  <c r="M23" i="9"/>
  <c r="C11" i="3" s="1"/>
  <c r="G11" i="3" s="1"/>
  <c r="M20" i="9"/>
  <c r="C10" i="3" s="1"/>
  <c r="G10" i="3" s="1"/>
  <c r="M14" i="9"/>
  <c r="C8" i="3" s="1"/>
  <c r="G8" i="3" s="1"/>
  <c r="M12" i="9"/>
  <c r="C7" i="3" s="1"/>
  <c r="G7" i="3" s="1"/>
  <c r="M10" i="9"/>
  <c r="C6" i="3" s="1"/>
  <c r="G6" i="3" s="1"/>
  <c r="M8" i="9"/>
  <c r="M5" i="9"/>
  <c r="C4" i="3" s="1"/>
  <c r="G4" i="3" s="1"/>
  <c r="J55" i="9"/>
  <c r="J46" i="9"/>
  <c r="B20" i="30" s="1"/>
  <c r="J50" i="9"/>
  <c r="B21" i="30" s="1"/>
  <c r="F21" i="30" s="1"/>
  <c r="K55" i="9"/>
  <c r="C22" i="30" s="1"/>
  <c r="G22" i="30" s="1"/>
  <c r="K50" i="9"/>
  <c r="C21" i="30" s="1"/>
  <c r="G21" i="30" s="1"/>
  <c r="K46" i="9"/>
  <c r="C20" i="30" s="1"/>
  <c r="K41" i="9"/>
  <c r="C18" i="30" s="1"/>
  <c r="G18" i="30" s="1"/>
  <c r="K38" i="9"/>
  <c r="C17" i="30" s="1"/>
  <c r="G17" i="30" s="1"/>
  <c r="K34" i="9"/>
  <c r="C16" i="30" s="1"/>
  <c r="G16" i="30" s="1"/>
  <c r="K31" i="9"/>
  <c r="J41" i="9"/>
  <c r="B18" i="30" s="1"/>
  <c r="F18" i="30" s="1"/>
  <c r="J38" i="9"/>
  <c r="B17" i="30" s="1"/>
  <c r="F17" i="30" s="1"/>
  <c r="J34" i="9"/>
  <c r="B16" i="30" s="1"/>
  <c r="F16" i="30" s="1"/>
  <c r="J31" i="9"/>
  <c r="B15" i="30" s="1"/>
  <c r="F15" i="30" s="1"/>
  <c r="K27" i="9"/>
  <c r="C13" i="30" s="1"/>
  <c r="G13" i="30" s="1"/>
  <c r="K25" i="9"/>
  <c r="C12" i="30" s="1"/>
  <c r="G12" i="30" s="1"/>
  <c r="K23" i="9"/>
  <c r="C11" i="30" s="1"/>
  <c r="G11" i="30" s="1"/>
  <c r="J27" i="9"/>
  <c r="B13" i="30" s="1"/>
  <c r="F13" i="30" s="1"/>
  <c r="J25" i="9"/>
  <c r="B12" i="30" s="1"/>
  <c r="F12" i="30" s="1"/>
  <c r="J23" i="9"/>
  <c r="B11" i="30" s="1"/>
  <c r="F11" i="30" s="1"/>
  <c r="K20" i="9"/>
  <c r="C10" i="30" s="1"/>
  <c r="G10" i="30" s="1"/>
  <c r="J20" i="9"/>
  <c r="B10" i="30" s="1"/>
  <c r="F10" i="30" s="1"/>
  <c r="K14" i="9"/>
  <c r="C8" i="30" s="1"/>
  <c r="G8" i="30" s="1"/>
  <c r="K10" i="9"/>
  <c r="C6" i="30" s="1"/>
  <c r="G6" i="30" s="1"/>
  <c r="J14" i="9"/>
  <c r="B8" i="30" s="1"/>
  <c r="F8" i="30" s="1"/>
  <c r="J10" i="9"/>
  <c r="B6" i="30" s="1"/>
  <c r="F6" i="30" s="1"/>
  <c r="K8" i="9"/>
  <c r="J8" i="9"/>
  <c r="B5" i="30" s="1"/>
  <c r="F5" i="30" s="1"/>
  <c r="K5" i="9"/>
  <c r="C4" i="30" s="1"/>
  <c r="G4" i="30" s="1"/>
  <c r="J5" i="9"/>
  <c r="C10" i="9"/>
  <c r="C6" i="26" s="1"/>
  <c r="G6" i="26" s="1"/>
  <c r="B10" i="9"/>
  <c r="B6" i="26" s="1"/>
  <c r="F6" i="26" s="1"/>
  <c r="E31" i="9"/>
  <c r="C15" i="27" s="1"/>
  <c r="G15" i="27" s="1"/>
  <c r="E34" i="9"/>
  <c r="C16" i="27" s="1"/>
  <c r="E38" i="9"/>
  <c r="C17" i="27" s="1"/>
  <c r="G17" i="27" s="1"/>
  <c r="E41" i="9"/>
  <c r="C18" i="27" s="1"/>
  <c r="G18" i="27" s="1"/>
  <c r="E14" i="9"/>
  <c r="C8" i="27" s="1"/>
  <c r="G8" i="27" s="1"/>
  <c r="E5" i="9"/>
  <c r="C4" i="27" s="1"/>
  <c r="G4" i="27" s="1"/>
  <c r="E8" i="9"/>
  <c r="C5" i="27" s="1"/>
  <c r="G5" i="27" s="1"/>
  <c r="E10" i="9"/>
  <c r="C6" i="27" s="1"/>
  <c r="G6" i="27" s="1"/>
  <c r="E12" i="9"/>
  <c r="C7" i="27" s="1"/>
  <c r="G7" i="27" s="1"/>
  <c r="E20" i="9"/>
  <c r="C10" i="27" s="1"/>
  <c r="G10" i="27" s="1"/>
  <c r="E23" i="9"/>
  <c r="C11" i="27" s="1"/>
  <c r="G11" i="27" s="1"/>
  <c r="E25" i="9"/>
  <c r="C12" i="27" s="1"/>
  <c r="G12" i="27" s="1"/>
  <c r="E27" i="9"/>
  <c r="C13" i="27" s="1"/>
  <c r="G13" i="27" s="1"/>
  <c r="E46" i="9"/>
  <c r="C20" i="27" s="1"/>
  <c r="G20" i="27" s="1"/>
  <c r="E50" i="9"/>
  <c r="E55" i="9"/>
  <c r="C22" i="27" s="1"/>
  <c r="G22" i="27" s="1"/>
  <c r="D55" i="9"/>
  <c r="B22" i="27" s="1"/>
  <c r="F22" i="27" s="1"/>
  <c r="D50" i="9"/>
  <c r="B21" i="27" s="1"/>
  <c r="D46" i="9"/>
  <c r="B20" i="27" s="1"/>
  <c r="F20" i="27" s="1"/>
  <c r="D41" i="9"/>
  <c r="D38" i="9"/>
  <c r="B17" i="27" s="1"/>
  <c r="F17" i="27" s="1"/>
  <c r="D34" i="9"/>
  <c r="B16" i="27" s="1"/>
  <c r="F16" i="27" s="1"/>
  <c r="D31" i="9"/>
  <c r="B15" i="27" s="1"/>
  <c r="F15" i="27" s="1"/>
  <c r="D27" i="9"/>
  <c r="B13" i="27" s="1"/>
  <c r="F13" i="27" s="1"/>
  <c r="D25" i="9"/>
  <c r="B12" i="27" s="1"/>
  <c r="F12" i="27" s="1"/>
  <c r="D23" i="9"/>
  <c r="B11" i="27" s="1"/>
  <c r="F11" i="27" s="1"/>
  <c r="D20" i="9"/>
  <c r="B10" i="27" s="1"/>
  <c r="F10" i="27" s="1"/>
  <c r="D14" i="9"/>
  <c r="B8" i="27" s="1"/>
  <c r="F8" i="27" s="1"/>
  <c r="D12" i="9"/>
  <c r="D10" i="9"/>
  <c r="B6" i="27" s="1"/>
  <c r="F6" i="27" s="1"/>
  <c r="D8" i="9"/>
  <c r="B5" i="27" s="1"/>
  <c r="F5" i="27" s="1"/>
  <c r="D5" i="9"/>
  <c r="B4" i="27" s="1"/>
  <c r="F4" i="27" s="1"/>
  <c r="C55" i="9"/>
  <c r="C22" i="26" s="1"/>
  <c r="G22" i="26" s="1"/>
  <c r="C50" i="9"/>
  <c r="C21" i="26" s="1"/>
  <c r="G21" i="26" s="1"/>
  <c r="B55" i="9"/>
  <c r="B50" i="9"/>
  <c r="B21" i="26" s="1"/>
  <c r="F21" i="26" s="1"/>
  <c r="C41" i="9"/>
  <c r="C18" i="26" s="1"/>
  <c r="G18" i="26" s="1"/>
  <c r="C38" i="9"/>
  <c r="C17" i="26" s="1"/>
  <c r="G17" i="26" s="1"/>
  <c r="C34" i="9"/>
  <c r="C16" i="26" s="1"/>
  <c r="G16" i="26" s="1"/>
  <c r="C31" i="9"/>
  <c r="C15" i="26" s="1"/>
  <c r="G15" i="26" s="1"/>
  <c r="B41" i="9"/>
  <c r="B18" i="26" s="1"/>
  <c r="F18" i="26" s="1"/>
  <c r="B38" i="9"/>
  <c r="B17" i="26" s="1"/>
  <c r="F17" i="26" s="1"/>
  <c r="B34" i="9"/>
  <c r="B16" i="26" s="1"/>
  <c r="F16" i="26" s="1"/>
  <c r="B31" i="9"/>
  <c r="B15" i="26" s="1"/>
  <c r="F15" i="26" s="1"/>
  <c r="C27" i="9"/>
  <c r="C13" i="26" s="1"/>
  <c r="G13" i="26" s="1"/>
  <c r="C25" i="9"/>
  <c r="C12" i="26" s="1"/>
  <c r="C23" i="9"/>
  <c r="C20" i="9"/>
  <c r="C10" i="26" s="1"/>
  <c r="G10" i="26" s="1"/>
  <c r="B27" i="9"/>
  <c r="B13" i="26" s="1"/>
  <c r="F13" i="26" s="1"/>
  <c r="B25" i="9"/>
  <c r="B12" i="26" s="1"/>
  <c r="B23" i="9"/>
  <c r="B11" i="26" s="1"/>
  <c r="F11" i="26" s="1"/>
  <c r="B20" i="9"/>
  <c r="B10" i="26" s="1"/>
  <c r="F10" i="26" s="1"/>
  <c r="C8" i="26"/>
  <c r="G8" i="26" s="1"/>
  <c r="C12" i="9"/>
  <c r="C7" i="26" s="1"/>
  <c r="G7" i="26" s="1"/>
  <c r="C8" i="9"/>
  <c r="C5" i="26" s="1"/>
  <c r="G5" i="26" s="1"/>
  <c r="C5" i="9"/>
  <c r="C4" i="26" s="1"/>
  <c r="G4" i="26" s="1"/>
  <c r="B8" i="26"/>
  <c r="F8" i="26" s="1"/>
  <c r="B12" i="9"/>
  <c r="B7" i="26" s="1"/>
  <c r="F7" i="26" s="1"/>
  <c r="B8" i="9"/>
  <c r="B5" i="26" s="1"/>
  <c r="F5" i="26" s="1"/>
  <c r="B5" i="9"/>
  <c r="B4" i="26" s="1"/>
  <c r="B22" i="36"/>
  <c r="F22" i="36" s="1"/>
  <c r="B20" i="36"/>
  <c r="F20" i="36" s="1"/>
  <c r="B18" i="36"/>
  <c r="F18" i="36" s="1"/>
  <c r="B17" i="36"/>
  <c r="F17" i="36" s="1"/>
  <c r="B16" i="36"/>
  <c r="F16" i="36" s="1"/>
  <c r="B15" i="36"/>
  <c r="F15" i="36" s="1"/>
  <c r="B13" i="36"/>
  <c r="F13" i="36" s="1"/>
  <c r="B12" i="36"/>
  <c r="F12" i="36" s="1"/>
  <c r="B11" i="36"/>
  <c r="F11" i="36" s="1"/>
  <c r="B10" i="36"/>
  <c r="B8" i="36"/>
  <c r="F8" i="36" s="1"/>
  <c r="B7" i="36"/>
  <c r="F7" i="36" s="1"/>
  <c r="B5" i="36"/>
  <c r="F5" i="36" s="1"/>
  <c r="B4" i="36"/>
  <c r="F4" i="36" s="1"/>
  <c r="U23" i="9"/>
  <c r="C11" i="38" s="1"/>
  <c r="G11" i="38" s="1"/>
  <c r="T23" i="9"/>
  <c r="T27" i="9"/>
  <c r="T20" i="9"/>
  <c r="T25" i="9"/>
  <c r="U27" i="9"/>
  <c r="U20" i="9"/>
  <c r="C10" i="38" s="1"/>
  <c r="U25" i="9"/>
  <c r="U55" i="9"/>
  <c r="U50" i="9"/>
  <c r="U46" i="9"/>
  <c r="C20" i="38" s="1"/>
  <c r="G20" i="38" s="1"/>
  <c r="T55" i="9"/>
  <c r="T50" i="9"/>
  <c r="T46" i="9"/>
  <c r="B20" i="38" s="1"/>
  <c r="F20" i="38" s="1"/>
  <c r="U41" i="9"/>
  <c r="U38" i="9"/>
  <c r="U34" i="9"/>
  <c r="U31" i="9"/>
  <c r="T41" i="9"/>
  <c r="T38" i="9"/>
  <c r="T34" i="9"/>
  <c r="T31" i="9"/>
  <c r="B15" i="38" s="1"/>
  <c r="F15" i="38" s="1"/>
  <c r="U14" i="9"/>
  <c r="T14" i="9"/>
  <c r="U8" i="9"/>
  <c r="T8" i="9"/>
  <c r="U5" i="9"/>
  <c r="C4" i="38" s="1"/>
  <c r="T5" i="9"/>
  <c r="G46" i="9"/>
  <c r="G50" i="9"/>
  <c r="C21" i="28" s="1"/>
  <c r="G21" i="28" s="1"/>
  <c r="G55" i="9"/>
  <c r="C22" i="28" s="1"/>
  <c r="G22" i="28" s="1"/>
  <c r="G31" i="9"/>
  <c r="C15" i="28" s="1"/>
  <c r="G34" i="9"/>
  <c r="C16" i="28" s="1"/>
  <c r="G16" i="28" s="1"/>
  <c r="G38" i="9"/>
  <c r="C17" i="28" s="1"/>
  <c r="G17" i="28" s="1"/>
  <c r="G41" i="9"/>
  <c r="C18" i="28" s="1"/>
  <c r="G18" i="28" s="1"/>
  <c r="G20" i="9"/>
  <c r="C10" i="28" s="1"/>
  <c r="G10" i="28" s="1"/>
  <c r="G23" i="9"/>
  <c r="C11" i="28" s="1"/>
  <c r="G11" i="28" s="1"/>
  <c r="G25" i="9"/>
  <c r="C12" i="28" s="1"/>
  <c r="G12" i="28" s="1"/>
  <c r="G27" i="9"/>
  <c r="C13" i="28" s="1"/>
  <c r="G13" i="28" s="1"/>
  <c r="G5" i="9"/>
  <c r="C4" i="28" s="1"/>
  <c r="G4" i="28" s="1"/>
  <c r="G8" i="9"/>
  <c r="C5" i="28" s="1"/>
  <c r="G5" i="28" s="1"/>
  <c r="G10" i="9"/>
  <c r="C6" i="28" s="1"/>
  <c r="G6" i="28" s="1"/>
  <c r="G12" i="9"/>
  <c r="C7" i="28" s="1"/>
  <c r="G7" i="28" s="1"/>
  <c r="G14" i="9"/>
  <c r="C8" i="28" s="1"/>
  <c r="G8" i="28" s="1"/>
  <c r="F46" i="9"/>
  <c r="B20" i="28" s="1"/>
  <c r="F50" i="9"/>
  <c r="F55" i="9"/>
  <c r="B22" i="28" s="1"/>
  <c r="F22" i="28" s="1"/>
  <c r="F31" i="9"/>
  <c r="F34" i="9"/>
  <c r="B16" i="28" s="1"/>
  <c r="F16" i="28" s="1"/>
  <c r="F38" i="9"/>
  <c r="B17" i="28" s="1"/>
  <c r="F17" i="28" s="1"/>
  <c r="F41" i="9"/>
  <c r="B18" i="28" s="1"/>
  <c r="F18" i="28" s="1"/>
  <c r="F20" i="9"/>
  <c r="B10" i="28" s="1"/>
  <c r="F10" i="28" s="1"/>
  <c r="F23" i="9"/>
  <c r="F25" i="9"/>
  <c r="B12" i="28" s="1"/>
  <c r="F12" i="28" s="1"/>
  <c r="F27" i="9"/>
  <c r="B13" i="28" s="1"/>
  <c r="F13" i="28" s="1"/>
  <c r="F5" i="9"/>
  <c r="B4" i="28" s="1"/>
  <c r="F4" i="28" s="1"/>
  <c r="F8" i="9"/>
  <c r="F10" i="9"/>
  <c r="B6" i="28" s="1"/>
  <c r="F6" i="28" s="1"/>
  <c r="F12" i="9"/>
  <c r="B7" i="28" s="1"/>
  <c r="F7" i="28" s="1"/>
  <c r="F14" i="9"/>
  <c r="B8" i="28" s="1"/>
  <c r="F8" i="28" s="1"/>
  <c r="S55" i="9"/>
  <c r="C22" i="34" s="1"/>
  <c r="G22" i="34" s="1"/>
  <c r="S50" i="9"/>
  <c r="C21" i="34" s="1"/>
  <c r="G21" i="34" s="1"/>
  <c r="S46" i="9"/>
  <c r="C20" i="34" s="1"/>
  <c r="G20" i="34" s="1"/>
  <c r="S41" i="9"/>
  <c r="C18" i="34" s="1"/>
  <c r="G18" i="34" s="1"/>
  <c r="S38" i="9"/>
  <c r="C17" i="34" s="1"/>
  <c r="G17" i="34" s="1"/>
  <c r="S34" i="9"/>
  <c r="C16" i="34" s="1"/>
  <c r="G16" i="34" s="1"/>
  <c r="S31" i="9"/>
  <c r="C15" i="34" s="1"/>
  <c r="S27" i="9"/>
  <c r="C13" i="34" s="1"/>
  <c r="G13" i="34" s="1"/>
  <c r="S25" i="9"/>
  <c r="C12" i="34" s="1"/>
  <c r="G12" i="34" s="1"/>
  <c r="S23" i="9"/>
  <c r="C11" i="34" s="1"/>
  <c r="G11" i="34" s="1"/>
  <c r="S20" i="9"/>
  <c r="C10" i="34" s="1"/>
  <c r="G10" i="34" s="1"/>
  <c r="S14" i="9"/>
  <c r="C8" i="34" s="1"/>
  <c r="G8" i="34" s="1"/>
  <c r="S8" i="9"/>
  <c r="C5" i="34" s="1"/>
  <c r="S5" i="9"/>
  <c r="C4" i="34" s="1"/>
  <c r="G4" i="34" s="1"/>
  <c r="R55" i="9"/>
  <c r="R50" i="9"/>
  <c r="B21" i="34" s="1"/>
  <c r="F21" i="34" s="1"/>
  <c r="R46" i="9"/>
  <c r="B20" i="34" s="1"/>
  <c r="F20" i="34" s="1"/>
  <c r="R41" i="9"/>
  <c r="B18" i="34" s="1"/>
  <c r="F18" i="34" s="1"/>
  <c r="R38" i="9"/>
  <c r="B17" i="34" s="1"/>
  <c r="F17" i="34" s="1"/>
  <c r="R34" i="9"/>
  <c r="B16" i="34" s="1"/>
  <c r="F16" i="34" s="1"/>
  <c r="R31" i="9"/>
  <c r="B15" i="34" s="1"/>
  <c r="F15" i="34" s="1"/>
  <c r="R27" i="9"/>
  <c r="B13" i="34" s="1"/>
  <c r="F13" i="34" s="1"/>
  <c r="R25" i="9"/>
  <c r="B12" i="34" s="1"/>
  <c r="F12" i="34" s="1"/>
  <c r="R23" i="9"/>
  <c r="R14" i="9"/>
  <c r="B8" i="34" s="1"/>
  <c r="F8" i="34" s="1"/>
  <c r="R8" i="9"/>
  <c r="B5" i="34" s="1"/>
  <c r="F5" i="34" s="1"/>
  <c r="R5" i="9"/>
  <c r="I23" i="9"/>
  <c r="C11" i="29" s="1"/>
  <c r="G11" i="29" s="1"/>
  <c r="H23" i="9"/>
  <c r="B11" i="29" s="1"/>
  <c r="F11" i="29" s="1"/>
  <c r="I14" i="9"/>
  <c r="C8" i="29" s="1"/>
  <c r="G8" i="29" s="1"/>
  <c r="I12" i="9"/>
  <c r="C7" i="29" s="1"/>
  <c r="G7" i="29" s="1"/>
  <c r="I8" i="9"/>
  <c r="C5" i="29" s="1"/>
  <c r="G5" i="29" s="1"/>
  <c r="I5" i="9"/>
  <c r="C4" i="29" s="1"/>
  <c r="G4" i="29" s="1"/>
  <c r="H14" i="9"/>
  <c r="B8" i="29" s="1"/>
  <c r="F8" i="29" s="1"/>
  <c r="H12" i="9"/>
  <c r="B7" i="29" s="1"/>
  <c r="F7" i="29" s="1"/>
  <c r="H8" i="9"/>
  <c r="B5" i="29" s="1"/>
  <c r="F5" i="29" s="1"/>
  <c r="I27" i="9"/>
  <c r="C13" i="29" s="1"/>
  <c r="G13" i="29" s="1"/>
  <c r="I25" i="9"/>
  <c r="C12" i="29" s="1"/>
  <c r="G12" i="29" s="1"/>
  <c r="I20" i="9"/>
  <c r="H27" i="9"/>
  <c r="B13" i="29" s="1"/>
  <c r="F13" i="29" s="1"/>
  <c r="H25" i="9"/>
  <c r="B12" i="29" s="1"/>
  <c r="F12" i="29" s="1"/>
  <c r="I41" i="9"/>
  <c r="C18" i="29" s="1"/>
  <c r="G18" i="29" s="1"/>
  <c r="I38" i="9"/>
  <c r="C17" i="29" s="1"/>
  <c r="G17" i="29" s="1"/>
  <c r="I34" i="9"/>
  <c r="C16" i="29" s="1"/>
  <c r="G16" i="29" s="1"/>
  <c r="I31" i="9"/>
  <c r="C15" i="29" s="1"/>
  <c r="G15" i="29" s="1"/>
  <c r="H41" i="9"/>
  <c r="B18" i="29" s="1"/>
  <c r="F18" i="29" s="1"/>
  <c r="H38" i="9"/>
  <c r="B17" i="29" s="1"/>
  <c r="F17" i="29" s="1"/>
  <c r="H34" i="9"/>
  <c r="B16" i="29" s="1"/>
  <c r="F16" i="29" s="1"/>
  <c r="I55" i="9"/>
  <c r="C22" i="29" s="1"/>
  <c r="I50" i="9"/>
  <c r="C21" i="29" s="1"/>
  <c r="G21" i="29" s="1"/>
  <c r="I46" i="9"/>
  <c r="C20" i="29" s="1"/>
  <c r="G20" i="29" s="1"/>
  <c r="H55" i="9"/>
  <c r="B22" i="29" s="1"/>
  <c r="F22" i="29" s="1"/>
  <c r="H50" i="9"/>
  <c r="B21" i="29" s="1"/>
  <c r="F21" i="29" s="1"/>
  <c r="H46" i="9"/>
  <c r="B20" i="29" s="1"/>
  <c r="F20" i="29" s="1"/>
  <c r="H31" i="9"/>
  <c r="B15" i="29" s="1"/>
  <c r="F15" i="29" s="1"/>
  <c r="H20" i="9"/>
  <c r="B10" i="29" s="1"/>
  <c r="H5" i="9"/>
  <c r="B4" i="29" s="1"/>
  <c r="F4" i="29" s="1"/>
  <c r="B4" i="35" l="1"/>
  <c r="F4" i="35" s="1"/>
  <c r="B20" i="32"/>
  <c r="F20" i="32" s="1"/>
  <c r="N59" i="9"/>
  <c r="C7" i="35"/>
  <c r="G7" i="35" s="1"/>
  <c r="C21" i="38"/>
  <c r="G21" i="38" s="1"/>
  <c r="B21" i="38"/>
  <c r="F21" i="38" s="1"/>
  <c r="C16" i="38"/>
  <c r="G16" i="38" s="1"/>
  <c r="B16" i="38"/>
  <c r="F16" i="38" s="1"/>
  <c r="C15" i="38"/>
  <c r="G15" i="38" s="1"/>
  <c r="B22" i="38"/>
  <c r="C22" i="38"/>
  <c r="C13" i="38"/>
  <c r="G13" i="38" s="1"/>
  <c r="B13" i="38"/>
  <c r="F13" i="38" s="1"/>
  <c r="B12" i="38"/>
  <c r="F12" i="38" s="1"/>
  <c r="C12" i="38"/>
  <c r="G12" i="38" s="1"/>
  <c r="B11" i="38"/>
  <c r="F11" i="38" s="1"/>
  <c r="B7" i="38"/>
  <c r="F7" i="38" s="1"/>
  <c r="C7" i="38"/>
  <c r="G7" i="38" s="1"/>
  <c r="C5" i="38"/>
  <c r="G5" i="38" s="1"/>
  <c r="B5" i="38"/>
  <c r="F5" i="38" s="1"/>
  <c r="C8" i="38"/>
  <c r="G8" i="38" s="1"/>
  <c r="B8" i="38"/>
  <c r="F8" i="38" s="1"/>
  <c r="G10" i="38"/>
  <c r="B10" i="38"/>
  <c r="B4" i="38"/>
  <c r="G4" i="38"/>
  <c r="C17" i="38"/>
  <c r="G17" i="38" s="1"/>
  <c r="B17" i="38"/>
  <c r="F17" i="38" s="1"/>
  <c r="B18" i="38"/>
  <c r="C18" i="38"/>
  <c r="P59" i="9"/>
  <c r="B23" i="31"/>
  <c r="F23" i="31" s="1"/>
  <c r="P29" i="9"/>
  <c r="N29" i="9"/>
  <c r="B14" i="32"/>
  <c r="F14" i="32" s="1"/>
  <c r="O59" i="9"/>
  <c r="B15" i="35"/>
  <c r="F15" i="35" s="1"/>
  <c r="C4" i="35"/>
  <c r="G4" i="35" s="1"/>
  <c r="C10" i="35"/>
  <c r="G10" i="35" s="1"/>
  <c r="B10" i="35"/>
  <c r="F10" i="35" s="1"/>
  <c r="B21" i="35"/>
  <c r="F21" i="35" s="1"/>
  <c r="D59" i="9"/>
  <c r="T29" i="9"/>
  <c r="O18" i="9"/>
  <c r="O44" i="9"/>
  <c r="G15" i="32"/>
  <c r="C19" i="32"/>
  <c r="G19" i="32" s="1"/>
  <c r="G21" i="32"/>
  <c r="C23" i="32"/>
  <c r="G23" i="32" s="1"/>
  <c r="F22" i="32"/>
  <c r="B8" i="35"/>
  <c r="F8" i="35" s="1"/>
  <c r="B17" i="35"/>
  <c r="F17" i="35" s="1"/>
  <c r="P44" i="9"/>
  <c r="S18" i="9"/>
  <c r="K29" i="9"/>
  <c r="J44" i="9"/>
  <c r="B14" i="36"/>
  <c r="F14" i="36" s="1"/>
  <c r="F10" i="36"/>
  <c r="C23" i="36"/>
  <c r="G23" i="36" s="1"/>
  <c r="B19" i="36"/>
  <c r="F19" i="36" s="1"/>
  <c r="C19" i="31"/>
  <c r="G19" i="31" s="1"/>
  <c r="B19" i="30"/>
  <c r="F19" i="30" s="1"/>
  <c r="C23" i="34"/>
  <c r="G23" i="34" s="1"/>
  <c r="S44" i="9"/>
  <c r="S29" i="9"/>
  <c r="K59" i="9"/>
  <c r="B15" i="31"/>
  <c r="F15" i="31" s="1"/>
  <c r="B7" i="35"/>
  <c r="F7" i="35" s="1"/>
  <c r="B11" i="35"/>
  <c r="F11" i="35" s="1"/>
  <c r="C15" i="35"/>
  <c r="G15" i="35" s="1"/>
  <c r="G44" i="9"/>
  <c r="T44" i="9"/>
  <c r="C20" i="3"/>
  <c r="G20" i="3" s="1"/>
  <c r="M59" i="9"/>
  <c r="B18" i="3"/>
  <c r="F18" i="3" s="1"/>
  <c r="L44" i="9"/>
  <c r="C11" i="36"/>
  <c r="G11" i="36" s="1"/>
  <c r="B14" i="3"/>
  <c r="F14" i="3" s="1"/>
  <c r="B14" i="30"/>
  <c r="F14" i="30" s="1"/>
  <c r="C14" i="30"/>
  <c r="G14" i="30" s="1"/>
  <c r="L29" i="9"/>
  <c r="G20" i="36"/>
  <c r="C20" i="28"/>
  <c r="G59" i="9"/>
  <c r="U18" i="9"/>
  <c r="U29" i="9"/>
  <c r="C14" i="27"/>
  <c r="G14" i="27" s="1"/>
  <c r="B4" i="30"/>
  <c r="J18" i="9"/>
  <c r="C10" i="32"/>
  <c r="O29" i="9"/>
  <c r="B15" i="32"/>
  <c r="N44" i="9"/>
  <c r="T18" i="9"/>
  <c r="B5" i="35"/>
  <c r="F5" i="35" s="1"/>
  <c r="B13" i="35"/>
  <c r="F13" i="35" s="1"/>
  <c r="B18" i="35"/>
  <c r="F18" i="35" s="1"/>
  <c r="B16" i="35"/>
  <c r="F16" i="35" s="1"/>
  <c r="C8" i="35"/>
  <c r="G8" i="35" s="1"/>
  <c r="C6" i="35"/>
  <c r="G6" i="35" s="1"/>
  <c r="C12" i="35"/>
  <c r="G12" i="35" s="1"/>
  <c r="C17" i="35"/>
  <c r="G17" i="35" s="1"/>
  <c r="C21" i="35"/>
  <c r="G21" i="35" s="1"/>
  <c r="B22" i="35"/>
  <c r="F22" i="35" s="1"/>
  <c r="B20" i="35"/>
  <c r="I29" i="9"/>
  <c r="B19" i="34"/>
  <c r="F19" i="34" s="1"/>
  <c r="E18" i="9"/>
  <c r="E29" i="9"/>
  <c r="C9" i="27"/>
  <c r="G9" i="27" s="1"/>
  <c r="E44" i="9"/>
  <c r="C59" i="9"/>
  <c r="C23" i="26"/>
  <c r="G23" i="26" s="1"/>
  <c r="C18" i="9"/>
  <c r="B18" i="9"/>
  <c r="B29" i="9"/>
  <c r="B9" i="26"/>
  <c r="F9" i="26" s="1"/>
  <c r="F4" i="26"/>
  <c r="C9" i="26"/>
  <c r="G9" i="26" s="1"/>
  <c r="B44" i="9"/>
  <c r="B61" i="9" s="1"/>
  <c r="G15" i="28"/>
  <c r="C19" i="28"/>
  <c r="C19" i="34"/>
  <c r="G19" i="34" s="1"/>
  <c r="G15" i="34"/>
  <c r="B5" i="28"/>
  <c r="F18" i="9"/>
  <c r="B11" i="28"/>
  <c r="F29" i="9"/>
  <c r="F44" i="9"/>
  <c r="B21" i="28"/>
  <c r="F21" i="28" s="1"/>
  <c r="F59" i="9"/>
  <c r="G18" i="9"/>
  <c r="T59" i="9"/>
  <c r="B14" i="26"/>
  <c r="F14" i="26" s="1"/>
  <c r="C11" i="26"/>
  <c r="G11" i="26" s="1"/>
  <c r="C29" i="9"/>
  <c r="B19" i="26"/>
  <c r="F19" i="26" s="1"/>
  <c r="B22" i="26"/>
  <c r="F22" i="26" s="1"/>
  <c r="B59" i="9"/>
  <c r="B7" i="27"/>
  <c r="F7" i="27" s="1"/>
  <c r="D18" i="9"/>
  <c r="B18" i="27"/>
  <c r="D44" i="9"/>
  <c r="F21" i="27"/>
  <c r="B23" i="27"/>
  <c r="F23" i="27" s="1"/>
  <c r="C21" i="27"/>
  <c r="E59" i="9"/>
  <c r="C5" i="30"/>
  <c r="K18" i="9"/>
  <c r="C15" i="30"/>
  <c r="K44" i="9"/>
  <c r="G20" i="30"/>
  <c r="C23" i="30"/>
  <c r="B22" i="30"/>
  <c r="F22" i="30" s="1"/>
  <c r="J59" i="9"/>
  <c r="C5" i="3"/>
  <c r="M18" i="9"/>
  <c r="C13" i="3"/>
  <c r="M29" i="9"/>
  <c r="C16" i="3"/>
  <c r="M44" i="9"/>
  <c r="B20" i="3"/>
  <c r="L59" i="9"/>
  <c r="B5" i="3"/>
  <c r="L18" i="9"/>
  <c r="B4" i="32"/>
  <c r="N18" i="9"/>
  <c r="B6" i="31"/>
  <c r="P18" i="9"/>
  <c r="G21" i="3"/>
  <c r="C19" i="26"/>
  <c r="G19" i="26" s="1"/>
  <c r="C9" i="28"/>
  <c r="C9" i="32"/>
  <c r="G9" i="32" s="1"/>
  <c r="F20" i="30"/>
  <c r="B14" i="27"/>
  <c r="F14" i="27" s="1"/>
  <c r="C14" i="28"/>
  <c r="G14" i="28" s="1"/>
  <c r="S59" i="9"/>
  <c r="R44" i="9"/>
  <c r="G29" i="9"/>
  <c r="B10" i="31"/>
  <c r="U44" i="9"/>
  <c r="F20" i="28"/>
  <c r="G16" i="27"/>
  <c r="C19" i="27"/>
  <c r="J29" i="9"/>
  <c r="C44" i="9"/>
  <c r="D29" i="9"/>
  <c r="B15" i="28"/>
  <c r="B4" i="34"/>
  <c r="R18" i="9"/>
  <c r="B11" i="34"/>
  <c r="R29" i="9"/>
  <c r="B22" i="34"/>
  <c r="R59" i="9"/>
  <c r="G5" i="34"/>
  <c r="C9" i="34"/>
  <c r="C14" i="34"/>
  <c r="G14" i="34" s="1"/>
  <c r="U59" i="9"/>
  <c r="B6" i="36"/>
  <c r="G5" i="36"/>
  <c r="C9" i="36"/>
  <c r="B21" i="36"/>
  <c r="Q29" i="9"/>
  <c r="C10" i="31"/>
  <c r="Q59" i="9"/>
  <c r="C20" i="31"/>
  <c r="C16" i="36"/>
  <c r="B6" i="35"/>
  <c r="B12" i="35"/>
  <c r="C5" i="35"/>
  <c r="G5" i="35" s="1"/>
  <c r="C13" i="35"/>
  <c r="G13" i="35" s="1"/>
  <c r="C11" i="35"/>
  <c r="G11" i="35" s="1"/>
  <c r="C18" i="35"/>
  <c r="G18" i="35" s="1"/>
  <c r="C16" i="35"/>
  <c r="C22" i="35"/>
  <c r="G22" i="35" s="1"/>
  <c r="C20" i="35"/>
  <c r="Q18" i="9"/>
  <c r="I59" i="9"/>
  <c r="B23" i="29"/>
  <c r="F23" i="29" s="1"/>
  <c r="C23" i="29"/>
  <c r="G23" i="29" s="1"/>
  <c r="G22" i="29"/>
  <c r="H59" i="9"/>
  <c r="H29" i="9"/>
  <c r="H18" i="9"/>
  <c r="I18" i="9"/>
  <c r="F10" i="29"/>
  <c r="B14" i="29"/>
  <c r="F14" i="29" s="1"/>
  <c r="C10" i="29"/>
  <c r="G10" i="29" s="1"/>
  <c r="B9" i="29"/>
  <c r="C9" i="29"/>
  <c r="B19" i="29"/>
  <c r="F19" i="29" s="1"/>
  <c r="H44" i="9"/>
  <c r="I44" i="9"/>
  <c r="C19" i="29"/>
  <c r="C4" i="31"/>
  <c r="Q44" i="9"/>
  <c r="C61" i="9" l="1"/>
  <c r="B23" i="32"/>
  <c r="F23" i="32" s="1"/>
  <c r="J61" i="9"/>
  <c r="G22" i="38"/>
  <c r="C23" i="38"/>
  <c r="G23" i="38" s="1"/>
  <c r="F22" i="38"/>
  <c r="B23" i="38"/>
  <c r="F23" i="38" s="1"/>
  <c r="C14" i="38"/>
  <c r="G14" i="38" s="1"/>
  <c r="C9" i="38"/>
  <c r="G9" i="38" s="1"/>
  <c r="F10" i="38"/>
  <c r="B14" i="38"/>
  <c r="F14" i="38" s="1"/>
  <c r="B9" i="38"/>
  <c r="F9" i="38" s="1"/>
  <c r="F4" i="38"/>
  <c r="G18" i="38"/>
  <c r="C19" i="38"/>
  <c r="F18" i="38"/>
  <c r="B19" i="38"/>
  <c r="K61" i="9"/>
  <c r="B19" i="31"/>
  <c r="F19" i="31" s="1"/>
  <c r="B19" i="35"/>
  <c r="F19" i="35" s="1"/>
  <c r="P61" i="9"/>
  <c r="O61" i="9"/>
  <c r="N61" i="9"/>
  <c r="M61" i="9"/>
  <c r="L61" i="9"/>
  <c r="R61" i="9"/>
  <c r="S61" i="9"/>
  <c r="B23" i="30"/>
  <c r="F23" i="30" s="1"/>
  <c r="C23" i="3"/>
  <c r="G23" i="3" s="1"/>
  <c r="B23" i="28"/>
  <c r="F23" i="28" s="1"/>
  <c r="F61" i="9"/>
  <c r="F9" i="29"/>
  <c r="B24" i="29"/>
  <c r="F24" i="29" s="1"/>
  <c r="G9" i="29"/>
  <c r="U61" i="9"/>
  <c r="G61" i="9"/>
  <c r="T61" i="9"/>
  <c r="F20" i="35"/>
  <c r="B23" i="35"/>
  <c r="F23" i="35" s="1"/>
  <c r="F15" i="32"/>
  <c r="B19" i="32"/>
  <c r="F19" i="32" s="1"/>
  <c r="C14" i="32"/>
  <c r="G10" i="32"/>
  <c r="F4" i="30"/>
  <c r="B9" i="30"/>
  <c r="F9" i="30" s="1"/>
  <c r="C14" i="36"/>
  <c r="G14" i="36" s="1"/>
  <c r="G20" i="28"/>
  <c r="C23" i="28"/>
  <c r="G23" i="28" s="1"/>
  <c r="B19" i="3"/>
  <c r="F19" i="3" s="1"/>
  <c r="E61" i="9"/>
  <c r="D61" i="9"/>
  <c r="G20" i="35"/>
  <c r="C23" i="35"/>
  <c r="G23" i="35" s="1"/>
  <c r="G16" i="35"/>
  <c r="C19" i="35"/>
  <c r="G19" i="35" s="1"/>
  <c r="F6" i="35"/>
  <c r="B9" i="35"/>
  <c r="G20" i="31"/>
  <c r="C23" i="31"/>
  <c r="G23" i="31" s="1"/>
  <c r="G10" i="31"/>
  <c r="C14" i="31"/>
  <c r="G14" i="31" s="1"/>
  <c r="C14" i="35"/>
  <c r="G14" i="35" s="1"/>
  <c r="G9" i="36"/>
  <c r="G9" i="34"/>
  <c r="C24" i="34"/>
  <c r="G24" i="34" s="1"/>
  <c r="B19" i="28"/>
  <c r="F19" i="28" s="1"/>
  <c r="F15" i="28"/>
  <c r="G19" i="27"/>
  <c r="F10" i="31"/>
  <c r="B14" i="31"/>
  <c r="F14" i="31" s="1"/>
  <c r="G9" i="28"/>
  <c r="F6" i="31"/>
  <c r="B9" i="31"/>
  <c r="F4" i="32"/>
  <c r="B9" i="32"/>
  <c r="F5" i="3"/>
  <c r="B9" i="3"/>
  <c r="F9" i="3" s="1"/>
  <c r="F20" i="3"/>
  <c r="B23" i="3"/>
  <c r="G15" i="30"/>
  <c r="C19" i="30"/>
  <c r="G19" i="30" s="1"/>
  <c r="G5" i="30"/>
  <c r="C9" i="30"/>
  <c r="G9" i="30" s="1"/>
  <c r="C23" i="27"/>
  <c r="G23" i="27" s="1"/>
  <c r="G21" i="27"/>
  <c r="F18" i="27"/>
  <c r="B19" i="27"/>
  <c r="F19" i="27" s="1"/>
  <c r="B9" i="27"/>
  <c r="B23" i="26"/>
  <c r="F23" i="26" s="1"/>
  <c r="C14" i="26"/>
  <c r="G14" i="26" s="1"/>
  <c r="B14" i="28"/>
  <c r="F14" i="28" s="1"/>
  <c r="F11" i="28"/>
  <c r="B9" i="28"/>
  <c r="F5" i="28"/>
  <c r="G19" i="28"/>
  <c r="Q61" i="9"/>
  <c r="C9" i="35"/>
  <c r="C14" i="29"/>
  <c r="G14" i="29" s="1"/>
  <c r="F12" i="35"/>
  <c r="B14" i="35"/>
  <c r="F14" i="35" s="1"/>
  <c r="G16" i="36"/>
  <c r="C19" i="36"/>
  <c r="G19" i="36" s="1"/>
  <c r="F21" i="36"/>
  <c r="B23" i="36"/>
  <c r="F23" i="36" s="1"/>
  <c r="F6" i="36"/>
  <c r="B9" i="36"/>
  <c r="F22" i="34"/>
  <c r="B23" i="34"/>
  <c r="F23" i="34" s="1"/>
  <c r="F11" i="34"/>
  <c r="B14" i="34"/>
  <c r="F14" i="34" s="1"/>
  <c r="F4" i="34"/>
  <c r="B9" i="34"/>
  <c r="G16" i="3"/>
  <c r="C19" i="3"/>
  <c r="G13" i="3"/>
  <c r="C14" i="3"/>
  <c r="G14" i="3" s="1"/>
  <c r="C9" i="3"/>
  <c r="G9" i="3" s="1"/>
  <c r="G5" i="3"/>
  <c r="G23" i="30"/>
  <c r="H61" i="9"/>
  <c r="I61" i="9"/>
  <c r="G19" i="29"/>
  <c r="G4" i="31"/>
  <c r="C9" i="31"/>
  <c r="F19" i="38" l="1"/>
  <c r="B24" i="38"/>
  <c r="F24" i="38" s="1"/>
  <c r="G19" i="38"/>
  <c r="C24" i="38"/>
  <c r="G24" i="38" s="1"/>
  <c r="C24" i="35"/>
  <c r="G24" i="35" s="1"/>
  <c r="C24" i="28"/>
  <c r="G24" i="28" s="1"/>
  <c r="B24" i="28"/>
  <c r="F24" i="28" s="1"/>
  <c r="G9" i="35"/>
  <c r="C24" i="30"/>
  <c r="G24" i="30" s="1"/>
  <c r="B24" i="30"/>
  <c r="F24" i="30" s="1"/>
  <c r="G14" i="32"/>
  <c r="C24" i="32"/>
  <c r="G24" i="32" s="1"/>
  <c r="C24" i="29"/>
  <c r="G24" i="29" s="1"/>
  <c r="B24" i="26"/>
  <c r="F24" i="26" s="1"/>
  <c r="C24" i="26"/>
  <c r="G24" i="26" s="1"/>
  <c r="B24" i="27"/>
  <c r="F24" i="27" s="1"/>
  <c r="F9" i="27"/>
  <c r="F23" i="3"/>
  <c r="B24" i="3"/>
  <c r="F24" i="3" s="1"/>
  <c r="B24" i="32"/>
  <c r="F24" i="32" s="1"/>
  <c r="F9" i="32"/>
  <c r="B24" i="31"/>
  <c r="F24" i="31" s="1"/>
  <c r="F9" i="31"/>
  <c r="B24" i="35"/>
  <c r="F24" i="35" s="1"/>
  <c r="F9" i="35"/>
  <c r="G19" i="3"/>
  <c r="C24" i="3"/>
  <c r="G24" i="3" s="1"/>
  <c r="F9" i="34"/>
  <c r="B24" i="34"/>
  <c r="F24" i="34" s="1"/>
  <c r="F9" i="36"/>
  <c r="B24" i="36"/>
  <c r="F24" i="36" s="1"/>
  <c r="F9" i="28"/>
  <c r="C24" i="27"/>
  <c r="G24" i="27" s="1"/>
  <c r="C24" i="36"/>
  <c r="G24" i="36" s="1"/>
  <c r="C24" i="31"/>
  <c r="G24" i="31" s="1"/>
  <c r="G9" i="31"/>
</calcChain>
</file>

<file path=xl/sharedStrings.xml><?xml version="1.0" encoding="utf-8"?>
<sst xmlns="http://schemas.openxmlformats.org/spreadsheetml/2006/main" count="482" uniqueCount="130">
  <si>
    <t>56050010007.56050090000.</t>
  </si>
  <si>
    <t>56060010006.56060020004.56060090009</t>
  </si>
  <si>
    <t>55095900006</t>
    <phoneticPr fontId="2" type="noConversion"/>
  </si>
  <si>
    <t>55094100007</t>
    <phoneticPr fontId="2" type="noConversion"/>
  </si>
  <si>
    <t>55094200006</t>
    <phoneticPr fontId="2" type="noConversion"/>
  </si>
  <si>
    <t>56049020007/56049090002</t>
    <phoneticPr fontId="7" type="noConversion"/>
  </si>
  <si>
    <r>
      <rPr>
        <sz val="11"/>
        <rFont val="新細明體"/>
        <family val="1"/>
        <charset val="136"/>
      </rPr>
      <t>產品類別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</si>
  <si>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</si>
  <si>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</si>
  <si>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聚酯棉紗</t>
    </r>
    <phoneticPr fontId="2" type="noConversion"/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</si>
  <si>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T/R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</si>
  <si>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T/W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</si>
  <si>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混紡</t>
    </r>
    <r>
      <rPr>
        <sz val="11"/>
        <rFont val="Times New Roman"/>
        <family val="1"/>
      </rPr>
      <t>T/C</t>
    </r>
    <r>
      <rPr>
        <sz val="11"/>
        <rFont val="新細明體"/>
        <family val="1"/>
        <charset val="136"/>
      </rPr>
      <t>紗</t>
    </r>
  </si>
  <si>
    <r>
      <rPr>
        <sz val="11"/>
        <rFont val="新細明體"/>
        <family val="1"/>
        <charset val="136"/>
      </rPr>
      <t>其他聚酯纖維紗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</si>
  <si>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</si>
  <si>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亞克力紗</t>
    </r>
    <phoneticPr fontId="2" type="noConversion"/>
  </si>
  <si>
    <r>
      <t>A/W</t>
    </r>
    <r>
      <rPr>
        <sz val="11"/>
        <rFont val="新細明體"/>
        <family val="1"/>
        <charset val="136"/>
      </rPr>
      <t>紗</t>
    </r>
    <phoneticPr fontId="2" type="noConversion"/>
  </si>
  <si>
    <r>
      <t>A/C</t>
    </r>
    <r>
      <rPr>
        <sz val="11"/>
        <rFont val="新細明體"/>
        <family val="1"/>
        <charset val="136"/>
      </rPr>
      <t>紗</t>
    </r>
    <r>
      <rPr>
        <sz val="11"/>
        <rFont val="Times New Roman"/>
        <family val="1"/>
      </rPr>
      <t xml:space="preserve">   </t>
    </r>
    <phoneticPr fontId="2" type="noConversion"/>
  </si>
  <si>
    <r>
      <rPr>
        <sz val="11"/>
        <rFont val="新細明體"/>
        <family val="1"/>
        <charset val="136"/>
      </rPr>
      <t>其它亞克力混紡紗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</si>
  <si>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</si>
  <si>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嫘縈棉紗</t>
    </r>
    <phoneticPr fontId="2" type="noConversion"/>
  </si>
  <si>
    <r>
      <rPr>
        <sz val="11"/>
        <rFont val="新細明體"/>
        <family val="1"/>
        <charset val="136"/>
      </rPr>
      <t>嫘縈棉混紡紗</t>
    </r>
  </si>
  <si>
    <r>
      <rPr>
        <sz val="11"/>
        <rFont val="新細明體"/>
        <family val="1"/>
        <charset val="136"/>
      </rPr>
      <t>尼龍短纖紗</t>
    </r>
  </si>
  <si>
    <r>
      <rPr>
        <sz val="11"/>
        <rFont val="新細明體"/>
        <family val="1"/>
        <charset val="136"/>
      </rPr>
      <t>人纖製縫紉線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</si>
  <si>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</si>
  <si>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零售用人纖短纖紗</t>
    </r>
    <phoneticPr fontId="2" type="noConversion"/>
  </si>
  <si>
    <r>
      <rPr>
        <sz val="11"/>
        <rFont val="新細明體"/>
        <family val="1"/>
        <charset val="136"/>
      </rPr>
      <t>特殊人纖短纖紗</t>
    </r>
  </si>
  <si>
    <r>
      <rPr>
        <sz val="11"/>
        <rFont val="新細明體"/>
        <family val="1"/>
        <charset val="136"/>
      </rPr>
      <t>其他人纖短纖紗</t>
    </r>
  </si>
  <si>
    <r>
      <rPr>
        <sz val="11"/>
        <rFont val="新細明體"/>
        <family val="1"/>
        <charset val="136"/>
      </rPr>
      <t>合</t>
    </r>
    <r>
      <rPr>
        <sz val="11"/>
        <rFont val="Times New Roman"/>
        <family val="1"/>
      </rPr>
      <t xml:space="preserve">   </t>
    </r>
    <r>
      <rPr>
        <sz val="11"/>
        <rFont val="新細明體"/>
        <family val="1"/>
        <charset val="136"/>
      </rPr>
      <t>計</t>
    </r>
    <phoneticPr fontId="2" type="noConversion"/>
  </si>
  <si>
    <r>
      <rPr>
        <sz val="11"/>
        <rFont val="新細明體"/>
        <family val="1"/>
        <charset val="136"/>
      </rPr>
      <t>總計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</si>
  <si>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</si>
  <si>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金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  <charset val="136"/>
      </rPr>
      <t>額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</si>
  <si>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</si>
  <si>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數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  <charset val="136"/>
      </rPr>
      <t>量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</si>
  <si>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</si>
  <si>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</si>
  <si>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</si>
  <si>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</si>
  <si>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</si>
  <si>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</si>
  <si>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</si>
  <si>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</si>
  <si>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</si>
  <si>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1-5月</t>
    </r>
    <r>
      <rPr>
        <sz val="11"/>
        <rFont val="新細明體"/>
        <family val="1"/>
        <charset val="136"/>
      </rPr>
      <t/>
    </r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</si>
  <si>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1-6月</t>
    </r>
    <r>
      <rPr>
        <sz val="11"/>
        <rFont val="新細明體"/>
        <family val="1"/>
        <charset val="136"/>
      </rPr>
      <t/>
    </r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</si>
  <si>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1-7月</t>
    </r>
    <r>
      <rPr>
        <sz val="11"/>
        <rFont val="新細明體"/>
        <family val="1"/>
        <charset val="136"/>
      </rPr>
      <t/>
    </r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</si>
  <si>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</si>
  <si>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金</t>
    </r>
    <r>
      <rPr>
        <sz val="11"/>
        <rFont val="Times New Roman"/>
        <family val="1"/>
      </rPr>
      <t xml:space="preserve">  </t>
    </r>
    <r>
      <rPr>
        <sz val="11"/>
        <rFont val="新細明體"/>
        <family val="1"/>
        <charset val="136"/>
      </rPr>
      <t>額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美元</t>
    </r>
    <r>
      <rPr>
        <sz val="11"/>
        <rFont val="Times New Roman"/>
        <family val="1"/>
      </rPr>
      <t>)</t>
    </r>
    <phoneticPr fontId="2" type="noConversion"/>
  </si>
  <si>
    <r>
      <rPr>
        <sz val="11"/>
        <rFont val="新細明體"/>
        <family val="1"/>
        <charset val="136"/>
      </rPr>
      <t>數</t>
    </r>
    <r>
      <rPr>
        <sz val="11"/>
        <rFont val="Times New Roman"/>
        <family val="1"/>
      </rPr>
      <t xml:space="preserve"> </t>
    </r>
    <r>
      <rPr>
        <sz val="11"/>
        <rFont val="新細明體"/>
        <family val="1"/>
        <charset val="136"/>
      </rPr>
      <t>量</t>
    </r>
    <r>
      <rPr>
        <sz val="11"/>
        <rFont val="Times New Roman"/>
        <family val="1"/>
      </rPr>
      <t>(</t>
    </r>
    <r>
      <rPr>
        <sz val="11"/>
        <rFont val="新細明體"/>
        <family val="1"/>
        <charset val="136"/>
      </rPr>
      <t>公斤</t>
    </r>
    <r>
      <rPr>
        <sz val="11"/>
        <rFont val="Times New Roman"/>
        <family val="1"/>
      </rPr>
      <t>)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</si>
  <si>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1-10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</si>
  <si>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新細明體"/>
        <family val="1"/>
        <charset val="136"/>
      </rPr>
      <t>月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</si>
  <si>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1-9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</si>
  <si>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1-11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</si>
  <si>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01-11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</si>
  <si>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rPr>
        <sz val="12"/>
        <rFont val="微軟正黑體"/>
        <family val="2"/>
        <charset val="136"/>
      </rPr>
      <t>產品類別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</si>
  <si>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</si>
  <si>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1-11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</si>
  <si>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與去年同期比較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</si>
  <si>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</si>
  <si>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</si>
  <si>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</si>
  <si>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(%)</t>
    </r>
    <phoneticPr fontId="2" type="noConversion"/>
  </si>
  <si>
    <r>
      <rPr>
        <sz val="12"/>
        <rFont val="微軟正黑體"/>
        <family val="2"/>
        <charset val="136"/>
      </rPr>
      <t>聚酯棉紗</t>
    </r>
    <phoneticPr fontId="2" type="noConversion"/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</si>
  <si>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T/R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</si>
  <si>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T/W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</si>
  <si>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混紡</t>
    </r>
    <r>
      <rPr>
        <sz val="12"/>
        <rFont val="Times New Roman"/>
        <family val="1"/>
      </rPr>
      <t>T/C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</si>
  <si>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其他聚酯纖維紗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</si>
  <si>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  <phoneticPr fontId="2" type="noConversion"/>
  </si>
  <si>
    <r>
      <rPr>
        <sz val="12"/>
        <rFont val="微軟正黑體"/>
        <family val="2"/>
        <charset val="136"/>
      </rPr>
      <t>亞克力紗</t>
    </r>
    <phoneticPr fontId="2" type="noConversion"/>
  </si>
  <si>
    <r>
      <t>A/W</t>
    </r>
    <r>
      <rPr>
        <sz val="12"/>
        <rFont val="微軟正黑體"/>
        <family val="2"/>
        <charset val="136"/>
      </rPr>
      <t>紗</t>
    </r>
  </si>
  <si>
    <r>
      <t>A/C</t>
    </r>
    <r>
      <rPr>
        <sz val="12"/>
        <rFont val="微軟正黑體"/>
        <family val="2"/>
        <charset val="136"/>
      </rPr>
      <t>紗</t>
    </r>
  </si>
  <si>
    <r>
      <rPr>
        <sz val="12"/>
        <rFont val="微軟正黑體"/>
        <family val="2"/>
        <charset val="136"/>
      </rPr>
      <t>其它亞克力混紡紗</t>
    </r>
  </si>
  <si>
    <r>
      <rPr>
        <sz val="12"/>
        <rFont val="微軟正黑體"/>
        <family val="2"/>
        <charset val="136"/>
      </rPr>
      <t>嫘縈棉紗</t>
    </r>
    <phoneticPr fontId="2" type="noConversion"/>
  </si>
  <si>
    <r>
      <rPr>
        <sz val="12"/>
        <rFont val="微軟正黑體"/>
        <family val="2"/>
        <charset val="136"/>
      </rPr>
      <t>嫘縈棉混紡紗</t>
    </r>
  </si>
  <si>
    <r>
      <rPr>
        <sz val="12"/>
        <rFont val="微軟正黑體"/>
        <family val="2"/>
        <charset val="136"/>
      </rPr>
      <t>尼龍短纖紗</t>
    </r>
  </si>
  <si>
    <r>
      <rPr>
        <sz val="12"/>
        <rFont val="微軟正黑體"/>
        <family val="2"/>
        <charset val="136"/>
      </rPr>
      <t>人纖製縫紉線</t>
    </r>
  </si>
  <si>
    <r>
      <rPr>
        <sz val="12"/>
        <rFont val="微軟正黑體"/>
        <family val="2"/>
        <charset val="136"/>
      </rPr>
      <t>零售用人纖短纖紗</t>
    </r>
    <phoneticPr fontId="2" type="noConversion"/>
  </si>
  <si>
    <r>
      <rPr>
        <sz val="12"/>
        <rFont val="微軟正黑體"/>
        <family val="2"/>
        <charset val="136"/>
      </rPr>
      <t>特殊人纖短纖紗</t>
    </r>
  </si>
  <si>
    <r>
      <rPr>
        <sz val="12"/>
        <rFont val="微軟正黑體"/>
        <family val="2"/>
        <charset val="136"/>
      </rPr>
      <t>其他人纖短纖紗</t>
    </r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</si>
  <si>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</si>
  <si>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1-10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</si>
  <si>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</si>
  <si>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1-10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</si>
  <si>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1-9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</si>
  <si>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</si>
  <si>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1-9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</si>
  <si>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</si>
  <si>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1-8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</si>
  <si>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</si>
  <si>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1-8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</si>
  <si>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1-7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</si>
  <si>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rPr>
        <sz val="12"/>
        <rFont val="微軟正黑體"/>
        <family val="2"/>
        <charset val="136"/>
      </rPr>
      <t>產品類別</t>
    </r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</si>
  <si>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</si>
  <si>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1-7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</si>
  <si>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1-6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</si>
  <si>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</si>
  <si>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1-6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</si>
  <si>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1-5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r>
      <rPr>
        <sz val="12"/>
        <rFont val="新細明體"/>
        <family val="1"/>
        <charset val="136"/>
      </rPr>
      <t/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</si>
  <si>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</si>
  <si>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1-5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</si>
  <si>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</si>
  <si>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聚酯棉紗</t>
    </r>
  </si>
  <si>
    <r>
      <rPr>
        <sz val="12"/>
        <rFont val="微軟正黑體"/>
        <family val="2"/>
        <charset val="136"/>
      </rPr>
      <t>合</t>
    </r>
    <r>
      <rPr>
        <sz val="12"/>
        <rFont val="Times New Roman"/>
        <family val="1"/>
      </rPr>
      <t xml:space="preserve">   </t>
    </r>
    <r>
      <rPr>
        <sz val="12"/>
        <rFont val="微軟正黑體"/>
        <family val="2"/>
        <charset val="136"/>
      </rPr>
      <t>計</t>
    </r>
  </si>
  <si>
    <r>
      <rPr>
        <sz val="12"/>
        <rFont val="微軟正黑體"/>
        <family val="2"/>
        <charset val="136"/>
      </rPr>
      <t>亞克力紗</t>
    </r>
  </si>
  <si>
    <r>
      <rPr>
        <sz val="12"/>
        <rFont val="微軟正黑體"/>
        <family val="2"/>
        <charset val="136"/>
      </rPr>
      <t>嫘縈棉紗</t>
    </r>
  </si>
  <si>
    <r>
      <rPr>
        <sz val="12"/>
        <rFont val="微軟正黑體"/>
        <family val="2"/>
        <charset val="136"/>
      </rPr>
      <t>零售用人纖短纖紗</t>
    </r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</si>
  <si>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</si>
  <si>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</si>
  <si>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</si>
  <si>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sz val="12"/>
        <rFont val="微軟正黑體"/>
        <family val="2"/>
        <charset val="136"/>
      </rPr>
      <t>數量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公斤</t>
    </r>
    <r>
      <rPr>
        <sz val="12"/>
        <rFont val="Times New Roman"/>
        <family val="1"/>
      </rPr>
      <t>)</t>
    </r>
  </si>
  <si>
    <r>
      <rPr>
        <sz val="12"/>
        <rFont val="微軟正黑體"/>
        <family val="2"/>
        <charset val="136"/>
      </rPr>
      <t>金額</t>
    </r>
    <r>
      <rPr>
        <sz val="12"/>
        <rFont val="Times New Roman"/>
        <family val="1"/>
      </rPr>
      <t>(</t>
    </r>
    <r>
      <rPr>
        <sz val="12"/>
        <rFont val="微軟正黑體"/>
        <family val="2"/>
        <charset val="136"/>
      </rPr>
      <t>美元</t>
    </r>
    <r>
      <rPr>
        <sz val="12"/>
        <rFont val="Times New Roman"/>
        <family val="1"/>
      </rPr>
      <t>)</t>
    </r>
  </si>
  <si>
    <r>
      <t>110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1-12</t>
    </r>
    <r>
      <rPr>
        <sz val="11"/>
        <rFont val="新細明體"/>
        <family val="1"/>
        <charset val="136"/>
      </rPr>
      <t>月</t>
    </r>
    <phoneticPr fontId="2" type="noConversion"/>
  </si>
  <si>
    <r>
      <t>110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1-12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</si>
  <si>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110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</si>
  <si>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t>109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</t>
    </r>
    <phoneticPr fontId="2" type="noConversion"/>
  </si>
  <si>
    <r>
      <rPr>
        <b/>
        <sz val="12"/>
        <rFont val="微軟正黑體"/>
        <family val="2"/>
        <charset val="136"/>
      </rPr>
      <t>總</t>
    </r>
    <r>
      <rPr>
        <b/>
        <sz val="12"/>
        <rFont val="Times New Roman"/>
        <family val="1"/>
      </rPr>
      <t xml:space="preserve">  </t>
    </r>
    <r>
      <rPr>
        <b/>
        <sz val="12"/>
        <rFont val="微軟正黑體"/>
        <family val="2"/>
        <charset val="136"/>
      </rPr>
      <t>計</t>
    </r>
  </si>
  <si>
    <r>
      <t xml:space="preserve">      </t>
    </r>
    <r>
      <rPr>
        <sz val="12"/>
        <rFont val="微軟正黑體"/>
        <family val="2"/>
        <charset val="136"/>
      </rPr>
      <t>本</t>
    </r>
    <r>
      <rPr>
        <sz val="12"/>
        <rFont val="Times New Roman"/>
        <family val="1"/>
      </rPr>
      <t>(110)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1-12</t>
    </r>
    <r>
      <rPr>
        <sz val="12"/>
        <rFont val="微軟正黑體"/>
        <family val="2"/>
        <charset val="136"/>
      </rPr>
      <t>月，台灣人纖短纖紗出口數量及金額分別為</t>
    </r>
    <r>
      <rPr>
        <sz val="12"/>
        <rFont val="Times New Roman"/>
        <family val="1"/>
      </rPr>
      <t>10,468</t>
    </r>
    <r>
      <rPr>
        <sz val="12"/>
        <rFont val="微軟正黑體"/>
        <family val="2"/>
        <charset val="136"/>
      </rPr>
      <t>公噸及5仟064萬美元，較去年同期數量減少</t>
    </r>
    <r>
      <rPr>
        <sz val="12"/>
        <rFont val="Times New Roman"/>
        <family val="1"/>
      </rPr>
      <t>1.1%</t>
    </r>
    <r>
      <rPr>
        <sz val="12"/>
        <rFont val="微軟正黑體"/>
        <family val="2"/>
        <charset val="136"/>
      </rPr>
      <t>、金額</t>
    </r>
    <r>
      <rPr>
        <sz val="12"/>
        <rFont val="新細明體"/>
        <family val="2"/>
        <charset val="136"/>
      </rPr>
      <t>增加14.3</t>
    </r>
    <r>
      <rPr>
        <sz val="12"/>
        <rFont val="Times New Roman"/>
        <family val="1"/>
      </rPr>
      <t>%</t>
    </r>
    <r>
      <rPr>
        <sz val="12"/>
        <rFont val="微軟正黑體"/>
        <family val="2"/>
        <charset val="136"/>
      </rPr>
      <t>。</t>
    </r>
    <phoneticPr fontId="2" type="noConversion"/>
  </si>
  <si>
    <r>
      <t>111</t>
    </r>
    <r>
      <rPr>
        <b/>
        <sz val="11"/>
        <rFont val="新細明體"/>
        <family val="1"/>
        <charset val="136"/>
      </rPr>
      <t>年聚酯棉紗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亞克力紗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嫘縈棉紗</t>
    </r>
    <r>
      <rPr>
        <b/>
        <sz val="11"/>
        <rFont val="Times New Roman"/>
        <family val="1"/>
      </rPr>
      <t>\</t>
    </r>
    <r>
      <rPr>
        <b/>
        <sz val="11"/>
        <rFont val="新細明體"/>
        <family val="1"/>
        <charset val="136"/>
      </rPr>
      <t>人纖短纖紗出口統計表</t>
    </r>
    <r>
      <rPr>
        <b/>
        <sz val="11"/>
        <rFont val="Times New Roman"/>
        <family val="1"/>
      </rPr>
      <t xml:space="preserve">     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</si>
  <si>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</si>
  <si>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</si>
  <si>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1-2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</si>
  <si>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1-2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</si>
  <si>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1-3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</si>
  <si>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1-3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</si>
  <si>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01</t>
    </r>
    <r>
      <rPr>
        <sz val="11"/>
        <rFont val="新細明體"/>
        <family val="1"/>
        <charset val="136"/>
      </rPr>
      <t>月</t>
    </r>
    <phoneticPr fontId="2" type="noConversion"/>
  </si>
  <si>
    <r>
      <t>111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1-3</t>
    </r>
    <r>
      <rPr>
        <sz val="11"/>
        <rFont val="新細明體"/>
        <family val="1"/>
        <charset val="136"/>
      </rPr>
      <t>月</t>
    </r>
    <phoneticPr fontId="2" type="noConversion"/>
  </si>
  <si>
    <r>
      <t>111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1-2</t>
    </r>
    <r>
      <rPr>
        <sz val="11"/>
        <rFont val="新細明體"/>
        <family val="1"/>
        <charset val="136"/>
      </rPr>
      <t>月</t>
    </r>
    <phoneticPr fontId="2" type="noConversion"/>
  </si>
  <si>
    <r>
      <t>111</t>
    </r>
    <r>
      <rPr>
        <b/>
        <sz val="14"/>
        <rFont val="微軟正黑體"/>
        <family val="2"/>
        <charset val="136"/>
      </rPr>
      <t>年</t>
    </r>
    <r>
      <rPr>
        <b/>
        <sz val="14"/>
        <rFont val="Times New Roman"/>
        <family val="1"/>
      </rPr>
      <t>1-4</t>
    </r>
    <r>
      <rPr>
        <b/>
        <sz val="14"/>
        <rFont val="微軟正黑體"/>
        <family val="2"/>
        <charset val="136"/>
      </rPr>
      <t>月聚酯棉紗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亞克力紗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嫘縈棉紗</t>
    </r>
    <r>
      <rPr>
        <b/>
        <sz val="14"/>
        <rFont val="Times New Roman"/>
        <family val="1"/>
      </rPr>
      <t>\</t>
    </r>
    <r>
      <rPr>
        <b/>
        <sz val="14"/>
        <rFont val="微軟正黑體"/>
        <family val="2"/>
        <charset val="136"/>
      </rPr>
      <t>人纖短纖紗出口統計表</t>
    </r>
    <r>
      <rPr>
        <b/>
        <sz val="14"/>
        <rFont val="Times New Roman"/>
        <family val="1"/>
      </rPr>
      <t xml:space="preserve">     </t>
    </r>
    <phoneticPr fontId="2" type="noConversion"/>
  </si>
  <si>
    <r>
      <t>111</t>
    </r>
    <r>
      <rPr>
        <sz val="12"/>
        <rFont val="微軟正黑體"/>
        <family val="2"/>
        <charset val="136"/>
      </rPr>
      <t>年</t>
    </r>
    <r>
      <rPr>
        <sz val="12"/>
        <rFont val="Times New Roman"/>
        <family val="1"/>
      </rPr>
      <t>1-4</t>
    </r>
    <r>
      <rPr>
        <sz val="12"/>
        <rFont val="微軟正黑體"/>
        <family val="2"/>
        <charset val="136"/>
      </rPr>
      <t>月</t>
    </r>
    <phoneticPr fontId="2" type="noConversion"/>
  </si>
  <si>
    <r>
      <t>111</t>
    </r>
    <r>
      <rPr>
        <sz val="11"/>
        <rFont val="新細明體"/>
        <family val="1"/>
        <charset val="136"/>
      </rPr>
      <t>年</t>
    </r>
    <r>
      <rPr>
        <sz val="11"/>
        <rFont val="Times New Roman"/>
        <family val="1"/>
      </rPr>
      <t>1-4</t>
    </r>
    <r>
      <rPr>
        <sz val="11"/>
        <rFont val="新細明體"/>
        <family val="1"/>
        <charset val="136"/>
      </rPr>
      <t>月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</si>
</sst>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76" formatCode="#,##0_);[Red]\(#,##0\)"/>
    <numFmt numFmtId="177" formatCode="_-* #,##0_-;\-* #,##0_-;_-* &quot;-&quot;??_-;_-@_-"/>
    <numFmt numFmtId="178" formatCode="0.0%"/>
  </numFmts>
  <fonts count="1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Times New Roman"/>
      <family val="1"/>
    </font>
    <font>
      <sz val="11"/>
      <name val="新細明體"/>
      <family val="1"/>
      <charset val="136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PMingLiU"/>
      <family val="1"/>
      <charset val="136"/>
    </font>
    <font>
      <b/>
      <sz val="11"/>
      <name val="新細明體"/>
      <family val="1"/>
      <charset val="136"/>
    </font>
    <font>
      <sz val="10"/>
      <name val="Times New Roman"/>
      <family val="1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  <font>
      <b/>
      <sz val="14"/>
      <name val="微軟正黑體"/>
      <family val="2"/>
      <charset val="136"/>
    </font>
    <font>
      <sz val="12"/>
      <name val="新細明體"/>
      <family val="1"/>
      <charset val="136"/>
      <scheme val="minor"/>
    </font>
    <font>
      <sz val="10"/>
      <color rgb="FF000066"/>
      <name val="新細明體"/>
      <family val="1"/>
      <charset val="136"/>
    </font>
    <font>
      <sz val="10"/>
      <color rgb="FF000066"/>
      <name val="新細明體"/>
      <family val="1"/>
      <charset val="136"/>
      <scheme val="minor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新細明體"/>
      <family val="2"/>
      <charset val="136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>
      <alignment vertical="center"/>
    </xf>
  </cellStyleXfs>
  <cellXfs count="59">
    <xf numFmtId="0" fontId="0" fillId="0" borderId="0" xfId="0"/>
    <xf numFmtId="0" fontId="4" fillId="0" borderId="0" xfId="0" applyFont="1" applyFill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Continuous"/>
    </xf>
    <xf numFmtId="176" fontId="5" fillId="0" borderId="0" xfId="0" applyNumberFormat="1" applyFont="1" applyFill="1"/>
    <xf numFmtId="0" fontId="10" fillId="0" borderId="0" xfId="0" applyFont="1"/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4" borderId="1" xfId="0" applyFont="1" applyFill="1" applyBorder="1"/>
    <xf numFmtId="0" fontId="5" fillId="4" borderId="1" xfId="0" applyFont="1" applyFill="1" applyBorder="1" applyAlignment="1">
      <alignment horizontal="center" vertical="center"/>
    </xf>
    <xf numFmtId="49" fontId="5" fillId="4" borderId="3" xfId="0" applyNumberFormat="1" applyFont="1" applyFill="1" applyBorder="1" applyAlignment="1">
      <alignment horizontal="right"/>
    </xf>
    <xf numFmtId="0" fontId="5" fillId="4" borderId="3" xfId="0" applyFont="1" applyFill="1" applyBorder="1"/>
    <xf numFmtId="0" fontId="5" fillId="4" borderId="4" xfId="0" applyFont="1" applyFill="1" applyBorder="1"/>
    <xf numFmtId="0" fontId="5" fillId="4" borderId="2" xfId="0" applyFont="1" applyFill="1" applyBorder="1"/>
    <xf numFmtId="0" fontId="5" fillId="4" borderId="1" xfId="0" applyFont="1" applyFill="1" applyBorder="1" applyAlignment="1">
      <alignment horizontal="right"/>
    </xf>
    <xf numFmtId="0" fontId="9" fillId="4" borderId="1" xfId="0" applyFon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176" fontId="5" fillId="5" borderId="1" xfId="0" applyNumberFormat="1" applyFont="1" applyFill="1" applyBorder="1" applyAlignment="1">
      <alignment horizontal="center" vertical="center"/>
    </xf>
    <xf numFmtId="176" fontId="5" fillId="5" borderId="1" xfId="0" applyNumberFormat="1" applyFont="1" applyFill="1" applyBorder="1"/>
    <xf numFmtId="3" fontId="14" fillId="6" borderId="7" xfId="0" applyNumberFormat="1" applyFont="1" applyFill="1" applyBorder="1" applyAlignment="1">
      <alignment horizontal="right" vertical="center" wrapText="1"/>
    </xf>
    <xf numFmtId="3" fontId="14" fillId="6" borderId="8" xfId="0" applyNumberFormat="1" applyFont="1" applyFill="1" applyBorder="1" applyAlignment="1">
      <alignment horizontal="right" vertical="center" wrapText="1"/>
    </xf>
    <xf numFmtId="3" fontId="15" fillId="7" borderId="7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177" fontId="3" fillId="0" borderId="1" xfId="1" applyNumberFormat="1" applyFont="1" applyFill="1" applyBorder="1" applyAlignment="1">
      <alignment horizontal="right" vertical="center"/>
    </xf>
    <xf numFmtId="178" fontId="3" fillId="0" borderId="1" xfId="2" applyNumberFormat="1" applyFont="1" applyBorder="1" applyAlignment="1">
      <alignment horizontal="right" vertical="center"/>
    </xf>
    <xf numFmtId="177" fontId="3" fillId="0" borderId="1" xfId="1" applyNumberFormat="1" applyFont="1" applyFill="1" applyBorder="1" applyAlignment="1">
      <alignment vertical="center"/>
    </xf>
    <xf numFmtId="177" fontId="3" fillId="0" borderId="1" xfId="1" applyNumberFormat="1" applyFon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177" fontId="3" fillId="3" borderId="1" xfId="1" applyNumberFormat="1" applyFont="1" applyFill="1" applyBorder="1" applyAlignment="1">
      <alignment vertical="center"/>
    </xf>
    <xf numFmtId="178" fontId="3" fillId="3" borderId="1" xfId="2" applyNumberFormat="1" applyFont="1" applyFill="1" applyBorder="1" applyAlignment="1">
      <alignment horizontal="right" vertical="center"/>
    </xf>
    <xf numFmtId="0" fontId="17" fillId="2" borderId="1" xfId="0" applyFont="1" applyFill="1" applyBorder="1" applyAlignment="1">
      <alignment horizontal="center" vertical="center"/>
    </xf>
    <xf numFmtId="177" fontId="17" fillId="2" borderId="1" xfId="0" applyNumberFormat="1" applyFont="1" applyFill="1" applyBorder="1" applyAlignment="1">
      <alignment vertical="center"/>
    </xf>
    <xf numFmtId="178" fontId="17" fillId="2" borderId="1" xfId="2" applyNumberFormat="1" applyFont="1" applyFill="1" applyBorder="1" applyAlignment="1">
      <alignment horizontal="right" vertical="center"/>
    </xf>
    <xf numFmtId="177" fontId="3" fillId="0" borderId="0" xfId="0" applyNumberFormat="1" applyFont="1"/>
    <xf numFmtId="0" fontId="3" fillId="5" borderId="1" xfId="0" applyFont="1" applyFill="1" applyBorder="1" applyAlignment="1">
      <alignment horizontal="center" vertical="center"/>
    </xf>
    <xf numFmtId="177" fontId="3" fillId="5" borderId="1" xfId="1" applyNumberFormat="1" applyFont="1" applyFill="1" applyBorder="1" applyAlignment="1">
      <alignment vertical="center"/>
    </xf>
    <xf numFmtId="178" fontId="3" fillId="5" borderId="1" xfId="2" applyNumberFormat="1" applyFont="1" applyFill="1" applyBorder="1" applyAlignment="1">
      <alignment horizontal="right" vertical="center"/>
    </xf>
    <xf numFmtId="176" fontId="5" fillId="8" borderId="1" xfId="0" applyNumberFormat="1" applyFont="1" applyFill="1" applyBorder="1" applyAlignment="1">
      <alignment horizontal="center" vertical="center"/>
    </xf>
    <xf numFmtId="176" fontId="5" fillId="8" borderId="1" xfId="0" applyNumberFormat="1" applyFont="1" applyFill="1" applyBorder="1"/>
    <xf numFmtId="0" fontId="3" fillId="2" borderId="1" xfId="0" applyFont="1" applyFill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76" fontId="5" fillId="5" borderId="4" xfId="0" applyNumberFormat="1" applyFont="1" applyFill="1" applyBorder="1" applyAlignment="1">
      <alignment horizontal="center"/>
    </xf>
    <xf numFmtId="176" fontId="5" fillId="5" borderId="5" xfId="0" applyNumberFormat="1" applyFont="1" applyFill="1" applyBorder="1" applyAlignment="1">
      <alignment horizontal="center"/>
    </xf>
    <xf numFmtId="0" fontId="6" fillId="0" borderId="0" xfId="0" applyFont="1" applyFill="1" applyBorder="1" applyAlignment="1"/>
    <xf numFmtId="0" fontId="8" fillId="0" borderId="0" xfId="0" applyFont="1" applyFill="1" applyBorder="1" applyAlignment="1"/>
    <xf numFmtId="176" fontId="5" fillId="8" borderId="4" xfId="0" applyNumberFormat="1" applyFont="1" applyFill="1" applyBorder="1" applyAlignment="1">
      <alignment horizontal="center"/>
    </xf>
    <xf numFmtId="176" fontId="5" fillId="8" borderId="5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</cellXfs>
  <cellStyles count="4">
    <cellStyle name="一般" xfId="0" builtinId="0"/>
    <cellStyle name="一般 2" xfId="3" xr:uid="{00000000-0005-0000-0000-000001000000}"/>
    <cellStyle name="千分位" xfId="1" builtinId="3"/>
    <cellStyle name="百分比" xfId="2" builtinId="5"/>
  </cellStyles>
  <dxfs count="0"/>
  <tableStyles count="0" defaultTableStyle="TableStyleMedium2" defaultPivotStyle="PivotStyleLight16"/>
  <colors>
    <mruColors>
      <color rgb="FFFFFFE7"/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G25"/>
  <sheetViews>
    <sheetView zoomScaleNormal="100" workbookViewId="0">
      <selection activeCell="J11" sqref="J11"/>
    </sheetView>
  </sheetViews>
  <sheetFormatPr defaultColWidth="9" defaultRowHeight="15.6"/>
  <cols>
    <col min="1" max="1" width="20.21875" style="24" bestFit="1" customWidth="1"/>
    <col min="2" max="5" width="12.2187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118</v>
      </c>
      <c r="B1" s="45"/>
      <c r="C1" s="45"/>
      <c r="D1" s="45"/>
      <c r="E1" s="45"/>
      <c r="F1" s="45"/>
      <c r="G1" s="45"/>
    </row>
    <row r="2" spans="1:7" ht="26.25" customHeight="1">
      <c r="A2" s="46" t="s">
        <v>91</v>
      </c>
      <c r="B2" s="48" t="s">
        <v>119</v>
      </c>
      <c r="C2" s="49"/>
      <c r="D2" s="48" t="s">
        <v>108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109</v>
      </c>
      <c r="E3" s="25" t="s">
        <v>110</v>
      </c>
      <c r="F3" s="25" t="s">
        <v>60</v>
      </c>
      <c r="G3" s="25" t="s">
        <v>61</v>
      </c>
    </row>
    <row r="4" spans="1:7" ht="21.9" customHeight="1">
      <c r="A4" s="27" t="s">
        <v>101</v>
      </c>
      <c r="B4" s="28">
        <f>SUM(公式!B5)</f>
        <v>173001</v>
      </c>
      <c r="C4" s="28">
        <f>SUM(公式!C5)</f>
        <v>667100</v>
      </c>
      <c r="D4" s="28">
        <v>121679</v>
      </c>
      <c r="E4" s="28">
        <v>389400</v>
      </c>
      <c r="F4" s="29">
        <f t="shared" ref="F4:G4" si="0">SUM(B4/D4-1)</f>
        <v>0.42178190156066364</v>
      </c>
      <c r="G4" s="29">
        <f t="shared" si="0"/>
        <v>0.71314843348741652</v>
      </c>
    </row>
    <row r="5" spans="1:7" ht="21.9" customHeight="1">
      <c r="A5" s="27" t="s">
        <v>63</v>
      </c>
      <c r="B5" s="28">
        <f>SUM(公式!B8)</f>
        <v>122627</v>
      </c>
      <c r="C5" s="28">
        <f>SUM(公式!C8)</f>
        <v>382100</v>
      </c>
      <c r="D5" s="28">
        <v>186183</v>
      </c>
      <c r="E5" s="28">
        <v>227200</v>
      </c>
      <c r="F5" s="29">
        <f t="shared" ref="F5:F24" si="1">SUM(B5/D5-1)</f>
        <v>-0.34136306751959089</v>
      </c>
      <c r="G5" s="29">
        <f t="shared" ref="G5:G24" si="2">SUM(C5/E5-1)</f>
        <v>0.6817781690140845</v>
      </c>
    </row>
    <row r="6" spans="1:7" ht="21.9" customHeight="1">
      <c r="A6" s="27" t="s">
        <v>64</v>
      </c>
      <c r="B6" s="28">
        <f>SUM(公式!B10)</f>
        <v>0</v>
      </c>
      <c r="C6" s="28">
        <f>SUM(公式!C10)</f>
        <v>0</v>
      </c>
      <c r="D6" s="28">
        <v>6532</v>
      </c>
      <c r="E6" s="28">
        <v>37100</v>
      </c>
      <c r="F6" s="29">
        <f t="shared" si="1"/>
        <v>-1</v>
      </c>
      <c r="G6" s="29">
        <f t="shared" si="2"/>
        <v>-1</v>
      </c>
    </row>
    <row r="7" spans="1:7" ht="21.9" customHeight="1">
      <c r="A7" s="27" t="s">
        <v>65</v>
      </c>
      <c r="B7" s="28">
        <f>SUM(公式!B12)</f>
        <v>107917</v>
      </c>
      <c r="C7" s="28">
        <f>SUM(公式!C12)</f>
        <v>220000</v>
      </c>
      <c r="D7" s="28">
        <v>129641</v>
      </c>
      <c r="E7" s="28">
        <v>349300</v>
      </c>
      <c r="F7" s="29">
        <f t="shared" si="1"/>
        <v>-0.16757044453529357</v>
      </c>
      <c r="G7" s="29">
        <f t="shared" si="2"/>
        <v>-0.37016890924706558</v>
      </c>
    </row>
    <row r="8" spans="1:7" ht="21.9" customHeight="1">
      <c r="A8" s="27" t="s">
        <v>66</v>
      </c>
      <c r="B8" s="28">
        <f>SUM(公式!B14)</f>
        <v>60552</v>
      </c>
      <c r="C8" s="28">
        <f>SUM(公式!C14)</f>
        <v>327500</v>
      </c>
      <c r="D8" s="28">
        <v>90197</v>
      </c>
      <c r="E8" s="28">
        <v>143400</v>
      </c>
      <c r="F8" s="29">
        <f t="shared" si="1"/>
        <v>-0.32866946794239271</v>
      </c>
      <c r="G8" s="29">
        <f t="shared" si="2"/>
        <v>1.2838214783821478</v>
      </c>
    </row>
    <row r="9" spans="1:7" ht="23.4" customHeight="1">
      <c r="A9" s="39" t="s">
        <v>102</v>
      </c>
      <c r="B9" s="40">
        <f>SUM(B4:B8)</f>
        <v>464097</v>
      </c>
      <c r="C9" s="40">
        <f>SUM(C4:C8)</f>
        <v>1596700</v>
      </c>
      <c r="D9" s="40">
        <v>534232</v>
      </c>
      <c r="E9" s="40">
        <v>1146400</v>
      </c>
      <c r="F9" s="41">
        <f t="shared" si="1"/>
        <v>-0.13128191497327002</v>
      </c>
      <c r="G9" s="41">
        <f t="shared" si="2"/>
        <v>0.39279483600837395</v>
      </c>
    </row>
    <row r="10" spans="1:7" ht="21.9" customHeight="1">
      <c r="A10" s="27" t="s">
        <v>103</v>
      </c>
      <c r="B10" s="28">
        <f>SUM(公式!B20)</f>
        <v>9466</v>
      </c>
      <c r="C10" s="28">
        <f>SUM(公式!C20)</f>
        <v>124400</v>
      </c>
      <c r="D10" s="28">
        <v>23186</v>
      </c>
      <c r="E10" s="28">
        <v>79100</v>
      </c>
      <c r="F10" s="29">
        <f t="shared" si="1"/>
        <v>-0.59173639265073752</v>
      </c>
      <c r="G10" s="29">
        <f t="shared" si="2"/>
        <v>0.57269279393173189</v>
      </c>
    </row>
    <row r="11" spans="1:7" ht="21.9" customHeight="1">
      <c r="A11" s="27" t="s">
        <v>69</v>
      </c>
      <c r="B11" s="28">
        <f>SUM(公式!B23)</f>
        <v>0</v>
      </c>
      <c r="C11" s="28">
        <f>SUM(公式!C23)</f>
        <v>0</v>
      </c>
      <c r="D11" s="28">
        <v>7075</v>
      </c>
      <c r="E11" s="28">
        <v>159700</v>
      </c>
      <c r="F11" s="29">
        <f t="shared" si="1"/>
        <v>-1</v>
      </c>
      <c r="G11" s="29">
        <f t="shared" si="2"/>
        <v>-1</v>
      </c>
    </row>
    <row r="12" spans="1:7" ht="21.9" customHeight="1">
      <c r="A12" s="27" t="s">
        <v>70</v>
      </c>
      <c r="B12" s="28">
        <f>SUM(公式!B25)</f>
        <v>0</v>
      </c>
      <c r="C12" s="28">
        <f>SUM(公式!C25)</f>
        <v>0</v>
      </c>
      <c r="D12" s="28">
        <v>0</v>
      </c>
      <c r="E12" s="28">
        <v>0</v>
      </c>
      <c r="F12" s="28">
        <v>0</v>
      </c>
      <c r="G12" s="28">
        <v>0</v>
      </c>
    </row>
    <row r="13" spans="1:7" ht="21.9" customHeight="1">
      <c r="A13" s="27" t="s">
        <v>71</v>
      </c>
      <c r="B13" s="28">
        <f>SUM(公式!B27)</f>
        <v>358</v>
      </c>
      <c r="C13" s="28">
        <f>SUM(公式!C27)</f>
        <v>4800</v>
      </c>
      <c r="D13" s="28">
        <v>1691</v>
      </c>
      <c r="E13" s="28">
        <v>15200</v>
      </c>
      <c r="F13" s="29">
        <f t="shared" si="1"/>
        <v>-0.78829095209934952</v>
      </c>
      <c r="G13" s="29">
        <f t="shared" si="2"/>
        <v>-0.68421052631578949</v>
      </c>
    </row>
    <row r="14" spans="1:7" ht="21.9" customHeight="1">
      <c r="A14" s="39" t="s">
        <v>102</v>
      </c>
      <c r="B14" s="40">
        <f>SUM(B10:B13)</f>
        <v>9824</v>
      </c>
      <c r="C14" s="40">
        <f>SUM(C10:C13)</f>
        <v>129200</v>
      </c>
      <c r="D14" s="40">
        <v>31952</v>
      </c>
      <c r="E14" s="40">
        <v>254000</v>
      </c>
      <c r="F14" s="41">
        <f t="shared" si="1"/>
        <v>-0.6925388082123185</v>
      </c>
      <c r="G14" s="41">
        <f t="shared" si="2"/>
        <v>-0.49133858267716535</v>
      </c>
    </row>
    <row r="15" spans="1:7" ht="21.9" customHeight="1">
      <c r="A15" s="27" t="s">
        <v>104</v>
      </c>
      <c r="B15" s="28">
        <f>SUM(公式!B31)</f>
        <v>10403</v>
      </c>
      <c r="C15" s="28">
        <f>SUM(公式!C31)</f>
        <v>48500</v>
      </c>
      <c r="D15" s="28">
        <v>52692</v>
      </c>
      <c r="E15" s="28">
        <v>187100</v>
      </c>
      <c r="F15" s="29">
        <f t="shared" si="1"/>
        <v>-0.80256965004175207</v>
      </c>
      <c r="G15" s="29">
        <f t="shared" si="2"/>
        <v>-0.740780331373597</v>
      </c>
    </row>
    <row r="16" spans="1:7" ht="21.9" customHeight="1">
      <c r="A16" s="27" t="s">
        <v>73</v>
      </c>
      <c r="B16" s="28">
        <f>SUM(公式!B34)</f>
        <v>8210</v>
      </c>
      <c r="C16" s="28">
        <f>SUM(公式!C34)</f>
        <v>30100</v>
      </c>
      <c r="D16" s="28">
        <v>6311</v>
      </c>
      <c r="E16" s="28">
        <v>25500</v>
      </c>
      <c r="F16" s="29">
        <f t="shared" si="1"/>
        <v>0.30090318491522727</v>
      </c>
      <c r="G16" s="29">
        <f t="shared" si="2"/>
        <v>0.18039215686274512</v>
      </c>
    </row>
    <row r="17" spans="1:7" ht="21.9" customHeight="1">
      <c r="A17" s="27" t="s">
        <v>74</v>
      </c>
      <c r="B17" s="28">
        <f>SUM(公式!B38)</f>
        <v>9564</v>
      </c>
      <c r="C17" s="28">
        <f>SUM(公式!C38)</f>
        <v>326500</v>
      </c>
      <c r="D17" s="28">
        <v>18616</v>
      </c>
      <c r="E17" s="28">
        <v>303200</v>
      </c>
      <c r="F17" s="29">
        <f t="shared" si="1"/>
        <v>-0.48624838848302532</v>
      </c>
      <c r="G17" s="29">
        <f t="shared" si="2"/>
        <v>7.6846965699208347E-2</v>
      </c>
    </row>
    <row r="18" spans="1:7" ht="21.9" customHeight="1">
      <c r="A18" s="27" t="s">
        <v>75</v>
      </c>
      <c r="B18" s="28">
        <f>SUM(公式!B41)</f>
        <v>53101</v>
      </c>
      <c r="C18" s="28">
        <f>SUM(公式!C41)</f>
        <v>278300</v>
      </c>
      <c r="D18" s="28">
        <v>52256</v>
      </c>
      <c r="E18" s="28">
        <v>286300</v>
      </c>
      <c r="F18" s="29">
        <f t="shared" si="1"/>
        <v>1.6170391916717763E-2</v>
      </c>
      <c r="G18" s="29">
        <f t="shared" si="2"/>
        <v>-2.7942717429270014E-2</v>
      </c>
    </row>
    <row r="19" spans="1:7" ht="21.9" customHeight="1">
      <c r="A19" s="39" t="s">
        <v>102</v>
      </c>
      <c r="B19" s="40">
        <f>SUM(B15:B18)</f>
        <v>81278</v>
      </c>
      <c r="C19" s="40">
        <f>SUM(C15:C18)</f>
        <v>683400</v>
      </c>
      <c r="D19" s="40">
        <v>129875</v>
      </c>
      <c r="E19" s="40">
        <v>802100</v>
      </c>
      <c r="F19" s="41">
        <f t="shared" si="1"/>
        <v>-0.37418286814244461</v>
      </c>
      <c r="G19" s="41">
        <f t="shared" si="2"/>
        <v>-0.14798653534472006</v>
      </c>
    </row>
    <row r="20" spans="1:7" ht="21.9" customHeight="1">
      <c r="A20" s="27" t="s">
        <v>105</v>
      </c>
      <c r="B20" s="28">
        <f>SUM(公式!B46)</f>
        <v>95</v>
      </c>
      <c r="C20" s="28">
        <f>SUM(公式!C46)</f>
        <v>1900</v>
      </c>
      <c r="D20" s="28">
        <v>40105</v>
      </c>
      <c r="E20" s="28">
        <v>81800</v>
      </c>
      <c r="F20" s="29">
        <f t="shared" si="1"/>
        <v>-0.9976312180526119</v>
      </c>
      <c r="G20" s="29">
        <f t="shared" si="2"/>
        <v>-0.97677261613691935</v>
      </c>
    </row>
    <row r="21" spans="1:7" ht="21.9" customHeight="1">
      <c r="A21" s="27" t="s">
        <v>77</v>
      </c>
      <c r="B21" s="28">
        <f>SUM(公式!B50)</f>
        <v>97135</v>
      </c>
      <c r="C21" s="28">
        <f>SUM(公式!C50)</f>
        <v>518400</v>
      </c>
      <c r="D21" s="28">
        <v>39071</v>
      </c>
      <c r="E21" s="28">
        <v>583500</v>
      </c>
      <c r="F21" s="29">
        <f t="shared" si="1"/>
        <v>1.4861150213713494</v>
      </c>
      <c r="G21" s="29">
        <f t="shared" si="2"/>
        <v>-0.11156812339331623</v>
      </c>
    </row>
    <row r="22" spans="1:7" ht="21.9" customHeight="1">
      <c r="A22" s="27" t="s">
        <v>78</v>
      </c>
      <c r="B22" s="28">
        <f>SUM(公式!B55)</f>
        <v>212513</v>
      </c>
      <c r="C22" s="28">
        <f>SUM(公式!C55)</f>
        <v>1778700</v>
      </c>
      <c r="D22" s="28">
        <v>158493</v>
      </c>
      <c r="E22" s="28">
        <v>1027600</v>
      </c>
      <c r="F22" s="29">
        <f t="shared" si="1"/>
        <v>0.34083524193497494</v>
      </c>
      <c r="G22" s="29">
        <f t="shared" si="2"/>
        <v>0.73092643051771122</v>
      </c>
    </row>
    <row r="23" spans="1:7" ht="21.9" customHeight="1">
      <c r="A23" s="39" t="s">
        <v>102</v>
      </c>
      <c r="B23" s="40">
        <f>SUM(B20:B22)</f>
        <v>309743</v>
      </c>
      <c r="C23" s="40">
        <f>SUM(C20:C22)</f>
        <v>2299000</v>
      </c>
      <c r="D23" s="40">
        <v>237669</v>
      </c>
      <c r="E23" s="40">
        <v>1692900</v>
      </c>
      <c r="F23" s="41">
        <f t="shared" si="1"/>
        <v>0.30325368474643311</v>
      </c>
      <c r="G23" s="41">
        <f t="shared" si="2"/>
        <v>0.35802469135802473</v>
      </c>
    </row>
    <row r="24" spans="1:7" ht="26.1" customHeight="1">
      <c r="A24" s="35" t="s">
        <v>79</v>
      </c>
      <c r="B24" s="36">
        <f>SUM(B9+B14+B19+B23)</f>
        <v>864942</v>
      </c>
      <c r="C24" s="36">
        <f>SUM(C9+C14+C19+C23)</f>
        <v>4708300</v>
      </c>
      <c r="D24" s="36">
        <v>933728</v>
      </c>
      <c r="E24" s="36">
        <v>3895400</v>
      </c>
      <c r="F24" s="37">
        <f t="shared" si="1"/>
        <v>-7.3668134617361769E-2</v>
      </c>
      <c r="G24" s="37">
        <f t="shared" si="2"/>
        <v>0.2086820352210299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8" tint="-0.249977111117893"/>
  </sheetPr>
  <dimension ref="A1:G25"/>
  <sheetViews>
    <sheetView workbookViewId="0">
      <selection activeCell="I7" sqref="I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80</v>
      </c>
      <c r="B1" s="45"/>
      <c r="C1" s="45"/>
      <c r="D1" s="45"/>
      <c r="E1" s="45"/>
      <c r="F1" s="45"/>
      <c r="G1" s="45"/>
    </row>
    <row r="2" spans="1:7" ht="26.25" customHeight="1">
      <c r="A2" s="46" t="s">
        <v>54</v>
      </c>
      <c r="B2" s="48" t="s">
        <v>81</v>
      </c>
      <c r="C2" s="49"/>
      <c r="D2" s="48" t="s">
        <v>82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SUM(公式!T5)</f>
        <v>1078197</v>
      </c>
      <c r="C4" s="28">
        <f>SUM(公式!U5)</f>
        <v>3590300</v>
      </c>
      <c r="D4" s="28">
        <v>1337146</v>
      </c>
      <c r="E4" s="28">
        <v>3694900</v>
      </c>
      <c r="F4" s="29">
        <f t="shared" ref="F4:G9" si="0">SUM(B4/D4-1)</f>
        <v>-0.19365798499191567</v>
      </c>
      <c r="G4" s="29">
        <f t="shared" si="0"/>
        <v>-2.8309291185147134E-2</v>
      </c>
    </row>
    <row r="5" spans="1:7" ht="21.9" customHeight="1">
      <c r="A5" s="27" t="s">
        <v>63</v>
      </c>
      <c r="B5" s="28">
        <f>SUM(公式!T8)</f>
        <v>1855323</v>
      </c>
      <c r="C5" s="28">
        <f>SUM(公式!U8)</f>
        <v>2987400</v>
      </c>
      <c r="D5" s="30">
        <v>1890899</v>
      </c>
      <c r="E5" s="30">
        <v>3074500</v>
      </c>
      <c r="F5" s="29">
        <f t="shared" si="0"/>
        <v>-1.8814331172632648E-2</v>
      </c>
      <c r="G5" s="29">
        <f t="shared" si="0"/>
        <v>-2.8329809725158528E-2</v>
      </c>
    </row>
    <row r="6" spans="1:7" ht="21.9" customHeight="1">
      <c r="A6" s="27" t="s">
        <v>64</v>
      </c>
      <c r="B6" s="28">
        <f>SUM(公式!T10)</f>
        <v>19900</v>
      </c>
      <c r="C6" s="28">
        <f>SUM(公式!U10)</f>
        <v>151500</v>
      </c>
      <c r="D6" s="31">
        <v>12725</v>
      </c>
      <c r="E6" s="31">
        <v>77400</v>
      </c>
      <c r="F6" s="29">
        <f t="shared" si="0"/>
        <v>0.56385068762278978</v>
      </c>
      <c r="G6" s="29">
        <f t="shared" si="0"/>
        <v>0.95736434108527124</v>
      </c>
    </row>
    <row r="7" spans="1:7" ht="21.9" customHeight="1">
      <c r="A7" s="27" t="s">
        <v>65</v>
      </c>
      <c r="B7" s="28">
        <f>SUM(公式!T12)</f>
        <v>1081025</v>
      </c>
      <c r="C7" s="28">
        <f>SUM(公式!U12)</f>
        <v>3740900</v>
      </c>
      <c r="D7" s="31">
        <v>1208108</v>
      </c>
      <c r="E7" s="31">
        <v>2989600</v>
      </c>
      <c r="F7" s="29">
        <f t="shared" si="0"/>
        <v>-0.10519175437957529</v>
      </c>
      <c r="G7" s="29">
        <f t="shared" si="0"/>
        <v>0.25130452234412637</v>
      </c>
    </row>
    <row r="8" spans="1:7" ht="21.9" customHeight="1">
      <c r="A8" s="27" t="s">
        <v>66</v>
      </c>
      <c r="B8" s="28">
        <f>SUM(公式!T14)</f>
        <v>1124984</v>
      </c>
      <c r="C8" s="28">
        <f>SUM(公式!U14)</f>
        <v>3757900</v>
      </c>
      <c r="D8" s="31">
        <v>1258914</v>
      </c>
      <c r="E8" s="31">
        <v>2252200</v>
      </c>
      <c r="F8" s="29">
        <f t="shared" si="0"/>
        <v>-0.10638534482895579</v>
      </c>
      <c r="G8" s="29">
        <f t="shared" si="0"/>
        <v>0.66854631027439826</v>
      </c>
    </row>
    <row r="9" spans="1:7" ht="23.4" customHeight="1">
      <c r="A9" s="32" t="s">
        <v>67</v>
      </c>
      <c r="B9" s="33">
        <f>SUM(B4:B8)</f>
        <v>5159429</v>
      </c>
      <c r="C9" s="33">
        <f>SUM(C4:C8)</f>
        <v>14228000</v>
      </c>
      <c r="D9" s="33">
        <v>5707792</v>
      </c>
      <c r="E9" s="33">
        <v>12088600</v>
      </c>
      <c r="F9" s="34">
        <f t="shared" si="0"/>
        <v>-9.6072702018573874E-2</v>
      </c>
      <c r="G9" s="34">
        <f t="shared" si="0"/>
        <v>0.17697665569213972</v>
      </c>
    </row>
    <row r="10" spans="1:7" ht="21.9" customHeight="1">
      <c r="A10" s="27" t="s">
        <v>68</v>
      </c>
      <c r="B10" s="28">
        <f>SUM(公式!T20)</f>
        <v>138600</v>
      </c>
      <c r="C10" s="28">
        <f>SUM(公式!U20)</f>
        <v>719500</v>
      </c>
      <c r="D10" s="31">
        <v>172647</v>
      </c>
      <c r="E10" s="31">
        <v>959500</v>
      </c>
      <c r="F10" s="29">
        <f t="shared" ref="F10:G14" si="1">SUM(B10/D10-1)</f>
        <v>-0.19720585935463697</v>
      </c>
      <c r="G10" s="29">
        <f t="shared" si="1"/>
        <v>-0.25013027618551331</v>
      </c>
    </row>
    <row r="11" spans="1:7" ht="21.9" customHeight="1">
      <c r="A11" s="27" t="s">
        <v>69</v>
      </c>
      <c r="B11" s="28">
        <f>SUM(公式!T23)</f>
        <v>65328</v>
      </c>
      <c r="C11" s="28">
        <f>SUM(公式!U23)</f>
        <v>1183100</v>
      </c>
      <c r="D11" s="31">
        <v>45392</v>
      </c>
      <c r="E11" s="31">
        <v>604400</v>
      </c>
      <c r="F11" s="29">
        <f t="shared" si="1"/>
        <v>0.43919633415579828</v>
      </c>
      <c r="G11" s="29">
        <f t="shared" si="1"/>
        <v>0.95747849106551963</v>
      </c>
    </row>
    <row r="12" spans="1:7" ht="21.9" customHeight="1">
      <c r="A12" s="27" t="s">
        <v>70</v>
      </c>
      <c r="B12" s="28">
        <f>SUM(公式!T25)</f>
        <v>126628</v>
      </c>
      <c r="C12" s="28">
        <f>SUM(公式!U25)</f>
        <v>478900</v>
      </c>
      <c r="D12" s="31">
        <v>101823</v>
      </c>
      <c r="E12" s="31">
        <v>381100</v>
      </c>
      <c r="F12" s="29">
        <f t="shared" si="1"/>
        <v>0.24360900778802441</v>
      </c>
      <c r="G12" s="29">
        <f t="shared" si="1"/>
        <v>0.25662555759643135</v>
      </c>
    </row>
    <row r="13" spans="1:7" ht="21.9" customHeight="1">
      <c r="A13" s="27" t="s">
        <v>71</v>
      </c>
      <c r="B13" s="28">
        <f>SUM(公式!T27)</f>
        <v>85268</v>
      </c>
      <c r="C13" s="28">
        <f>SUM(公式!U27)</f>
        <v>880700</v>
      </c>
      <c r="D13" s="31">
        <v>49952</v>
      </c>
      <c r="E13" s="31">
        <v>686900</v>
      </c>
      <c r="F13" s="29">
        <f t="shared" si="1"/>
        <v>0.7069987187700193</v>
      </c>
      <c r="G13" s="29">
        <f t="shared" si="1"/>
        <v>0.28213713786577377</v>
      </c>
    </row>
    <row r="14" spans="1:7" ht="21.9" customHeight="1">
      <c r="A14" s="32" t="s">
        <v>67</v>
      </c>
      <c r="B14" s="33">
        <f>SUM(B10:B13)</f>
        <v>415824</v>
      </c>
      <c r="C14" s="33">
        <f>SUM(C10:C13)</f>
        <v>3262200</v>
      </c>
      <c r="D14" s="33">
        <v>369814</v>
      </c>
      <c r="E14" s="33">
        <v>2631900</v>
      </c>
      <c r="F14" s="34">
        <f t="shared" si="1"/>
        <v>0.12441389455239671</v>
      </c>
      <c r="G14" s="34">
        <f t="shared" si="1"/>
        <v>0.23948478285649144</v>
      </c>
    </row>
    <row r="15" spans="1:7" ht="21.9" customHeight="1">
      <c r="A15" s="27" t="s">
        <v>72</v>
      </c>
      <c r="B15" s="28">
        <f>SUM(公式!T31)</f>
        <v>110444</v>
      </c>
      <c r="C15" s="28">
        <f>SUM(公式!U31)</f>
        <v>559200</v>
      </c>
      <c r="D15" s="31">
        <v>962643</v>
      </c>
      <c r="E15" s="31">
        <v>2530800</v>
      </c>
      <c r="F15" s="29">
        <f t="shared" ref="F15:G19" si="2">SUM(B15/D15-1)</f>
        <v>-0.88527003260814241</v>
      </c>
      <c r="G15" s="29">
        <f t="shared" si="2"/>
        <v>-0.77904220009483161</v>
      </c>
    </row>
    <row r="16" spans="1:7" ht="21.9" customHeight="1">
      <c r="A16" s="27" t="s">
        <v>73</v>
      </c>
      <c r="B16" s="28">
        <f>SUM(公式!T34)</f>
        <v>264466</v>
      </c>
      <c r="C16" s="28">
        <f>SUM(公式!U34)</f>
        <v>1227700</v>
      </c>
      <c r="D16" s="31">
        <v>134726</v>
      </c>
      <c r="E16" s="31">
        <v>656600</v>
      </c>
      <c r="F16" s="29">
        <f t="shared" si="2"/>
        <v>0.96299155322654872</v>
      </c>
      <c r="G16" s="29">
        <f t="shared" si="2"/>
        <v>0.86978373438927803</v>
      </c>
    </row>
    <row r="17" spans="1:7" ht="21.9" customHeight="1">
      <c r="A17" s="27" t="s">
        <v>74</v>
      </c>
      <c r="B17" s="28">
        <f>SUM(公式!T38)</f>
        <v>132941</v>
      </c>
      <c r="C17" s="28">
        <f>SUM(公式!U38)</f>
        <v>2572600</v>
      </c>
      <c r="D17" s="31">
        <v>172352</v>
      </c>
      <c r="E17" s="31">
        <v>4330500</v>
      </c>
      <c r="F17" s="29">
        <f t="shared" si="2"/>
        <v>-0.22866575380616416</v>
      </c>
      <c r="G17" s="29">
        <f t="shared" si="2"/>
        <v>-0.40593464957857062</v>
      </c>
    </row>
    <row r="18" spans="1:7" ht="21.9" customHeight="1">
      <c r="A18" s="27" t="s">
        <v>75</v>
      </c>
      <c r="B18" s="28">
        <f>SUM(公式!T41)</f>
        <v>432296</v>
      </c>
      <c r="C18" s="28">
        <f>SUM(公式!U41)</f>
        <v>2755400</v>
      </c>
      <c r="D18" s="31">
        <v>373141</v>
      </c>
      <c r="E18" s="31">
        <v>2519100</v>
      </c>
      <c r="F18" s="29">
        <f t="shared" si="2"/>
        <v>0.15853256543772987</v>
      </c>
      <c r="G18" s="29">
        <f t="shared" si="2"/>
        <v>9.3803342463578243E-2</v>
      </c>
    </row>
    <row r="19" spans="1:7" ht="21.9" customHeight="1">
      <c r="A19" s="32" t="s">
        <v>67</v>
      </c>
      <c r="B19" s="33">
        <f>SUM(B15:B18)</f>
        <v>940147</v>
      </c>
      <c r="C19" s="33">
        <f>SUM(C15:C18)</f>
        <v>7114900</v>
      </c>
      <c r="D19" s="33">
        <v>1642862</v>
      </c>
      <c r="E19" s="33">
        <v>10037000</v>
      </c>
      <c r="F19" s="34">
        <f t="shared" si="2"/>
        <v>-0.42773830059980689</v>
      </c>
      <c r="G19" s="34">
        <f t="shared" si="2"/>
        <v>-0.29113280860814983</v>
      </c>
    </row>
    <row r="20" spans="1:7" ht="21.9" customHeight="1">
      <c r="A20" s="27" t="s">
        <v>76</v>
      </c>
      <c r="B20" s="28">
        <f>SUM(公式!T46)</f>
        <v>135360</v>
      </c>
      <c r="C20" s="28">
        <f>SUM(公式!U46)</f>
        <v>288900</v>
      </c>
      <c r="D20" s="31">
        <v>33372</v>
      </c>
      <c r="E20" s="31">
        <v>190600</v>
      </c>
      <c r="F20" s="29">
        <f t="shared" ref="F20:G23" si="3">SUM(B20/D20-1)</f>
        <v>3.056094929881338</v>
      </c>
      <c r="G20" s="29">
        <f t="shared" si="3"/>
        <v>0.51573976915005249</v>
      </c>
    </row>
    <row r="21" spans="1:7" ht="21.9" customHeight="1">
      <c r="A21" s="27" t="s">
        <v>77</v>
      </c>
      <c r="B21" s="28">
        <f>SUM(公式!T50)</f>
        <v>319133</v>
      </c>
      <c r="C21" s="28">
        <f>SUM(公式!U50)</f>
        <v>4018100</v>
      </c>
      <c r="D21" s="31">
        <v>298959</v>
      </c>
      <c r="E21" s="31">
        <v>5202500</v>
      </c>
      <c r="F21" s="29">
        <f t="shared" si="3"/>
        <v>6.7480825129867306E-2</v>
      </c>
      <c r="G21" s="29">
        <f t="shared" si="3"/>
        <v>-0.22765977895242673</v>
      </c>
    </row>
    <row r="22" spans="1:7" ht="21.9" customHeight="1">
      <c r="A22" s="27" t="s">
        <v>78</v>
      </c>
      <c r="B22" s="28">
        <f>SUM(公式!T55)</f>
        <v>1542742</v>
      </c>
      <c r="C22" s="28">
        <f>SUM(公式!U55)</f>
        <v>11866200</v>
      </c>
      <c r="D22" s="31">
        <v>834534</v>
      </c>
      <c r="E22" s="31">
        <v>6573800</v>
      </c>
      <c r="F22" s="29">
        <f t="shared" si="3"/>
        <v>0.84862689836483596</v>
      </c>
      <c r="G22" s="29">
        <f t="shared" si="3"/>
        <v>0.80507469043779856</v>
      </c>
    </row>
    <row r="23" spans="1:7" ht="21.9" customHeight="1">
      <c r="A23" s="32" t="s">
        <v>67</v>
      </c>
      <c r="B23" s="33">
        <f>SUM(B20:B22)</f>
        <v>1997235</v>
      </c>
      <c r="C23" s="33">
        <f>SUM(C20:C22)</f>
        <v>16173200</v>
      </c>
      <c r="D23" s="33">
        <v>1166865</v>
      </c>
      <c r="E23" s="33">
        <v>11966900</v>
      </c>
      <c r="F23" s="34">
        <f t="shared" si="3"/>
        <v>0.71162473808024074</v>
      </c>
      <c r="G23" s="34">
        <f t="shared" si="3"/>
        <v>0.35149453910369433</v>
      </c>
    </row>
    <row r="24" spans="1:7" ht="26.1" customHeight="1">
      <c r="A24" s="35" t="s">
        <v>79</v>
      </c>
      <c r="B24" s="36">
        <f>SUM(B9+B14+B19+B23)</f>
        <v>8512635</v>
      </c>
      <c r="C24" s="36">
        <f>SUM(C9+C14+C19+C23)</f>
        <v>40778300</v>
      </c>
      <c r="D24" s="36">
        <v>8887333</v>
      </c>
      <c r="E24" s="36">
        <v>36724400</v>
      </c>
      <c r="F24" s="37">
        <f>SUM(B24/D24-1)</f>
        <v>-4.2160904739363292E-2</v>
      </c>
      <c r="G24" s="37">
        <f>SUM(C24/E24-1)</f>
        <v>0.11038709958501713</v>
      </c>
    </row>
    <row r="25" spans="1:7" ht="10.199999999999999" customHeight="1">
      <c r="B25" s="38"/>
      <c r="C25" s="38"/>
      <c r="D25" s="38"/>
      <c r="E25" s="38"/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8" tint="-0.249977111117893"/>
  </sheetPr>
  <dimension ref="A1:G24"/>
  <sheetViews>
    <sheetView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53</v>
      </c>
      <c r="B1" s="45"/>
      <c r="C1" s="45"/>
      <c r="D1" s="45"/>
      <c r="E1" s="45"/>
      <c r="F1" s="45"/>
      <c r="G1" s="45"/>
    </row>
    <row r="2" spans="1:7" ht="26.25" customHeight="1">
      <c r="A2" s="46" t="s">
        <v>54</v>
      </c>
      <c r="B2" s="48" t="s">
        <v>55</v>
      </c>
      <c r="C2" s="49"/>
      <c r="D2" s="48" t="s">
        <v>56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SUM(公式!V5)</f>
        <v>1158292</v>
      </c>
      <c r="C4" s="28">
        <f>SUM(公式!W5)</f>
        <v>3897700</v>
      </c>
      <c r="D4" s="28">
        <v>1415056</v>
      </c>
      <c r="E4" s="28">
        <v>3962700</v>
      </c>
      <c r="F4" s="29">
        <f t="shared" ref="F4:G9" si="0">SUM(B4/D4-1)</f>
        <v>-0.18145147612532653</v>
      </c>
      <c r="G4" s="29">
        <f t="shared" si="0"/>
        <v>-1.6402957579428112E-2</v>
      </c>
    </row>
    <row r="5" spans="1:7" ht="21.9" customHeight="1">
      <c r="A5" s="27" t="s">
        <v>63</v>
      </c>
      <c r="B5" s="28">
        <f>SUM(公式!V8)</f>
        <v>2023721</v>
      </c>
      <c r="C5" s="28">
        <f>SUM(公式!W8)</f>
        <v>3300900</v>
      </c>
      <c r="D5" s="30">
        <v>2035745</v>
      </c>
      <c r="E5" s="30">
        <v>3315300</v>
      </c>
      <c r="F5" s="29">
        <f t="shared" si="0"/>
        <v>-5.9064372011229382E-3</v>
      </c>
      <c r="G5" s="29">
        <f t="shared" si="0"/>
        <v>-4.3434983259433846E-3</v>
      </c>
    </row>
    <row r="6" spans="1:7" ht="21.9" customHeight="1">
      <c r="A6" s="27" t="s">
        <v>64</v>
      </c>
      <c r="B6" s="28">
        <f>SUM(公式!V10)</f>
        <v>19900</v>
      </c>
      <c r="C6" s="28">
        <f>SUM(公式!W10)</f>
        <v>151500</v>
      </c>
      <c r="D6" s="31">
        <v>12725</v>
      </c>
      <c r="E6" s="31">
        <v>77400</v>
      </c>
      <c r="F6" s="29">
        <f t="shared" si="0"/>
        <v>0.56385068762278978</v>
      </c>
      <c r="G6" s="29">
        <f t="shared" si="0"/>
        <v>0.95736434108527124</v>
      </c>
    </row>
    <row r="7" spans="1:7" ht="21.9" customHeight="1">
      <c r="A7" s="27" t="s">
        <v>65</v>
      </c>
      <c r="B7" s="28">
        <f>SUM(公式!V12)</f>
        <v>1246936</v>
      </c>
      <c r="C7" s="28">
        <f>SUM(公式!W12)</f>
        <v>4237500</v>
      </c>
      <c r="D7" s="31">
        <v>1320466</v>
      </c>
      <c r="E7" s="31">
        <v>3320400</v>
      </c>
      <c r="F7" s="29">
        <f t="shared" si="0"/>
        <v>-5.5684887002012906E-2</v>
      </c>
      <c r="G7" s="29">
        <f t="shared" si="0"/>
        <v>0.27620166245030719</v>
      </c>
    </row>
    <row r="8" spans="1:7" ht="21.9" customHeight="1">
      <c r="A8" s="27" t="s">
        <v>66</v>
      </c>
      <c r="B8" s="28">
        <f>SUM(公式!V14)</f>
        <v>1258100</v>
      </c>
      <c r="C8" s="28">
        <f>SUM(公式!W14)</f>
        <v>4193200</v>
      </c>
      <c r="D8" s="31">
        <v>1319899</v>
      </c>
      <c r="E8" s="31">
        <v>2416700</v>
      </c>
      <c r="F8" s="29">
        <f t="shared" si="0"/>
        <v>-4.6821006758850481E-2</v>
      </c>
      <c r="G8" s="29">
        <f t="shared" si="0"/>
        <v>0.73509330905780601</v>
      </c>
    </row>
    <row r="9" spans="1:7" ht="23.4" customHeight="1">
      <c r="A9" s="32" t="s">
        <v>67</v>
      </c>
      <c r="B9" s="33">
        <f>SUM(B4:B8)</f>
        <v>5706949</v>
      </c>
      <c r="C9" s="33">
        <f>SUM(C4:C8)</f>
        <v>15780800</v>
      </c>
      <c r="D9" s="33">
        <v>6103891</v>
      </c>
      <c r="E9" s="33">
        <v>13092500</v>
      </c>
      <c r="F9" s="34">
        <f t="shared" si="0"/>
        <v>-6.5030977781221799E-2</v>
      </c>
      <c r="G9" s="34">
        <f t="shared" si="0"/>
        <v>0.20533129654382276</v>
      </c>
    </row>
    <row r="10" spans="1:7" ht="21.9" customHeight="1">
      <c r="A10" s="27" t="s">
        <v>68</v>
      </c>
      <c r="B10" s="28">
        <f>SUM(公式!V20)</f>
        <v>165841</v>
      </c>
      <c r="C10" s="28">
        <f>SUM(公式!W20)</f>
        <v>839600</v>
      </c>
      <c r="D10" s="31">
        <v>176355</v>
      </c>
      <c r="E10" s="31">
        <v>974900</v>
      </c>
      <c r="F10" s="29">
        <f t="shared" ref="F10:G14" si="1">SUM(B10/D10-1)</f>
        <v>-5.9618383374443584E-2</v>
      </c>
      <c r="G10" s="29">
        <f t="shared" si="1"/>
        <v>-0.13878346497076621</v>
      </c>
    </row>
    <row r="11" spans="1:7" ht="21.9" customHeight="1">
      <c r="A11" s="27" t="s">
        <v>69</v>
      </c>
      <c r="B11" s="28">
        <f>SUM(公式!V23)</f>
        <v>65328</v>
      </c>
      <c r="C11" s="28">
        <f>SUM(公式!W23)</f>
        <v>1183100</v>
      </c>
      <c r="D11" s="31">
        <v>46344</v>
      </c>
      <c r="E11" s="31">
        <v>619900</v>
      </c>
      <c r="F11" s="29">
        <f t="shared" si="1"/>
        <v>0.40963231486276541</v>
      </c>
      <c r="G11" s="29">
        <f t="shared" si="1"/>
        <v>0.90853363445717061</v>
      </c>
    </row>
    <row r="12" spans="1:7" ht="21.9" customHeight="1">
      <c r="A12" s="27" t="s">
        <v>70</v>
      </c>
      <c r="B12" s="28">
        <f>SUM(公式!V25)</f>
        <v>145628</v>
      </c>
      <c r="C12" s="28">
        <f>SUM(公式!W25)</f>
        <v>551300</v>
      </c>
      <c r="D12" s="31">
        <v>130855</v>
      </c>
      <c r="E12" s="31">
        <v>544000</v>
      </c>
      <c r="F12" s="29">
        <f t="shared" si="1"/>
        <v>0.11289595353635695</v>
      </c>
      <c r="G12" s="29">
        <f t="shared" si="1"/>
        <v>1.3419117647058831E-2</v>
      </c>
    </row>
    <row r="13" spans="1:7" ht="21.9" customHeight="1">
      <c r="A13" s="27" t="s">
        <v>71</v>
      </c>
      <c r="B13" s="28">
        <f>SUM(公式!V27)</f>
        <v>99284</v>
      </c>
      <c r="C13" s="28">
        <f>SUM(公式!W27)</f>
        <v>1241000</v>
      </c>
      <c r="D13" s="31">
        <v>53099</v>
      </c>
      <c r="E13" s="31">
        <v>740100</v>
      </c>
      <c r="F13" s="29">
        <f t="shared" si="1"/>
        <v>0.86979039153279714</v>
      </c>
      <c r="G13" s="29">
        <f t="shared" si="1"/>
        <v>0.67680043237400356</v>
      </c>
    </row>
    <row r="14" spans="1:7" ht="21.9" customHeight="1">
      <c r="A14" s="32" t="s">
        <v>67</v>
      </c>
      <c r="B14" s="33">
        <f>SUM(B10:B13)</f>
        <v>476081</v>
      </c>
      <c r="C14" s="33">
        <f>SUM(C10:C13)</f>
        <v>3815000</v>
      </c>
      <c r="D14" s="33">
        <v>406653</v>
      </c>
      <c r="E14" s="33">
        <v>2878900</v>
      </c>
      <c r="F14" s="34">
        <f t="shared" si="1"/>
        <v>0.17073032782249231</v>
      </c>
      <c r="G14" s="34">
        <f t="shared" si="1"/>
        <v>0.32515891486331583</v>
      </c>
    </row>
    <row r="15" spans="1:7" ht="21.9" customHeight="1">
      <c r="A15" s="27" t="s">
        <v>72</v>
      </c>
      <c r="B15" s="28">
        <f>SUM(公式!V31)</f>
        <v>124662</v>
      </c>
      <c r="C15" s="28">
        <f>SUM(公式!W31)</f>
        <v>645500</v>
      </c>
      <c r="D15" s="31">
        <v>1032316</v>
      </c>
      <c r="E15" s="31">
        <v>2691200</v>
      </c>
      <c r="F15" s="29">
        <f t="shared" ref="F15:G19" si="2">SUM(B15/D15-1)</f>
        <v>-0.87924046512889464</v>
      </c>
      <c r="G15" s="29">
        <f t="shared" si="2"/>
        <v>-0.7601441736028538</v>
      </c>
    </row>
    <row r="16" spans="1:7" ht="21.9" customHeight="1">
      <c r="A16" s="27" t="s">
        <v>73</v>
      </c>
      <c r="B16" s="28">
        <f>SUM(公式!V34)</f>
        <v>278078</v>
      </c>
      <c r="C16" s="28">
        <f>SUM(公式!W34)</f>
        <v>1281700</v>
      </c>
      <c r="D16" s="31">
        <v>154585</v>
      </c>
      <c r="E16" s="31">
        <v>740300</v>
      </c>
      <c r="F16" s="29">
        <f t="shared" si="2"/>
        <v>0.79886793673383583</v>
      </c>
      <c r="G16" s="29">
        <f t="shared" si="2"/>
        <v>0.73132513845738223</v>
      </c>
    </row>
    <row r="17" spans="1:7" ht="21.9" customHeight="1">
      <c r="A17" s="27" t="s">
        <v>74</v>
      </c>
      <c r="B17" s="28">
        <f>SUM(公式!V38)</f>
        <v>146728</v>
      </c>
      <c r="C17" s="28">
        <f>SUM(公式!W38)</f>
        <v>3054400</v>
      </c>
      <c r="D17" s="31">
        <v>187659</v>
      </c>
      <c r="E17" s="31">
        <v>4424500</v>
      </c>
      <c r="F17" s="29">
        <f t="shared" si="2"/>
        <v>-0.21811370624377191</v>
      </c>
      <c r="G17" s="29">
        <f t="shared" si="2"/>
        <v>-0.30966210871284894</v>
      </c>
    </row>
    <row r="18" spans="1:7" ht="21.9" customHeight="1">
      <c r="A18" s="27" t="s">
        <v>75</v>
      </c>
      <c r="B18" s="28">
        <f>SUM(公式!V41)</f>
        <v>473345</v>
      </c>
      <c r="C18" s="28">
        <f>SUM(公式!W41)</f>
        <v>3071100</v>
      </c>
      <c r="D18" s="31">
        <v>413663</v>
      </c>
      <c r="E18" s="31">
        <v>2719500</v>
      </c>
      <c r="F18" s="29">
        <f t="shared" si="2"/>
        <v>0.14427686305035747</v>
      </c>
      <c r="G18" s="29">
        <f t="shared" si="2"/>
        <v>0.1292884721456149</v>
      </c>
    </row>
    <row r="19" spans="1:7" ht="21.9" customHeight="1">
      <c r="A19" s="32" t="s">
        <v>67</v>
      </c>
      <c r="B19" s="33">
        <f>SUM(B15:B18)</f>
        <v>1022813</v>
      </c>
      <c r="C19" s="33">
        <f>SUM(C15:C18)</f>
        <v>8052700</v>
      </c>
      <c r="D19" s="33">
        <v>1788223</v>
      </c>
      <c r="E19" s="33">
        <v>10575500</v>
      </c>
      <c r="F19" s="34">
        <f t="shared" si="2"/>
        <v>-0.42802827164173596</v>
      </c>
      <c r="G19" s="34">
        <f t="shared" si="2"/>
        <v>-0.23855136872961091</v>
      </c>
    </row>
    <row r="20" spans="1:7" ht="21.9" customHeight="1">
      <c r="A20" s="27" t="s">
        <v>76</v>
      </c>
      <c r="B20" s="28">
        <f>SUM(公式!V46)</f>
        <v>135360</v>
      </c>
      <c r="C20" s="28">
        <f>SUM(公式!W46)</f>
        <v>288900</v>
      </c>
      <c r="D20" s="31">
        <v>35242</v>
      </c>
      <c r="E20" s="31">
        <v>209400</v>
      </c>
      <c r="F20" s="29">
        <f t="shared" ref="F20:G23" si="3">SUM(B20/D20-1)</f>
        <v>2.8408716871914192</v>
      </c>
      <c r="G20" s="29">
        <f t="shared" si="3"/>
        <v>0.37965616045845274</v>
      </c>
    </row>
    <row r="21" spans="1:7" ht="21.9" customHeight="1">
      <c r="A21" s="27" t="s">
        <v>77</v>
      </c>
      <c r="B21" s="28">
        <f>SUM(公式!V50)</f>
        <v>384358</v>
      </c>
      <c r="C21" s="28">
        <f>SUM(公式!W50)</f>
        <v>4313400</v>
      </c>
      <c r="D21" s="31">
        <v>318673</v>
      </c>
      <c r="E21" s="31">
        <v>5475100</v>
      </c>
      <c r="F21" s="29">
        <f t="shared" si="3"/>
        <v>0.20612038045268966</v>
      </c>
      <c r="G21" s="29">
        <f t="shared" si="3"/>
        <v>-0.21217877299044763</v>
      </c>
    </row>
    <row r="22" spans="1:7" ht="21.9" customHeight="1">
      <c r="A22" s="27" t="s">
        <v>78</v>
      </c>
      <c r="B22" s="28">
        <f>SUM(公式!V55)</f>
        <v>1709057</v>
      </c>
      <c r="C22" s="28">
        <f>SUM(公式!W55)</f>
        <v>13117300</v>
      </c>
      <c r="D22" s="31">
        <v>1006645</v>
      </c>
      <c r="E22" s="31">
        <v>7724200</v>
      </c>
      <c r="F22" s="29">
        <f t="shared" si="3"/>
        <v>0.69777528324285121</v>
      </c>
      <c r="G22" s="29">
        <f t="shared" si="3"/>
        <v>0.69820822868387666</v>
      </c>
    </row>
    <row r="23" spans="1:7" ht="21.9" customHeight="1">
      <c r="A23" s="32" t="s">
        <v>67</v>
      </c>
      <c r="B23" s="33">
        <f>SUM(B20:B22)</f>
        <v>2228775</v>
      </c>
      <c r="C23" s="33">
        <f>SUM(C20:C22)</f>
        <v>17719600</v>
      </c>
      <c r="D23" s="33">
        <v>1360560</v>
      </c>
      <c r="E23" s="33">
        <v>13408700</v>
      </c>
      <c r="F23" s="34">
        <f t="shared" si="3"/>
        <v>0.63813062268477694</v>
      </c>
      <c r="G23" s="34">
        <f t="shared" si="3"/>
        <v>0.32150022000641365</v>
      </c>
    </row>
    <row r="24" spans="1:7" ht="26.1" customHeight="1">
      <c r="A24" s="35" t="s">
        <v>79</v>
      </c>
      <c r="B24" s="36">
        <f>SUM(B9+B14+B19+B23)</f>
        <v>9434618</v>
      </c>
      <c r="C24" s="36">
        <f>SUM(C9+C14+C19+C23)</f>
        <v>45368100</v>
      </c>
      <c r="D24" s="36">
        <v>9659327</v>
      </c>
      <c r="E24" s="36">
        <v>39955600</v>
      </c>
      <c r="F24" s="37">
        <f>SUM(B24/D24-1)</f>
        <v>-2.3263421975464715E-2</v>
      </c>
      <c r="G24" s="37">
        <f>SUM(C24/E24-1)</f>
        <v>0.13546286377879446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8" tint="-0.249977111117893"/>
    <pageSetUpPr fitToPage="1"/>
  </sheetPr>
  <dimension ref="A1:G24"/>
  <sheetViews>
    <sheetView workbookViewId="0">
      <selection activeCell="L12" sqref="L12"/>
    </sheetView>
  </sheetViews>
  <sheetFormatPr defaultColWidth="9" defaultRowHeight="15.6"/>
  <cols>
    <col min="1" max="1" width="18.6640625" style="6" bestFit="1" customWidth="1"/>
    <col min="2" max="2" width="15" style="6" bestFit="1" customWidth="1"/>
    <col min="3" max="3" width="16.33203125" style="6" bestFit="1" customWidth="1"/>
    <col min="4" max="4" width="15" style="6" bestFit="1" customWidth="1"/>
    <col min="5" max="5" width="16.33203125" style="6" bestFit="1" customWidth="1"/>
    <col min="6" max="7" width="8.77734375" style="6" bestFit="1" customWidth="1"/>
    <col min="8" max="16384" width="9" style="6"/>
  </cols>
  <sheetData>
    <row r="1" spans="1:7" ht="36" customHeight="1">
      <c r="A1" s="45" t="s">
        <v>112</v>
      </c>
      <c r="B1" s="45"/>
      <c r="C1" s="45"/>
      <c r="D1" s="45"/>
      <c r="E1" s="45"/>
      <c r="F1" s="45"/>
      <c r="G1" s="45"/>
    </row>
    <row r="2" spans="1:7" ht="26.25" customHeight="1">
      <c r="A2" s="46" t="s">
        <v>54</v>
      </c>
      <c r="B2" s="48" t="s">
        <v>113</v>
      </c>
      <c r="C2" s="49"/>
      <c r="D2" s="48" t="s">
        <v>114</v>
      </c>
      <c r="E2" s="49"/>
      <c r="F2" s="44" t="s">
        <v>57</v>
      </c>
      <c r="G2" s="44"/>
    </row>
    <row r="3" spans="1:7" s="7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SUM(公式!X5)</f>
        <v>1290557</v>
      </c>
      <c r="C4" s="28">
        <f>SUM(公式!Y5)</f>
        <v>4323800</v>
      </c>
      <c r="D4" s="28">
        <v>1581156</v>
      </c>
      <c r="E4" s="28">
        <v>4465300</v>
      </c>
      <c r="F4" s="29">
        <f t="shared" ref="F4:G9" si="0">SUM(B4/D4-1)</f>
        <v>-0.18378894935098122</v>
      </c>
      <c r="G4" s="29">
        <f t="shared" si="0"/>
        <v>-3.1688800304570774E-2</v>
      </c>
    </row>
    <row r="5" spans="1:7" ht="21.9" customHeight="1">
      <c r="A5" s="27" t="s">
        <v>63</v>
      </c>
      <c r="B5" s="28">
        <f>SUM(公式!X8)</f>
        <v>2134158</v>
      </c>
      <c r="C5" s="28">
        <f>SUM(公式!Y8)</f>
        <v>3467600</v>
      </c>
      <c r="D5" s="30">
        <v>2210221</v>
      </c>
      <c r="E5" s="30">
        <v>3562100</v>
      </c>
      <c r="F5" s="29">
        <f t="shared" si="0"/>
        <v>-3.4414205638259698E-2</v>
      </c>
      <c r="G5" s="29">
        <f t="shared" si="0"/>
        <v>-2.6529294517279145E-2</v>
      </c>
    </row>
    <row r="6" spans="1:7" ht="21.9" customHeight="1">
      <c r="A6" s="27" t="s">
        <v>64</v>
      </c>
      <c r="B6" s="28">
        <f>SUM(公式!X10)</f>
        <v>19900</v>
      </c>
      <c r="C6" s="28">
        <f>SUM(公式!Y10)</f>
        <v>151500</v>
      </c>
      <c r="D6" s="31">
        <v>15966</v>
      </c>
      <c r="E6" s="31">
        <v>95900</v>
      </c>
      <c r="F6" s="29">
        <f t="shared" si="0"/>
        <v>0.24639859701866462</v>
      </c>
      <c r="G6" s="29">
        <f t="shared" si="0"/>
        <v>0.57977059436913447</v>
      </c>
    </row>
    <row r="7" spans="1:7" ht="21.9" customHeight="1">
      <c r="A7" s="27" t="s">
        <v>65</v>
      </c>
      <c r="B7" s="28">
        <f>SUM(公式!X12)</f>
        <v>1397383</v>
      </c>
      <c r="C7" s="28">
        <f>SUM(公式!Y12)</f>
        <v>4623800</v>
      </c>
      <c r="D7" s="31">
        <v>1424842</v>
      </c>
      <c r="E7" s="31">
        <v>3597800</v>
      </c>
      <c r="F7" s="29">
        <f t="shared" si="0"/>
        <v>-1.9271610466283229E-2</v>
      </c>
      <c r="G7" s="29">
        <f t="shared" si="0"/>
        <v>0.28517427316693533</v>
      </c>
    </row>
    <row r="8" spans="1:7" ht="21.9" customHeight="1">
      <c r="A8" s="27" t="s">
        <v>66</v>
      </c>
      <c r="B8" s="28">
        <f>SUM(公式!X14)</f>
        <v>1525609</v>
      </c>
      <c r="C8" s="28">
        <f>SUM(公式!Y14)</f>
        <v>5051800</v>
      </c>
      <c r="D8" s="31">
        <v>1461152</v>
      </c>
      <c r="E8" s="31">
        <v>2621800</v>
      </c>
      <c r="F8" s="29">
        <f t="shared" si="0"/>
        <v>4.4113822518122792E-2</v>
      </c>
      <c r="G8" s="29">
        <f t="shared" si="0"/>
        <v>0.92684415287207256</v>
      </c>
    </row>
    <row r="9" spans="1:7" ht="23.4" customHeight="1">
      <c r="A9" s="32" t="s">
        <v>67</v>
      </c>
      <c r="B9" s="33">
        <f>SUM(B4:B8)</f>
        <v>6367607</v>
      </c>
      <c r="C9" s="33">
        <f>SUM(C4:C8)</f>
        <v>17618500</v>
      </c>
      <c r="D9" s="33">
        <v>6693337</v>
      </c>
      <c r="E9" s="33">
        <v>14342900</v>
      </c>
      <c r="F9" s="34">
        <f t="shared" si="0"/>
        <v>-4.8664813978438581E-2</v>
      </c>
      <c r="G9" s="34">
        <f t="shared" si="0"/>
        <v>0.22837780365198102</v>
      </c>
    </row>
    <row r="10" spans="1:7" ht="21.9" customHeight="1">
      <c r="A10" s="27" t="s">
        <v>68</v>
      </c>
      <c r="B10" s="28">
        <f>SUM(公式!X20)</f>
        <v>186664</v>
      </c>
      <c r="C10" s="28">
        <f>SUM(公式!Y20)</f>
        <v>938300</v>
      </c>
      <c r="D10" s="31">
        <v>179238</v>
      </c>
      <c r="E10" s="31">
        <v>982900</v>
      </c>
      <c r="F10" s="29">
        <f t="shared" ref="F10:G14" si="1">SUM(B10/D10-1)</f>
        <v>4.1430946562670767E-2</v>
      </c>
      <c r="G10" s="29">
        <f t="shared" si="1"/>
        <v>-4.5375928375216201E-2</v>
      </c>
    </row>
    <row r="11" spans="1:7" ht="21.9" customHeight="1">
      <c r="A11" s="27" t="s">
        <v>69</v>
      </c>
      <c r="B11" s="28">
        <f>SUM(公式!X23)</f>
        <v>65551</v>
      </c>
      <c r="C11" s="28">
        <f>SUM(公式!Y23)</f>
        <v>1186200</v>
      </c>
      <c r="D11" s="31">
        <v>47933</v>
      </c>
      <c r="E11" s="31">
        <v>676600</v>
      </c>
      <c r="F11" s="29">
        <f t="shared" si="1"/>
        <v>0.36755471178520027</v>
      </c>
      <c r="G11" s="29">
        <f t="shared" si="1"/>
        <v>0.75317765297073613</v>
      </c>
    </row>
    <row r="12" spans="1:7" ht="21.9" customHeight="1">
      <c r="A12" s="27" t="s">
        <v>70</v>
      </c>
      <c r="B12" s="28">
        <f>SUM(公式!X25)</f>
        <v>147581</v>
      </c>
      <c r="C12" s="28">
        <f>SUM(公式!Y25)</f>
        <v>579700</v>
      </c>
      <c r="D12" s="31">
        <v>142054</v>
      </c>
      <c r="E12" s="31">
        <v>573600</v>
      </c>
      <c r="F12" s="29">
        <f t="shared" si="1"/>
        <v>3.8907739310403144E-2</v>
      </c>
      <c r="G12" s="29">
        <f t="shared" si="1"/>
        <v>1.0634588563458891E-2</v>
      </c>
    </row>
    <row r="13" spans="1:7" ht="21.9" customHeight="1">
      <c r="A13" s="27" t="s">
        <v>71</v>
      </c>
      <c r="B13" s="28">
        <f>SUM(公式!X27)</f>
        <v>99958</v>
      </c>
      <c r="C13" s="28">
        <f>SUM(公式!Y27)</f>
        <v>1251200</v>
      </c>
      <c r="D13" s="31">
        <v>61995</v>
      </c>
      <c r="E13" s="31">
        <v>869600</v>
      </c>
      <c r="F13" s="29">
        <f t="shared" si="1"/>
        <v>0.61235583514799585</v>
      </c>
      <c r="G13" s="29">
        <f t="shared" si="1"/>
        <v>0.43882244710211582</v>
      </c>
    </row>
    <row r="14" spans="1:7" ht="21.9" customHeight="1">
      <c r="A14" s="32" t="s">
        <v>67</v>
      </c>
      <c r="B14" s="33">
        <f>SUM(B10:B13)</f>
        <v>499754</v>
      </c>
      <c r="C14" s="33">
        <f>SUM(C10:C13)</f>
        <v>3955400</v>
      </c>
      <c r="D14" s="33">
        <v>431220</v>
      </c>
      <c r="E14" s="33">
        <v>3102700</v>
      </c>
      <c r="F14" s="34">
        <f t="shared" si="1"/>
        <v>0.15893047632299062</v>
      </c>
      <c r="G14" s="34">
        <f t="shared" si="1"/>
        <v>0.274825152286718</v>
      </c>
    </row>
    <row r="15" spans="1:7" ht="21.9" customHeight="1">
      <c r="A15" s="27" t="s">
        <v>72</v>
      </c>
      <c r="B15" s="28">
        <f>SUM(公式!X31)</f>
        <v>147885</v>
      </c>
      <c r="C15" s="28">
        <f>SUM(公式!Y31)</f>
        <v>1030800</v>
      </c>
      <c r="D15" s="31">
        <v>1062579</v>
      </c>
      <c r="E15" s="31">
        <v>2782500</v>
      </c>
      <c r="F15" s="29">
        <f t="shared" ref="F15:G19" si="2">SUM(B15/D15-1)</f>
        <v>-0.86082446575736959</v>
      </c>
      <c r="G15" s="29">
        <f t="shared" si="2"/>
        <v>-0.62954177897574126</v>
      </c>
    </row>
    <row r="16" spans="1:7" ht="21.9" customHeight="1">
      <c r="A16" s="27" t="s">
        <v>73</v>
      </c>
      <c r="B16" s="28">
        <f>SUM(公式!X34)</f>
        <v>286305</v>
      </c>
      <c r="C16" s="28">
        <f>SUM(公式!Y34)</f>
        <v>1315200</v>
      </c>
      <c r="D16" s="31">
        <v>167647</v>
      </c>
      <c r="E16" s="31">
        <v>796800</v>
      </c>
      <c r="F16" s="29">
        <f t="shared" si="2"/>
        <v>0.707784809749056</v>
      </c>
      <c r="G16" s="29">
        <f t="shared" si="2"/>
        <v>0.65060240963855431</v>
      </c>
    </row>
    <row r="17" spans="1:7" ht="21.9" customHeight="1">
      <c r="A17" s="27" t="s">
        <v>74</v>
      </c>
      <c r="B17" s="28">
        <f>SUM(公式!X38)</f>
        <v>173549</v>
      </c>
      <c r="C17" s="28">
        <f>SUM(公式!Y38)</f>
        <v>3590700</v>
      </c>
      <c r="D17" s="31">
        <v>203541</v>
      </c>
      <c r="E17" s="31">
        <v>4930500</v>
      </c>
      <c r="F17" s="29">
        <f t="shared" si="2"/>
        <v>-0.1473511479259707</v>
      </c>
      <c r="G17" s="29">
        <f t="shared" si="2"/>
        <v>-0.27173714633404322</v>
      </c>
    </row>
    <row r="18" spans="1:7" ht="21.9" customHeight="1">
      <c r="A18" s="27" t="s">
        <v>75</v>
      </c>
      <c r="B18" s="28">
        <f>SUM(公式!X41)</f>
        <v>501857</v>
      </c>
      <c r="C18" s="28">
        <f>SUM(公式!Y41)</f>
        <v>3267100</v>
      </c>
      <c r="D18" s="31">
        <v>433928</v>
      </c>
      <c r="E18" s="31">
        <v>2983500</v>
      </c>
      <c r="F18" s="29">
        <f t="shared" si="2"/>
        <v>0.1565444036798731</v>
      </c>
      <c r="G18" s="29">
        <f t="shared" si="2"/>
        <v>9.5056142114965603E-2</v>
      </c>
    </row>
    <row r="19" spans="1:7" ht="21.9" customHeight="1">
      <c r="A19" s="32" t="s">
        <v>67</v>
      </c>
      <c r="B19" s="33">
        <f>SUM(B15:B18)</f>
        <v>1109596</v>
      </c>
      <c r="C19" s="33">
        <f>SUM(C15:C18)</f>
        <v>9203800</v>
      </c>
      <c r="D19" s="33">
        <v>1867695</v>
      </c>
      <c r="E19" s="33">
        <v>11493300</v>
      </c>
      <c r="F19" s="34">
        <f t="shared" si="2"/>
        <v>-0.40590085640321361</v>
      </c>
      <c r="G19" s="34">
        <f t="shared" si="2"/>
        <v>-0.19920301392985473</v>
      </c>
    </row>
    <row r="20" spans="1:7" ht="21.9" customHeight="1">
      <c r="A20" s="27" t="s">
        <v>76</v>
      </c>
      <c r="B20" s="28">
        <f>SUM(公式!X46)</f>
        <v>135360</v>
      </c>
      <c r="C20" s="28">
        <f>SUM(公式!Y46)</f>
        <v>288900</v>
      </c>
      <c r="D20" s="31">
        <v>36832</v>
      </c>
      <c r="E20" s="31">
        <v>225800</v>
      </c>
      <c r="F20" s="29">
        <f t="shared" ref="F20:G23" si="3">SUM(B20/D20-1)</f>
        <v>2.6750651607298002</v>
      </c>
      <c r="G20" s="29">
        <f t="shared" si="3"/>
        <v>0.2794508414526129</v>
      </c>
    </row>
    <row r="21" spans="1:7" ht="21.9" customHeight="1">
      <c r="A21" s="27" t="s">
        <v>77</v>
      </c>
      <c r="B21" s="28">
        <f>SUM(公式!X50)</f>
        <v>506499</v>
      </c>
      <c r="C21" s="28">
        <f>SUM(公式!Y50)</f>
        <v>4947000</v>
      </c>
      <c r="D21" s="31">
        <v>361220</v>
      </c>
      <c r="E21" s="31">
        <v>6017000</v>
      </c>
      <c r="F21" s="29">
        <f t="shared" si="3"/>
        <v>0.40218980122916781</v>
      </c>
      <c r="G21" s="29">
        <f t="shared" si="3"/>
        <v>-0.17782948313112845</v>
      </c>
    </row>
    <row r="22" spans="1:7" ht="21.9" customHeight="1">
      <c r="A22" s="27" t="s">
        <v>78</v>
      </c>
      <c r="B22" s="28">
        <f>SUM(公式!X55)</f>
        <v>1848967</v>
      </c>
      <c r="C22" s="28">
        <f>SUM(公式!Y55)</f>
        <v>14629700</v>
      </c>
      <c r="D22" s="31">
        <v>1188614</v>
      </c>
      <c r="E22" s="31">
        <v>9132700</v>
      </c>
      <c r="F22" s="29">
        <f t="shared" si="3"/>
        <v>0.55556555786823991</v>
      </c>
      <c r="G22" s="29">
        <f t="shared" si="3"/>
        <v>0.60190305167146629</v>
      </c>
    </row>
    <row r="23" spans="1:7" ht="21.9" customHeight="1">
      <c r="A23" s="32" t="s">
        <v>67</v>
      </c>
      <c r="B23" s="33">
        <f>SUM(B20:B22)</f>
        <v>2490826</v>
      </c>
      <c r="C23" s="33">
        <f>SUM(C20:C22)</f>
        <v>19865600</v>
      </c>
      <c r="D23" s="33">
        <v>1586666</v>
      </c>
      <c r="E23" s="33">
        <v>15375500</v>
      </c>
      <c r="F23" s="34">
        <f t="shared" si="3"/>
        <v>0.56984897892814246</v>
      </c>
      <c r="G23" s="34">
        <f t="shared" si="3"/>
        <v>0.29202952749504085</v>
      </c>
    </row>
    <row r="24" spans="1:7" ht="26.1" customHeight="1">
      <c r="A24" s="35" t="s">
        <v>79</v>
      </c>
      <c r="B24" s="36">
        <f>SUM(B9+B14+B19+B23)</f>
        <v>10467783</v>
      </c>
      <c r="C24" s="36">
        <f>SUM(C9+C14+C19+C23)</f>
        <v>50643300</v>
      </c>
      <c r="D24" s="36">
        <v>10578918</v>
      </c>
      <c r="E24" s="36">
        <v>44314400</v>
      </c>
      <c r="F24" s="37">
        <f>SUM(B24/D24-1)</f>
        <v>-1.0505327671506692E-2</v>
      </c>
      <c r="G24" s="37">
        <f>SUM(C24/E24-1)</f>
        <v>0.14281813586554248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4"/>
  <dimension ref="A1:Y62"/>
  <sheetViews>
    <sheetView topLeftCell="A45" zoomScale="110" zoomScaleNormal="110" workbookViewId="0">
      <pane xSplit="1" topLeftCell="H1" activePane="topRight" state="frozen"/>
      <selection pane="topRight" activeCell="I63" sqref="I63"/>
    </sheetView>
  </sheetViews>
  <sheetFormatPr defaultColWidth="8.88671875" defaultRowHeight="18" customHeight="1"/>
  <cols>
    <col min="1" max="1" width="23.77734375" style="1" customWidth="1"/>
    <col min="2" max="2" width="10.88671875" style="5" bestFit="1" customWidth="1"/>
    <col min="3" max="3" width="11.33203125" style="5" bestFit="1" customWidth="1"/>
    <col min="4" max="4" width="10.88671875" style="5" bestFit="1" customWidth="1"/>
    <col min="5" max="5" width="11.33203125" style="5" bestFit="1" customWidth="1"/>
    <col min="6" max="6" width="10.88671875" style="1" bestFit="1" customWidth="1"/>
    <col min="7" max="7" width="11.33203125" style="1" bestFit="1" customWidth="1"/>
    <col min="8" max="8" width="10.88671875" style="1" bestFit="1" customWidth="1"/>
    <col min="9" max="9" width="11.33203125" style="1" bestFit="1" customWidth="1"/>
    <col min="10" max="10" width="10.88671875" style="1" bestFit="1" customWidth="1"/>
    <col min="11" max="11" width="11.33203125" style="1" bestFit="1" customWidth="1"/>
    <col min="12" max="12" width="11.109375" style="1" customWidth="1"/>
    <col min="13" max="13" width="11.33203125" style="1" customWidth="1"/>
    <col min="14" max="14" width="11.109375" style="1" customWidth="1"/>
    <col min="15" max="15" width="11.33203125" style="1" customWidth="1"/>
    <col min="16" max="16" width="11.77734375" style="1" customWidth="1"/>
    <col min="17" max="17" width="12.33203125" style="1" customWidth="1"/>
    <col min="18" max="18" width="11.109375" style="1" customWidth="1"/>
    <col min="19" max="19" width="11.33203125" style="1" customWidth="1"/>
    <col min="20" max="20" width="11.109375" style="1" customWidth="1"/>
    <col min="21" max="21" width="11.33203125" style="1" bestFit="1" customWidth="1"/>
    <col min="22" max="22" width="11.109375" style="1" bestFit="1" customWidth="1"/>
    <col min="23" max="23" width="12.109375" style="1" bestFit="1" customWidth="1"/>
    <col min="24" max="24" width="11.109375" style="1" bestFit="1" customWidth="1"/>
    <col min="25" max="25" width="12.109375" style="1" bestFit="1" customWidth="1"/>
    <col min="26" max="16384" width="8.88671875" style="1"/>
  </cols>
  <sheetData>
    <row r="1" spans="1:25" ht="18" customHeight="1">
      <c r="A1" s="52" t="s">
        <v>117</v>
      </c>
      <c r="B1" s="53"/>
      <c r="C1" s="53"/>
      <c r="D1" s="53"/>
      <c r="E1" s="53"/>
      <c r="F1" s="53"/>
      <c r="G1" s="53"/>
      <c r="H1" s="53"/>
      <c r="I1" s="53"/>
      <c r="J1" s="2"/>
      <c r="K1" s="3"/>
      <c r="L1" s="2"/>
      <c r="M1" s="3"/>
      <c r="N1" s="56"/>
      <c r="O1" s="56"/>
      <c r="P1" s="56"/>
      <c r="Q1" s="56"/>
      <c r="R1" s="56"/>
      <c r="S1" s="56"/>
      <c r="T1" s="56"/>
      <c r="U1" s="56"/>
      <c r="V1" s="56"/>
      <c r="W1" s="2"/>
      <c r="X1" s="4"/>
      <c r="Y1" s="4"/>
    </row>
    <row r="3" spans="1:25" ht="18" customHeight="1">
      <c r="A3" s="9"/>
      <c r="B3" s="54" t="s">
        <v>124</v>
      </c>
      <c r="C3" s="55"/>
      <c r="D3" s="54" t="s">
        <v>126</v>
      </c>
      <c r="E3" s="55"/>
      <c r="F3" s="54" t="s">
        <v>125</v>
      </c>
      <c r="G3" s="55"/>
      <c r="H3" s="54" t="s">
        <v>129</v>
      </c>
      <c r="I3" s="55"/>
      <c r="J3" s="50" t="s">
        <v>43</v>
      </c>
      <c r="K3" s="51"/>
      <c r="L3" s="50" t="s">
        <v>44</v>
      </c>
      <c r="M3" s="51"/>
      <c r="N3" s="50" t="s">
        <v>45</v>
      </c>
      <c r="O3" s="51"/>
      <c r="P3" s="50" t="s">
        <v>50</v>
      </c>
      <c r="Q3" s="51"/>
      <c r="R3" s="50" t="s">
        <v>51</v>
      </c>
      <c r="S3" s="51"/>
      <c r="T3" s="50" t="s">
        <v>49</v>
      </c>
      <c r="U3" s="51"/>
      <c r="V3" s="50" t="s">
        <v>52</v>
      </c>
      <c r="W3" s="51"/>
      <c r="X3" s="50" t="s">
        <v>111</v>
      </c>
      <c r="Y3" s="51"/>
    </row>
    <row r="4" spans="1:25" s="8" customFormat="1" ht="18" customHeight="1">
      <c r="A4" s="10" t="s">
        <v>6</v>
      </c>
      <c r="B4" s="42" t="s">
        <v>37</v>
      </c>
      <c r="C4" s="42" t="s">
        <v>38</v>
      </c>
      <c r="D4" s="42" t="s">
        <v>39</v>
      </c>
      <c r="E4" s="42" t="s">
        <v>7</v>
      </c>
      <c r="F4" s="42" t="s">
        <v>39</v>
      </c>
      <c r="G4" s="42" t="s">
        <v>40</v>
      </c>
      <c r="H4" s="42" t="s">
        <v>41</v>
      </c>
      <c r="I4" s="42" t="s">
        <v>42</v>
      </c>
      <c r="J4" s="19" t="s">
        <v>46</v>
      </c>
      <c r="K4" s="19" t="s">
        <v>47</v>
      </c>
      <c r="L4" s="19" t="s">
        <v>48</v>
      </c>
      <c r="M4" s="19" t="s">
        <v>7</v>
      </c>
      <c r="N4" s="19" t="s">
        <v>8</v>
      </c>
      <c r="O4" s="19" t="s">
        <v>32</v>
      </c>
      <c r="P4" s="19" t="s">
        <v>33</v>
      </c>
      <c r="Q4" s="19" t="s">
        <v>31</v>
      </c>
      <c r="R4" s="19" t="s">
        <v>34</v>
      </c>
      <c r="S4" s="19" t="s">
        <v>35</v>
      </c>
      <c r="T4" s="19" t="s">
        <v>30</v>
      </c>
      <c r="U4" s="19" t="s">
        <v>32</v>
      </c>
      <c r="V4" s="19" t="s">
        <v>8</v>
      </c>
      <c r="W4" s="19" t="s">
        <v>32</v>
      </c>
      <c r="X4" s="19" t="s">
        <v>8</v>
      </c>
      <c r="Y4" s="19" t="s">
        <v>36</v>
      </c>
    </row>
    <row r="5" spans="1:25" ht="18" customHeight="1">
      <c r="A5" s="9" t="s">
        <v>9</v>
      </c>
      <c r="B5" s="43">
        <f t="shared" ref="B5:I5" si="0">SUM(B6:B7)</f>
        <v>173001</v>
      </c>
      <c r="C5" s="43">
        <f t="shared" si="0"/>
        <v>667100</v>
      </c>
      <c r="D5" s="43">
        <f t="shared" si="0"/>
        <v>273894</v>
      </c>
      <c r="E5" s="43">
        <f t="shared" si="0"/>
        <v>1121200</v>
      </c>
      <c r="F5" s="43">
        <f>SUM(F6:F7)</f>
        <v>382856</v>
      </c>
      <c r="G5" s="43">
        <f>SUM(G6:G7)</f>
        <v>1599900</v>
      </c>
      <c r="H5" s="43">
        <f t="shared" si="0"/>
        <v>524501</v>
      </c>
      <c r="I5" s="43">
        <f t="shared" si="0"/>
        <v>2061500</v>
      </c>
      <c r="J5" s="20">
        <f t="shared" ref="J5:Q5" si="1">SUM(J6:J7)</f>
        <v>557239</v>
      </c>
      <c r="K5" s="20">
        <f t="shared" si="1"/>
        <v>1825800</v>
      </c>
      <c r="L5" s="20">
        <f t="shared" si="1"/>
        <v>679935</v>
      </c>
      <c r="M5" s="20">
        <f t="shared" si="1"/>
        <v>2154000</v>
      </c>
      <c r="N5" s="20">
        <f t="shared" si="1"/>
        <v>741737</v>
      </c>
      <c r="O5" s="20">
        <f t="shared" si="1"/>
        <v>2387300</v>
      </c>
      <c r="P5" s="20">
        <f t="shared" si="1"/>
        <v>865067</v>
      </c>
      <c r="Q5" s="20">
        <f t="shared" si="1"/>
        <v>2786500</v>
      </c>
      <c r="R5" s="20">
        <f t="shared" ref="R5:W5" si="2">SUM(R6:R7)</f>
        <v>1019573</v>
      </c>
      <c r="S5" s="20">
        <f t="shared" si="2"/>
        <v>3413400</v>
      </c>
      <c r="T5" s="20">
        <f t="shared" si="2"/>
        <v>1078197</v>
      </c>
      <c r="U5" s="20">
        <f t="shared" si="2"/>
        <v>3590300</v>
      </c>
      <c r="V5" s="20">
        <f t="shared" si="2"/>
        <v>1158292</v>
      </c>
      <c r="W5" s="20">
        <f t="shared" si="2"/>
        <v>3897700</v>
      </c>
      <c r="X5" s="20">
        <f>SUM(X6:X7)</f>
        <v>1290557</v>
      </c>
      <c r="Y5" s="20">
        <f>SUM(Y6:Y7)</f>
        <v>4323800</v>
      </c>
    </row>
    <row r="6" spans="1:25" ht="18" customHeight="1">
      <c r="A6" s="9">
        <v>55092100001</v>
      </c>
      <c r="B6" s="43">
        <v>87486</v>
      </c>
      <c r="C6" s="43">
        <v>418500</v>
      </c>
      <c r="D6" s="43">
        <v>164430</v>
      </c>
      <c r="E6" s="43">
        <v>801400</v>
      </c>
      <c r="F6" s="43">
        <v>243124</v>
      </c>
      <c r="G6" s="43">
        <v>1105300</v>
      </c>
      <c r="H6" s="43">
        <v>315129</v>
      </c>
      <c r="I6" s="43">
        <v>1356200</v>
      </c>
      <c r="J6" s="20">
        <v>255845</v>
      </c>
      <c r="K6" s="20">
        <v>1041000</v>
      </c>
      <c r="L6" s="20">
        <v>306199</v>
      </c>
      <c r="M6" s="20">
        <v>1191700</v>
      </c>
      <c r="N6" s="20">
        <v>343009</v>
      </c>
      <c r="O6" s="20">
        <v>1367300</v>
      </c>
      <c r="P6" s="20">
        <v>415651</v>
      </c>
      <c r="Q6" s="20">
        <v>1618800</v>
      </c>
      <c r="R6" s="20">
        <v>508026</v>
      </c>
      <c r="S6" s="20">
        <v>2053900</v>
      </c>
      <c r="T6" s="20">
        <v>519215</v>
      </c>
      <c r="U6" s="20">
        <v>2091800</v>
      </c>
      <c r="V6" s="20">
        <v>561918</v>
      </c>
      <c r="W6" s="20">
        <v>2261300</v>
      </c>
      <c r="X6" s="20">
        <v>661718</v>
      </c>
      <c r="Y6" s="20">
        <v>2601500</v>
      </c>
    </row>
    <row r="7" spans="1:25" ht="18" customHeight="1">
      <c r="A7" s="9">
        <v>55092200000</v>
      </c>
      <c r="B7" s="43">
        <v>85515</v>
      </c>
      <c r="C7" s="43">
        <v>248600</v>
      </c>
      <c r="D7" s="43">
        <v>109464</v>
      </c>
      <c r="E7" s="43">
        <v>319800</v>
      </c>
      <c r="F7" s="43">
        <v>139732</v>
      </c>
      <c r="G7" s="43">
        <v>494600</v>
      </c>
      <c r="H7" s="43">
        <v>209372</v>
      </c>
      <c r="I7" s="43">
        <v>705300</v>
      </c>
      <c r="J7" s="20">
        <v>301394</v>
      </c>
      <c r="K7" s="20">
        <v>784800</v>
      </c>
      <c r="L7" s="20">
        <v>373736</v>
      </c>
      <c r="M7" s="20">
        <v>962300</v>
      </c>
      <c r="N7" s="20">
        <v>398728</v>
      </c>
      <c r="O7" s="20">
        <v>1020000</v>
      </c>
      <c r="P7" s="20">
        <v>449416</v>
      </c>
      <c r="Q7" s="20">
        <v>1167700</v>
      </c>
      <c r="R7" s="20">
        <v>511547</v>
      </c>
      <c r="S7" s="20">
        <v>1359500</v>
      </c>
      <c r="T7" s="20">
        <v>558982</v>
      </c>
      <c r="U7" s="20">
        <v>1498500</v>
      </c>
      <c r="V7" s="20">
        <v>596374</v>
      </c>
      <c r="W7" s="20">
        <v>1636400</v>
      </c>
      <c r="X7" s="20">
        <v>628839</v>
      </c>
      <c r="Y7" s="20">
        <v>1722300</v>
      </c>
    </row>
    <row r="8" spans="1:25" ht="18" customHeight="1">
      <c r="A8" s="9" t="s">
        <v>10</v>
      </c>
      <c r="B8" s="43">
        <f t="shared" ref="B8:W8" si="3">SUM(B9:B9)</f>
        <v>122627</v>
      </c>
      <c r="C8" s="43">
        <f t="shared" si="3"/>
        <v>382100</v>
      </c>
      <c r="D8" s="43">
        <f t="shared" si="3"/>
        <v>213273</v>
      </c>
      <c r="E8" s="43">
        <f t="shared" si="3"/>
        <v>539200</v>
      </c>
      <c r="F8" s="43">
        <f t="shared" si="3"/>
        <v>386612</v>
      </c>
      <c r="G8" s="43">
        <f t="shared" si="3"/>
        <v>811000</v>
      </c>
      <c r="H8" s="43">
        <f>SUM(H9:H9)</f>
        <v>629223</v>
      </c>
      <c r="I8" s="43">
        <f>SUM(I9:I9)</f>
        <v>1181000</v>
      </c>
      <c r="J8" s="20">
        <f t="shared" si="3"/>
        <v>996796</v>
      </c>
      <c r="K8" s="20">
        <f t="shared" si="3"/>
        <v>1539700</v>
      </c>
      <c r="L8" s="20">
        <f t="shared" si="3"/>
        <v>1182864</v>
      </c>
      <c r="M8" s="20">
        <f t="shared" si="3"/>
        <v>1850800</v>
      </c>
      <c r="N8" s="20">
        <f t="shared" si="3"/>
        <v>1458285</v>
      </c>
      <c r="O8" s="20">
        <f t="shared" si="3"/>
        <v>2271600</v>
      </c>
      <c r="P8" s="20">
        <f t="shared" si="3"/>
        <v>1550976</v>
      </c>
      <c r="Q8" s="20">
        <f t="shared" si="3"/>
        <v>2442900</v>
      </c>
      <c r="R8" s="20">
        <f t="shared" si="3"/>
        <v>1696051</v>
      </c>
      <c r="S8" s="20">
        <f t="shared" si="3"/>
        <v>2730300</v>
      </c>
      <c r="T8" s="20">
        <f t="shared" si="3"/>
        <v>1855323</v>
      </c>
      <c r="U8" s="20">
        <f t="shared" si="3"/>
        <v>2987400</v>
      </c>
      <c r="V8" s="20">
        <f t="shared" si="3"/>
        <v>2023721</v>
      </c>
      <c r="W8" s="20">
        <f t="shared" si="3"/>
        <v>3300900</v>
      </c>
      <c r="X8" s="20">
        <f>SUM(X9)</f>
        <v>2134158</v>
      </c>
      <c r="Y8" s="20">
        <f>SUM(Y9)</f>
        <v>3467600</v>
      </c>
    </row>
    <row r="9" spans="1:25" ht="18" customHeight="1">
      <c r="A9" s="9">
        <v>55095100004</v>
      </c>
      <c r="B9" s="43">
        <v>122627</v>
      </c>
      <c r="C9" s="43">
        <v>382100</v>
      </c>
      <c r="D9" s="43">
        <v>213273</v>
      </c>
      <c r="E9" s="43">
        <v>539200</v>
      </c>
      <c r="F9" s="43">
        <v>386612</v>
      </c>
      <c r="G9" s="43">
        <v>811000</v>
      </c>
      <c r="H9" s="43">
        <v>629223</v>
      </c>
      <c r="I9" s="43">
        <v>1181000</v>
      </c>
      <c r="J9" s="20">
        <v>996796</v>
      </c>
      <c r="K9" s="20">
        <v>1539700</v>
      </c>
      <c r="L9" s="20">
        <v>1182864</v>
      </c>
      <c r="M9" s="20">
        <v>1850800</v>
      </c>
      <c r="N9" s="20">
        <v>1458285</v>
      </c>
      <c r="O9" s="20">
        <v>2271600</v>
      </c>
      <c r="P9" s="20">
        <v>1550976</v>
      </c>
      <c r="Q9" s="20">
        <v>2442900</v>
      </c>
      <c r="R9" s="20">
        <v>1696051</v>
      </c>
      <c r="S9" s="20">
        <v>2730300</v>
      </c>
      <c r="T9" s="20">
        <v>1855323</v>
      </c>
      <c r="U9" s="20">
        <v>2987400</v>
      </c>
      <c r="V9" s="20">
        <v>2023721</v>
      </c>
      <c r="W9" s="20">
        <v>3300900</v>
      </c>
      <c r="X9" s="20">
        <v>2134158</v>
      </c>
      <c r="Y9" s="20">
        <v>3467600</v>
      </c>
    </row>
    <row r="10" spans="1:25" ht="18" customHeight="1">
      <c r="A10" s="9" t="s">
        <v>11</v>
      </c>
      <c r="B10" s="43">
        <f t="shared" ref="B10:G10" si="4">SUM(B11:B11)</f>
        <v>0</v>
      </c>
      <c r="C10" s="43">
        <f t="shared" si="4"/>
        <v>0</v>
      </c>
      <c r="D10" s="43">
        <f t="shared" si="4"/>
        <v>0</v>
      </c>
      <c r="E10" s="43">
        <f t="shared" si="4"/>
        <v>0</v>
      </c>
      <c r="F10" s="43">
        <f t="shared" si="4"/>
        <v>0</v>
      </c>
      <c r="G10" s="43">
        <f t="shared" si="4"/>
        <v>0</v>
      </c>
      <c r="H10" s="43">
        <f t="shared" ref="H10:W10" si="5">SUM(H11:H11)</f>
        <v>0</v>
      </c>
      <c r="I10" s="43">
        <f t="shared" si="5"/>
        <v>0</v>
      </c>
      <c r="J10" s="20">
        <f t="shared" si="5"/>
        <v>14512</v>
      </c>
      <c r="K10" s="20">
        <f t="shared" si="5"/>
        <v>83700</v>
      </c>
      <c r="L10" s="20">
        <f t="shared" si="5"/>
        <v>14512</v>
      </c>
      <c r="M10" s="20">
        <f t="shared" si="5"/>
        <v>83700</v>
      </c>
      <c r="N10" s="20">
        <f t="shared" si="5"/>
        <v>14512</v>
      </c>
      <c r="O10" s="20">
        <f t="shared" si="5"/>
        <v>83700</v>
      </c>
      <c r="P10" s="20">
        <f t="shared" si="5"/>
        <v>19812</v>
      </c>
      <c r="Q10" s="20">
        <f t="shared" si="5"/>
        <v>149400</v>
      </c>
      <c r="R10" s="20">
        <f t="shared" si="5"/>
        <v>19812</v>
      </c>
      <c r="S10" s="20">
        <f t="shared" si="5"/>
        <v>149400</v>
      </c>
      <c r="T10" s="20">
        <f t="shared" si="5"/>
        <v>19900</v>
      </c>
      <c r="U10" s="20">
        <f t="shared" si="5"/>
        <v>151500</v>
      </c>
      <c r="V10" s="20">
        <f t="shared" si="5"/>
        <v>19900</v>
      </c>
      <c r="W10" s="20">
        <f t="shared" si="5"/>
        <v>151500</v>
      </c>
      <c r="X10" s="20">
        <f>SUM(X11)</f>
        <v>19900</v>
      </c>
      <c r="Y10" s="20">
        <f>SUM(Y11)</f>
        <v>151500</v>
      </c>
    </row>
    <row r="11" spans="1:25" ht="18" customHeight="1">
      <c r="A11" s="9">
        <v>55095200003</v>
      </c>
      <c r="B11" s="43">
        <v>0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20">
        <v>14512</v>
      </c>
      <c r="K11" s="20">
        <v>83700</v>
      </c>
      <c r="L11" s="20">
        <v>14512</v>
      </c>
      <c r="M11" s="20">
        <v>83700</v>
      </c>
      <c r="N11" s="20">
        <v>14512</v>
      </c>
      <c r="O11" s="20">
        <v>83700</v>
      </c>
      <c r="P11" s="20">
        <v>19812</v>
      </c>
      <c r="Q11" s="20">
        <v>149400</v>
      </c>
      <c r="R11" s="20">
        <v>19812</v>
      </c>
      <c r="S11" s="20">
        <v>149400</v>
      </c>
      <c r="T11" s="20">
        <v>19900</v>
      </c>
      <c r="U11" s="20">
        <v>151500</v>
      </c>
      <c r="V11" s="20">
        <v>19900</v>
      </c>
      <c r="W11" s="20">
        <v>151500</v>
      </c>
      <c r="X11" s="20">
        <v>19900</v>
      </c>
      <c r="Y11" s="20">
        <v>151500</v>
      </c>
    </row>
    <row r="12" spans="1:25" ht="18" customHeight="1">
      <c r="A12" s="9" t="s">
        <v>12</v>
      </c>
      <c r="B12" s="43">
        <f t="shared" ref="B12:G12" si="6">SUM(B13:B13)</f>
        <v>107917</v>
      </c>
      <c r="C12" s="43">
        <f t="shared" si="6"/>
        <v>220000</v>
      </c>
      <c r="D12" s="43">
        <f t="shared" si="6"/>
        <v>211848</v>
      </c>
      <c r="E12" s="43">
        <f t="shared" si="6"/>
        <v>595700</v>
      </c>
      <c r="F12" s="43">
        <f t="shared" si="6"/>
        <v>334916</v>
      </c>
      <c r="G12" s="43">
        <f t="shared" si="6"/>
        <v>1052900</v>
      </c>
      <c r="H12" s="43">
        <f t="shared" ref="H12:W12" si="7">SUM(H13:H13)</f>
        <v>406926</v>
      </c>
      <c r="I12" s="43">
        <f t="shared" si="7"/>
        <v>1281600</v>
      </c>
      <c r="J12" s="20">
        <f t="shared" si="7"/>
        <v>457789</v>
      </c>
      <c r="K12" s="20">
        <f t="shared" si="7"/>
        <v>1615300</v>
      </c>
      <c r="L12" s="20">
        <f t="shared" si="7"/>
        <v>562404</v>
      </c>
      <c r="M12" s="20">
        <f t="shared" si="7"/>
        <v>1945600</v>
      </c>
      <c r="N12" s="20">
        <f t="shared" si="7"/>
        <v>620563</v>
      </c>
      <c r="O12" s="20">
        <f t="shared" si="7"/>
        <v>2238000</v>
      </c>
      <c r="P12" s="20">
        <f t="shared" si="7"/>
        <v>789988</v>
      </c>
      <c r="Q12" s="20">
        <f t="shared" si="7"/>
        <v>2843100</v>
      </c>
      <c r="R12" s="20">
        <f t="shared" si="7"/>
        <v>882561</v>
      </c>
      <c r="S12" s="20">
        <f t="shared" si="7"/>
        <v>3204800</v>
      </c>
      <c r="T12" s="20">
        <f t="shared" si="7"/>
        <v>1081025</v>
      </c>
      <c r="U12" s="20">
        <f t="shared" si="7"/>
        <v>3740900</v>
      </c>
      <c r="V12" s="20">
        <f t="shared" si="7"/>
        <v>1246936</v>
      </c>
      <c r="W12" s="20">
        <f t="shared" si="7"/>
        <v>4237500</v>
      </c>
      <c r="X12" s="20">
        <f>SUM(X13)</f>
        <v>1397383</v>
      </c>
      <c r="Y12" s="20">
        <f>SUM(Y13)</f>
        <v>4623800</v>
      </c>
    </row>
    <row r="13" spans="1:25" ht="18" customHeight="1">
      <c r="A13" s="9">
        <v>55095300002</v>
      </c>
      <c r="B13" s="43">
        <v>107917</v>
      </c>
      <c r="C13" s="43">
        <v>220000</v>
      </c>
      <c r="D13" s="43">
        <v>211848</v>
      </c>
      <c r="E13" s="43">
        <v>595700</v>
      </c>
      <c r="F13" s="43">
        <v>334916</v>
      </c>
      <c r="G13" s="43">
        <v>1052900</v>
      </c>
      <c r="H13" s="43">
        <v>406926</v>
      </c>
      <c r="I13" s="43">
        <v>1281600</v>
      </c>
      <c r="J13" s="20">
        <v>457789</v>
      </c>
      <c r="K13" s="20">
        <v>1615300</v>
      </c>
      <c r="L13" s="20">
        <v>562404</v>
      </c>
      <c r="M13" s="20">
        <v>1945600</v>
      </c>
      <c r="N13" s="20">
        <v>620563</v>
      </c>
      <c r="O13" s="20">
        <v>2238000</v>
      </c>
      <c r="P13" s="20">
        <v>789988</v>
      </c>
      <c r="Q13" s="20">
        <v>2843100</v>
      </c>
      <c r="R13" s="20">
        <v>882561</v>
      </c>
      <c r="S13" s="20">
        <v>3204800</v>
      </c>
      <c r="T13" s="20">
        <v>1081025</v>
      </c>
      <c r="U13" s="20">
        <v>3740900</v>
      </c>
      <c r="V13" s="20">
        <v>1246936</v>
      </c>
      <c r="W13" s="20">
        <v>4237500</v>
      </c>
      <c r="X13" s="20">
        <v>1397383</v>
      </c>
      <c r="Y13" s="20">
        <v>4623800</v>
      </c>
    </row>
    <row r="14" spans="1:25" ht="18" customHeight="1">
      <c r="A14" s="9" t="s">
        <v>13</v>
      </c>
      <c r="B14" s="43">
        <f>SUM(B15:B17)</f>
        <v>60552</v>
      </c>
      <c r="C14" s="43">
        <f>SUM(C15:C17)</f>
        <v>327500</v>
      </c>
      <c r="D14" s="43">
        <f t="shared" ref="D14:I14" si="8">SUM(D15:D17)</f>
        <v>181164</v>
      </c>
      <c r="E14" s="43">
        <f t="shared" si="8"/>
        <v>961400</v>
      </c>
      <c r="F14" s="43">
        <f>SUM(F15:F17)</f>
        <v>374002</v>
      </c>
      <c r="G14" s="43">
        <f>SUM(G15:G17)</f>
        <v>1559800</v>
      </c>
      <c r="H14" s="43">
        <f t="shared" si="8"/>
        <v>425137</v>
      </c>
      <c r="I14" s="43">
        <f t="shared" si="8"/>
        <v>2092500</v>
      </c>
      <c r="J14" s="20">
        <f t="shared" ref="J14:Q14" si="9">SUM(J15:J17)</f>
        <v>491161</v>
      </c>
      <c r="K14" s="20">
        <f t="shared" si="9"/>
        <v>1415000</v>
      </c>
      <c r="L14" s="20">
        <f t="shared" si="9"/>
        <v>554022</v>
      </c>
      <c r="M14" s="20">
        <f t="shared" si="9"/>
        <v>1676200</v>
      </c>
      <c r="N14" s="20">
        <f t="shared" si="9"/>
        <v>725346</v>
      </c>
      <c r="O14" s="20">
        <f t="shared" si="9"/>
        <v>1983400</v>
      </c>
      <c r="P14" s="20">
        <f t="shared" si="9"/>
        <v>879526</v>
      </c>
      <c r="Q14" s="20">
        <f t="shared" si="9"/>
        <v>2417400</v>
      </c>
      <c r="R14" s="20">
        <f t="shared" ref="R14:W14" si="10">SUM(R15:R17)</f>
        <v>984052</v>
      </c>
      <c r="S14" s="20">
        <f t="shared" si="10"/>
        <v>2675300</v>
      </c>
      <c r="T14" s="20">
        <f t="shared" si="10"/>
        <v>1124984</v>
      </c>
      <c r="U14" s="20">
        <f t="shared" si="10"/>
        <v>3757900</v>
      </c>
      <c r="V14" s="20">
        <f t="shared" si="10"/>
        <v>1258100</v>
      </c>
      <c r="W14" s="20">
        <f t="shared" si="10"/>
        <v>4193200</v>
      </c>
      <c r="X14" s="20">
        <f>SUM(X15:X17)</f>
        <v>1525609</v>
      </c>
      <c r="Y14" s="20">
        <f>SUM(Y15:Y17)</f>
        <v>5051800</v>
      </c>
    </row>
    <row r="15" spans="1:25" ht="18" customHeight="1">
      <c r="A15" s="11" t="s">
        <v>2</v>
      </c>
      <c r="B15" s="43">
        <v>57007</v>
      </c>
      <c r="C15" s="43">
        <v>190100</v>
      </c>
      <c r="D15" s="43">
        <v>167444</v>
      </c>
      <c r="E15" s="43">
        <v>391500</v>
      </c>
      <c r="F15" s="43">
        <v>349365</v>
      </c>
      <c r="G15" s="43">
        <v>579800</v>
      </c>
      <c r="H15" s="43">
        <v>390915</v>
      </c>
      <c r="I15" s="43">
        <v>719500</v>
      </c>
      <c r="J15" s="20">
        <v>472565</v>
      </c>
      <c r="K15" s="20">
        <v>748800</v>
      </c>
      <c r="L15" s="20">
        <v>529993</v>
      </c>
      <c r="M15" s="20">
        <v>805500</v>
      </c>
      <c r="N15" s="20">
        <v>698248</v>
      </c>
      <c r="O15" s="20">
        <v>997400</v>
      </c>
      <c r="P15" s="20">
        <v>843384</v>
      </c>
      <c r="Q15" s="20">
        <v>1133200</v>
      </c>
      <c r="R15" s="20">
        <v>944308</v>
      </c>
      <c r="S15" s="20">
        <v>1256900</v>
      </c>
      <c r="T15" s="20">
        <v>1067293</v>
      </c>
      <c r="U15" s="20">
        <v>1691400</v>
      </c>
      <c r="V15" s="20">
        <v>1172272</v>
      </c>
      <c r="W15" s="20">
        <v>1817700</v>
      </c>
      <c r="X15" s="20">
        <v>1426066</v>
      </c>
      <c r="Y15" s="20">
        <v>2145600</v>
      </c>
    </row>
    <row r="16" spans="1:25" ht="18" customHeight="1">
      <c r="A16" s="11" t="s">
        <v>3</v>
      </c>
      <c r="B16" s="43">
        <v>319</v>
      </c>
      <c r="C16" s="43">
        <v>17100</v>
      </c>
      <c r="D16" s="43">
        <v>10015</v>
      </c>
      <c r="E16" s="43">
        <v>431800</v>
      </c>
      <c r="F16" s="43">
        <v>19319</v>
      </c>
      <c r="G16" s="43">
        <v>782000</v>
      </c>
      <c r="H16" s="43">
        <v>28098</v>
      </c>
      <c r="I16" s="43">
        <v>1141300</v>
      </c>
      <c r="J16" s="20">
        <v>12982</v>
      </c>
      <c r="K16" s="20">
        <v>455500</v>
      </c>
      <c r="L16" s="20">
        <v>18415</v>
      </c>
      <c r="M16" s="20">
        <v>660000</v>
      </c>
      <c r="N16" s="20">
        <v>21484</v>
      </c>
      <c r="O16" s="20">
        <v>775300</v>
      </c>
      <c r="P16" s="20">
        <v>29210</v>
      </c>
      <c r="Q16" s="20">
        <v>1026200</v>
      </c>
      <c r="R16" s="20">
        <v>32132</v>
      </c>
      <c r="S16" s="20">
        <v>1135100</v>
      </c>
      <c r="T16" s="20">
        <v>48606</v>
      </c>
      <c r="U16" s="20">
        <v>1734900</v>
      </c>
      <c r="V16" s="20">
        <v>55445</v>
      </c>
      <c r="W16" s="20">
        <v>1992900</v>
      </c>
      <c r="X16" s="20">
        <v>67771</v>
      </c>
      <c r="Y16" s="20">
        <v>2471500</v>
      </c>
    </row>
    <row r="17" spans="1:25" ht="18" customHeight="1">
      <c r="A17" s="11" t="s">
        <v>4</v>
      </c>
      <c r="B17" s="43">
        <v>3226</v>
      </c>
      <c r="C17" s="43">
        <v>120300</v>
      </c>
      <c r="D17" s="43">
        <v>3705</v>
      </c>
      <c r="E17" s="43">
        <v>138100</v>
      </c>
      <c r="F17" s="43">
        <v>5318</v>
      </c>
      <c r="G17" s="43">
        <v>198000</v>
      </c>
      <c r="H17" s="43">
        <v>6124</v>
      </c>
      <c r="I17" s="43">
        <v>231700</v>
      </c>
      <c r="J17" s="20">
        <v>5614</v>
      </c>
      <c r="K17" s="20">
        <v>210700</v>
      </c>
      <c r="L17" s="20">
        <v>5614</v>
      </c>
      <c r="M17" s="20">
        <v>210700</v>
      </c>
      <c r="N17" s="20">
        <v>5614</v>
      </c>
      <c r="O17" s="20">
        <v>210700</v>
      </c>
      <c r="P17" s="20">
        <v>6932</v>
      </c>
      <c r="Q17" s="20">
        <v>258000</v>
      </c>
      <c r="R17" s="20">
        <v>7612</v>
      </c>
      <c r="S17" s="20">
        <v>283300</v>
      </c>
      <c r="T17" s="20">
        <v>9085</v>
      </c>
      <c r="U17" s="20">
        <v>331600</v>
      </c>
      <c r="V17" s="20">
        <v>30383</v>
      </c>
      <c r="W17" s="20">
        <v>382600</v>
      </c>
      <c r="X17" s="20">
        <v>31772</v>
      </c>
      <c r="Y17" s="20">
        <v>434700</v>
      </c>
    </row>
    <row r="18" spans="1:25" ht="18" customHeight="1">
      <c r="A18" s="12" t="s">
        <v>14</v>
      </c>
      <c r="B18" s="43">
        <f t="shared" ref="B18:I18" si="11">SUM(B5+B8+B10+B12+B14)</f>
        <v>464097</v>
      </c>
      <c r="C18" s="43">
        <f t="shared" si="11"/>
        <v>1596700</v>
      </c>
      <c r="D18" s="43">
        <f t="shared" si="11"/>
        <v>880179</v>
      </c>
      <c r="E18" s="43">
        <f t="shared" si="11"/>
        <v>3217500</v>
      </c>
      <c r="F18" s="43">
        <f>SUM(F5+F8+F10+F12+F14)</f>
        <v>1478386</v>
      </c>
      <c r="G18" s="43">
        <f>SUM(G5+G8+G10+G12+G14)</f>
        <v>5023600</v>
      </c>
      <c r="H18" s="43">
        <f t="shared" si="11"/>
        <v>1985787</v>
      </c>
      <c r="I18" s="43">
        <f t="shared" si="11"/>
        <v>6616600</v>
      </c>
      <c r="J18" s="20">
        <f t="shared" ref="J18:Q18" si="12">SUM(J5+J8+J10+J12+J14)</f>
        <v>2517497</v>
      </c>
      <c r="K18" s="20">
        <f t="shared" si="12"/>
        <v>6479500</v>
      </c>
      <c r="L18" s="20">
        <f t="shared" si="12"/>
        <v>2993737</v>
      </c>
      <c r="M18" s="20">
        <f t="shared" si="12"/>
        <v>7710300</v>
      </c>
      <c r="N18" s="20">
        <f t="shared" si="12"/>
        <v>3560443</v>
      </c>
      <c r="O18" s="20">
        <f t="shared" si="12"/>
        <v>8964000</v>
      </c>
      <c r="P18" s="20">
        <f t="shared" si="12"/>
        <v>4105369</v>
      </c>
      <c r="Q18" s="20">
        <f t="shared" si="12"/>
        <v>10639300</v>
      </c>
      <c r="R18" s="20">
        <f t="shared" ref="R18:W18" si="13">SUM(R5+R8+R10+R12+R14)</f>
        <v>4602049</v>
      </c>
      <c r="S18" s="20">
        <f t="shared" si="13"/>
        <v>12173200</v>
      </c>
      <c r="T18" s="20">
        <f t="shared" si="13"/>
        <v>5159429</v>
      </c>
      <c r="U18" s="20">
        <f t="shared" si="13"/>
        <v>14228000</v>
      </c>
      <c r="V18" s="20">
        <f t="shared" si="13"/>
        <v>5706949</v>
      </c>
      <c r="W18" s="20">
        <f t="shared" si="13"/>
        <v>15780800</v>
      </c>
      <c r="X18" s="20">
        <f>SUM(X5+X8+X10+X12+X14)</f>
        <v>6367607</v>
      </c>
      <c r="Y18" s="20">
        <f>SUM(Y5+Y8+Y10+Y12+Y14)</f>
        <v>17618500</v>
      </c>
    </row>
    <row r="19" spans="1:25" ht="18" customHeight="1">
      <c r="A19" s="13"/>
      <c r="B19" s="43"/>
      <c r="C19" s="43"/>
      <c r="D19" s="43"/>
      <c r="E19" s="43"/>
      <c r="F19" s="43"/>
      <c r="G19" s="43"/>
      <c r="H19" s="43"/>
      <c r="I19" s="43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ht="18" customHeight="1">
      <c r="A20" s="14" t="s">
        <v>15</v>
      </c>
      <c r="B20" s="43">
        <f t="shared" ref="B20:I20" si="14">SUM(B21:B22)</f>
        <v>9466</v>
      </c>
      <c r="C20" s="43">
        <f t="shared" si="14"/>
        <v>124400</v>
      </c>
      <c r="D20" s="43">
        <f t="shared" si="14"/>
        <v>30511</v>
      </c>
      <c r="E20" s="43">
        <f t="shared" si="14"/>
        <v>222500</v>
      </c>
      <c r="F20" s="43">
        <f>SUM(F21:F22)</f>
        <v>41987</v>
      </c>
      <c r="G20" s="43">
        <f>SUM(G21:G22)</f>
        <v>309400</v>
      </c>
      <c r="H20" s="43">
        <f t="shared" si="14"/>
        <v>53006</v>
      </c>
      <c r="I20" s="43">
        <f t="shared" si="14"/>
        <v>357800</v>
      </c>
      <c r="J20" s="20">
        <f t="shared" ref="J20:Q20" si="15">SUM(J21:J22)</f>
        <v>87464</v>
      </c>
      <c r="K20" s="20">
        <f t="shared" si="15"/>
        <v>466300</v>
      </c>
      <c r="L20" s="20">
        <f t="shared" si="15"/>
        <v>102515</v>
      </c>
      <c r="M20" s="20">
        <f t="shared" si="15"/>
        <v>525900</v>
      </c>
      <c r="N20" s="20">
        <f t="shared" si="15"/>
        <v>105931</v>
      </c>
      <c r="O20" s="20">
        <f t="shared" si="15"/>
        <v>556200</v>
      </c>
      <c r="P20" s="20">
        <f t="shared" si="15"/>
        <v>105931</v>
      </c>
      <c r="Q20" s="20">
        <f t="shared" si="15"/>
        <v>556200</v>
      </c>
      <c r="R20" s="20">
        <f t="shared" ref="R20:W20" si="16">SUM(R21:R22)</f>
        <v>114687</v>
      </c>
      <c r="S20" s="20">
        <f t="shared" si="16"/>
        <v>613900</v>
      </c>
      <c r="T20" s="20">
        <f t="shared" si="16"/>
        <v>138600</v>
      </c>
      <c r="U20" s="20">
        <f t="shared" si="16"/>
        <v>719500</v>
      </c>
      <c r="V20" s="20">
        <f t="shared" si="16"/>
        <v>165841</v>
      </c>
      <c r="W20" s="20">
        <f t="shared" si="16"/>
        <v>839600</v>
      </c>
      <c r="X20" s="20">
        <f>SUM(X21:X22)</f>
        <v>186664</v>
      </c>
      <c r="Y20" s="20">
        <f>SUM(Y21:Y22)</f>
        <v>938300</v>
      </c>
    </row>
    <row r="21" spans="1:25" ht="18" customHeight="1">
      <c r="A21" s="14">
        <v>55093100009</v>
      </c>
      <c r="B21" s="43">
        <v>8837</v>
      </c>
      <c r="C21" s="43">
        <v>122000</v>
      </c>
      <c r="D21" s="43">
        <v>12456</v>
      </c>
      <c r="E21" s="43">
        <v>133100</v>
      </c>
      <c r="F21" s="43">
        <v>20676</v>
      </c>
      <c r="G21" s="43">
        <v>191400</v>
      </c>
      <c r="H21" s="43">
        <v>28727</v>
      </c>
      <c r="I21" s="43">
        <v>220100</v>
      </c>
      <c r="J21" s="20">
        <v>44216</v>
      </c>
      <c r="K21" s="20">
        <v>298800</v>
      </c>
      <c r="L21" s="20">
        <v>57819</v>
      </c>
      <c r="M21" s="20">
        <v>342700</v>
      </c>
      <c r="N21" s="20">
        <v>57819</v>
      </c>
      <c r="O21" s="20">
        <v>342700</v>
      </c>
      <c r="P21" s="20">
        <v>57819</v>
      </c>
      <c r="Q21" s="20">
        <v>342700</v>
      </c>
      <c r="R21" s="20">
        <v>57819</v>
      </c>
      <c r="S21" s="20">
        <v>342700</v>
      </c>
      <c r="T21" s="20">
        <v>65240</v>
      </c>
      <c r="U21" s="20">
        <v>360600</v>
      </c>
      <c r="V21" s="20">
        <v>71856</v>
      </c>
      <c r="W21" s="20">
        <v>379200</v>
      </c>
      <c r="X21" s="20">
        <v>75103</v>
      </c>
      <c r="Y21" s="20">
        <v>389800</v>
      </c>
    </row>
    <row r="22" spans="1:25" ht="18" customHeight="1">
      <c r="A22" s="14">
        <v>55093200008</v>
      </c>
      <c r="B22" s="43">
        <v>629</v>
      </c>
      <c r="C22" s="43">
        <v>2400</v>
      </c>
      <c r="D22" s="43">
        <v>18055</v>
      </c>
      <c r="E22" s="43">
        <v>89400</v>
      </c>
      <c r="F22" s="43">
        <v>21311</v>
      </c>
      <c r="G22" s="43">
        <v>118000</v>
      </c>
      <c r="H22" s="43">
        <v>24279</v>
      </c>
      <c r="I22" s="43">
        <v>137700</v>
      </c>
      <c r="J22" s="20">
        <v>43248</v>
      </c>
      <c r="K22" s="20">
        <v>167500</v>
      </c>
      <c r="L22" s="20">
        <v>44696</v>
      </c>
      <c r="M22" s="20">
        <v>183200</v>
      </c>
      <c r="N22" s="20">
        <v>48112</v>
      </c>
      <c r="O22" s="20">
        <v>213500</v>
      </c>
      <c r="P22" s="20">
        <v>48112</v>
      </c>
      <c r="Q22" s="20">
        <v>213500</v>
      </c>
      <c r="R22" s="20">
        <v>56868</v>
      </c>
      <c r="S22" s="20">
        <v>271200</v>
      </c>
      <c r="T22" s="20">
        <v>73360</v>
      </c>
      <c r="U22" s="20">
        <v>358900</v>
      </c>
      <c r="V22" s="20">
        <v>93985</v>
      </c>
      <c r="W22" s="20">
        <v>460400</v>
      </c>
      <c r="X22" s="20">
        <v>111561</v>
      </c>
      <c r="Y22" s="20">
        <v>548500</v>
      </c>
    </row>
    <row r="23" spans="1:25" ht="18" customHeight="1">
      <c r="A23" s="9" t="s">
        <v>16</v>
      </c>
      <c r="B23" s="43">
        <f t="shared" ref="B23:G23" si="17">SUM(B24:B24)</f>
        <v>0</v>
      </c>
      <c r="C23" s="43">
        <f t="shared" si="17"/>
        <v>0</v>
      </c>
      <c r="D23" s="43">
        <f t="shared" si="17"/>
        <v>2161</v>
      </c>
      <c r="E23" s="43">
        <f t="shared" si="17"/>
        <v>33300</v>
      </c>
      <c r="F23" s="43">
        <f t="shared" si="17"/>
        <v>9849</v>
      </c>
      <c r="G23" s="43">
        <f t="shared" si="17"/>
        <v>145000</v>
      </c>
      <c r="H23" s="43">
        <f t="shared" ref="H23:S23" si="18">SUM(H24:H24)</f>
        <v>23549</v>
      </c>
      <c r="I23" s="43">
        <f t="shared" si="18"/>
        <v>424300</v>
      </c>
      <c r="J23" s="20">
        <f t="shared" si="18"/>
        <v>30239</v>
      </c>
      <c r="K23" s="20">
        <f t="shared" si="18"/>
        <v>613200</v>
      </c>
      <c r="L23" s="20">
        <f t="shared" si="18"/>
        <v>51619</v>
      </c>
      <c r="M23" s="20">
        <f t="shared" si="18"/>
        <v>953700</v>
      </c>
      <c r="N23" s="20">
        <f t="shared" si="18"/>
        <v>58740</v>
      </c>
      <c r="O23" s="20">
        <f t="shared" si="18"/>
        <v>1053200</v>
      </c>
      <c r="P23" s="20">
        <f t="shared" si="18"/>
        <v>62150</v>
      </c>
      <c r="Q23" s="20">
        <f t="shared" si="18"/>
        <v>1122800</v>
      </c>
      <c r="R23" s="20">
        <f t="shared" si="18"/>
        <v>65328</v>
      </c>
      <c r="S23" s="20">
        <f t="shared" si="18"/>
        <v>1183100</v>
      </c>
      <c r="T23" s="20">
        <f t="shared" ref="T23:Y23" si="19">SUM(T24:T24)</f>
        <v>65328</v>
      </c>
      <c r="U23" s="20">
        <f t="shared" si="19"/>
        <v>1183100</v>
      </c>
      <c r="V23" s="20">
        <f t="shared" si="19"/>
        <v>65328</v>
      </c>
      <c r="W23" s="20">
        <f t="shared" si="19"/>
        <v>1183100</v>
      </c>
      <c r="X23" s="20">
        <f t="shared" si="19"/>
        <v>65551</v>
      </c>
      <c r="Y23" s="20">
        <f t="shared" si="19"/>
        <v>1186200</v>
      </c>
    </row>
    <row r="24" spans="1:25" ht="18" customHeight="1">
      <c r="A24" s="9">
        <v>55096100002</v>
      </c>
      <c r="B24" s="43">
        <v>0</v>
      </c>
      <c r="C24" s="43">
        <v>0</v>
      </c>
      <c r="D24" s="43">
        <v>2161</v>
      </c>
      <c r="E24" s="43">
        <v>33300</v>
      </c>
      <c r="F24" s="43">
        <v>9849</v>
      </c>
      <c r="G24" s="43">
        <v>145000</v>
      </c>
      <c r="H24" s="43">
        <v>23549</v>
      </c>
      <c r="I24" s="43">
        <v>424300</v>
      </c>
      <c r="J24" s="20">
        <v>30239</v>
      </c>
      <c r="K24" s="20">
        <v>613200</v>
      </c>
      <c r="L24" s="20">
        <v>51619</v>
      </c>
      <c r="M24" s="20">
        <v>953700</v>
      </c>
      <c r="N24" s="20">
        <v>58740</v>
      </c>
      <c r="O24" s="20">
        <v>1053200</v>
      </c>
      <c r="P24" s="20">
        <v>62150</v>
      </c>
      <c r="Q24" s="20">
        <v>1122800</v>
      </c>
      <c r="R24" s="20">
        <v>65328</v>
      </c>
      <c r="S24" s="20">
        <v>1183100</v>
      </c>
      <c r="T24" s="20">
        <v>65328</v>
      </c>
      <c r="U24" s="20">
        <v>1183100</v>
      </c>
      <c r="V24" s="20">
        <v>65328</v>
      </c>
      <c r="W24" s="20">
        <v>1183100</v>
      </c>
      <c r="X24" s="20">
        <v>65551</v>
      </c>
      <c r="Y24" s="20">
        <v>1186200</v>
      </c>
    </row>
    <row r="25" spans="1:25" ht="18" customHeight="1">
      <c r="A25" s="9" t="s">
        <v>17</v>
      </c>
      <c r="B25" s="43">
        <f>SUM(B26:B26)</f>
        <v>0</v>
      </c>
      <c r="C25" s="43">
        <f>SUM(C26:C26)</f>
        <v>0</v>
      </c>
      <c r="D25" s="43">
        <f t="shared" ref="D25:W25" si="20">SUM(D26:D26)</f>
        <v>19462</v>
      </c>
      <c r="E25" s="43">
        <f t="shared" si="20"/>
        <v>70300</v>
      </c>
      <c r="F25" s="43">
        <f t="shared" si="20"/>
        <v>19462</v>
      </c>
      <c r="G25" s="43">
        <f t="shared" si="20"/>
        <v>70300</v>
      </c>
      <c r="H25" s="43">
        <f t="shared" si="20"/>
        <v>19462</v>
      </c>
      <c r="I25" s="43">
        <f t="shared" si="20"/>
        <v>70300</v>
      </c>
      <c r="J25" s="20">
        <f t="shared" si="20"/>
        <v>67219</v>
      </c>
      <c r="K25" s="20">
        <f t="shared" si="20"/>
        <v>182200</v>
      </c>
      <c r="L25" s="20">
        <f t="shared" si="20"/>
        <v>79887</v>
      </c>
      <c r="M25" s="20">
        <f t="shared" si="20"/>
        <v>239000</v>
      </c>
      <c r="N25" s="20">
        <f t="shared" si="20"/>
        <v>91300</v>
      </c>
      <c r="O25" s="20">
        <f t="shared" si="20"/>
        <v>279400</v>
      </c>
      <c r="P25" s="20">
        <f t="shared" si="20"/>
        <v>107942</v>
      </c>
      <c r="Q25" s="20">
        <f t="shared" si="20"/>
        <v>403600</v>
      </c>
      <c r="R25" s="20">
        <f t="shared" si="20"/>
        <v>126628</v>
      </c>
      <c r="S25" s="20">
        <f t="shared" si="20"/>
        <v>478900</v>
      </c>
      <c r="T25" s="20">
        <f t="shared" si="20"/>
        <v>126628</v>
      </c>
      <c r="U25" s="20">
        <f t="shared" si="20"/>
        <v>478900</v>
      </c>
      <c r="V25" s="20">
        <f t="shared" si="20"/>
        <v>145628</v>
      </c>
      <c r="W25" s="20">
        <f t="shared" si="20"/>
        <v>551300</v>
      </c>
      <c r="X25" s="20">
        <f>SUM(X26:X26)</f>
        <v>147581</v>
      </c>
      <c r="Y25" s="20">
        <f>SUM(Y26:Y26)</f>
        <v>579700</v>
      </c>
    </row>
    <row r="26" spans="1:25" ht="18" customHeight="1">
      <c r="A26" s="9">
        <v>55096200001</v>
      </c>
      <c r="B26" s="43"/>
      <c r="C26" s="43"/>
      <c r="D26" s="43">
        <v>19462</v>
      </c>
      <c r="E26" s="43">
        <v>70300</v>
      </c>
      <c r="F26" s="43">
        <v>19462</v>
      </c>
      <c r="G26" s="43">
        <v>70300</v>
      </c>
      <c r="H26" s="43">
        <v>19462</v>
      </c>
      <c r="I26" s="43">
        <v>70300</v>
      </c>
      <c r="J26" s="20">
        <v>67219</v>
      </c>
      <c r="K26" s="20">
        <v>182200</v>
      </c>
      <c r="L26" s="20">
        <v>79887</v>
      </c>
      <c r="M26" s="20">
        <v>239000</v>
      </c>
      <c r="N26" s="20">
        <v>91300</v>
      </c>
      <c r="O26" s="20">
        <v>279400</v>
      </c>
      <c r="P26" s="20">
        <v>107942</v>
      </c>
      <c r="Q26" s="20">
        <v>403600</v>
      </c>
      <c r="R26" s="20">
        <v>126628</v>
      </c>
      <c r="S26" s="20">
        <v>478900</v>
      </c>
      <c r="T26" s="20">
        <v>126628</v>
      </c>
      <c r="U26" s="20">
        <v>478900</v>
      </c>
      <c r="V26" s="20">
        <v>145628</v>
      </c>
      <c r="W26" s="20">
        <v>551300</v>
      </c>
      <c r="X26" s="20">
        <v>147581</v>
      </c>
      <c r="Y26" s="20">
        <v>579700</v>
      </c>
    </row>
    <row r="27" spans="1:25" ht="18" customHeight="1">
      <c r="A27" s="9" t="s">
        <v>18</v>
      </c>
      <c r="B27" s="43">
        <f>SUM(B28:B28)</f>
        <v>358</v>
      </c>
      <c r="C27" s="43">
        <f>SUM(C28:C28)</f>
        <v>4800</v>
      </c>
      <c r="D27" s="43">
        <f t="shared" ref="D27:I27" si="21">SUM(D28:D28)</f>
        <v>7029</v>
      </c>
      <c r="E27" s="43">
        <f t="shared" si="21"/>
        <v>61600</v>
      </c>
      <c r="F27" s="43">
        <f t="shared" si="21"/>
        <v>9251</v>
      </c>
      <c r="G27" s="43">
        <f t="shared" si="21"/>
        <v>86700</v>
      </c>
      <c r="H27" s="43">
        <f t="shared" si="21"/>
        <v>16110</v>
      </c>
      <c r="I27" s="43">
        <f t="shared" si="21"/>
        <v>256300</v>
      </c>
      <c r="J27" s="20">
        <f t="shared" ref="J27:Q27" si="22">SUM(J28:J28)</f>
        <v>57692</v>
      </c>
      <c r="K27" s="20">
        <f t="shared" si="22"/>
        <v>515800</v>
      </c>
      <c r="L27" s="20">
        <f t="shared" si="22"/>
        <v>67620</v>
      </c>
      <c r="M27" s="20">
        <f t="shared" si="22"/>
        <v>664700</v>
      </c>
      <c r="N27" s="20">
        <f t="shared" si="22"/>
        <v>69323</v>
      </c>
      <c r="O27" s="20">
        <f t="shared" si="22"/>
        <v>685800</v>
      </c>
      <c r="P27" s="20">
        <f t="shared" si="22"/>
        <v>76374</v>
      </c>
      <c r="Q27" s="20">
        <f t="shared" si="22"/>
        <v>778200</v>
      </c>
      <c r="R27" s="20">
        <f t="shared" ref="R27:Y27" si="23">SUM(R28:R28)</f>
        <v>82508</v>
      </c>
      <c r="S27" s="20">
        <f t="shared" si="23"/>
        <v>809600</v>
      </c>
      <c r="T27" s="20">
        <f t="shared" si="23"/>
        <v>85268</v>
      </c>
      <c r="U27" s="20">
        <f t="shared" si="23"/>
        <v>880700</v>
      </c>
      <c r="V27" s="20">
        <f t="shared" si="23"/>
        <v>99284</v>
      </c>
      <c r="W27" s="20">
        <f t="shared" si="23"/>
        <v>1241000</v>
      </c>
      <c r="X27" s="20">
        <f t="shared" si="23"/>
        <v>99958</v>
      </c>
      <c r="Y27" s="20">
        <f t="shared" si="23"/>
        <v>1251200</v>
      </c>
    </row>
    <row r="28" spans="1:25" ht="18" customHeight="1">
      <c r="A28" s="12">
        <v>55096900004</v>
      </c>
      <c r="B28" s="43">
        <v>358</v>
      </c>
      <c r="C28" s="43">
        <v>4800</v>
      </c>
      <c r="D28" s="43">
        <v>7029</v>
      </c>
      <c r="E28" s="43">
        <v>61600</v>
      </c>
      <c r="F28" s="43">
        <v>9251</v>
      </c>
      <c r="G28" s="43">
        <v>86700</v>
      </c>
      <c r="H28" s="43">
        <v>16110</v>
      </c>
      <c r="I28" s="43">
        <v>256300</v>
      </c>
      <c r="J28" s="20">
        <v>57692</v>
      </c>
      <c r="K28" s="20">
        <v>515800</v>
      </c>
      <c r="L28" s="20">
        <v>67620</v>
      </c>
      <c r="M28" s="20">
        <v>664700</v>
      </c>
      <c r="N28" s="20">
        <v>69323</v>
      </c>
      <c r="O28" s="20">
        <v>685800</v>
      </c>
      <c r="P28" s="20">
        <v>76374</v>
      </c>
      <c r="Q28" s="20">
        <v>778200</v>
      </c>
      <c r="R28" s="20">
        <v>82508</v>
      </c>
      <c r="S28" s="20">
        <v>809600</v>
      </c>
      <c r="T28" s="20">
        <v>85268</v>
      </c>
      <c r="U28" s="20">
        <v>880700</v>
      </c>
      <c r="V28" s="20">
        <v>99284</v>
      </c>
      <c r="W28" s="20">
        <v>1241000</v>
      </c>
      <c r="X28" s="20">
        <v>99958</v>
      </c>
      <c r="Y28" s="20">
        <v>1251200</v>
      </c>
    </row>
    <row r="29" spans="1:25" ht="18" customHeight="1">
      <c r="A29" s="12" t="s">
        <v>19</v>
      </c>
      <c r="B29" s="43">
        <f t="shared" ref="B29:I29" si="24">SUM(B20+B23+B25+B27)</f>
        <v>9824</v>
      </c>
      <c r="C29" s="43">
        <f t="shared" si="24"/>
        <v>129200</v>
      </c>
      <c r="D29" s="43">
        <f t="shared" si="24"/>
        <v>59163</v>
      </c>
      <c r="E29" s="43">
        <f t="shared" si="24"/>
        <v>387700</v>
      </c>
      <c r="F29" s="43">
        <f>SUM(F20+F23+F25+F27)</f>
        <v>80549</v>
      </c>
      <c r="G29" s="43">
        <f>SUM(G20+G23+G25+G27)</f>
        <v>611400</v>
      </c>
      <c r="H29" s="43">
        <f t="shared" si="24"/>
        <v>112127</v>
      </c>
      <c r="I29" s="43">
        <f t="shared" si="24"/>
        <v>1108700</v>
      </c>
      <c r="J29" s="20">
        <f t="shared" ref="J29:Q29" si="25">SUM(J20+J23+J25+J27)</f>
        <v>242614</v>
      </c>
      <c r="K29" s="20">
        <f t="shared" si="25"/>
        <v>1777500</v>
      </c>
      <c r="L29" s="20">
        <f t="shared" si="25"/>
        <v>301641</v>
      </c>
      <c r="M29" s="20">
        <f t="shared" si="25"/>
        <v>2383300</v>
      </c>
      <c r="N29" s="20">
        <f t="shared" si="25"/>
        <v>325294</v>
      </c>
      <c r="O29" s="20">
        <f t="shared" si="25"/>
        <v>2574600</v>
      </c>
      <c r="P29" s="20">
        <f t="shared" si="25"/>
        <v>352397</v>
      </c>
      <c r="Q29" s="20">
        <f t="shared" si="25"/>
        <v>2860800</v>
      </c>
      <c r="R29" s="20">
        <f t="shared" ref="R29:W29" si="26">SUM(R20+R23+R25+R27)</f>
        <v>389151</v>
      </c>
      <c r="S29" s="20">
        <f t="shared" si="26"/>
        <v>3085500</v>
      </c>
      <c r="T29" s="20">
        <f t="shared" si="26"/>
        <v>415824</v>
      </c>
      <c r="U29" s="20">
        <f t="shared" si="26"/>
        <v>3262200</v>
      </c>
      <c r="V29" s="20">
        <f t="shared" si="26"/>
        <v>476081</v>
      </c>
      <c r="W29" s="20">
        <f t="shared" si="26"/>
        <v>3815000</v>
      </c>
      <c r="X29" s="20">
        <f>SUM(X20+X23+X25+X27)</f>
        <v>499754</v>
      </c>
      <c r="Y29" s="20">
        <f>SUM(Y20+Y23+Y25+Y27)</f>
        <v>3955400</v>
      </c>
    </row>
    <row r="30" spans="1:25" ht="18" customHeight="1">
      <c r="A30" s="13"/>
      <c r="B30" s="43"/>
      <c r="C30" s="43"/>
      <c r="D30" s="43"/>
      <c r="E30" s="43"/>
      <c r="F30" s="43"/>
      <c r="G30" s="43"/>
      <c r="H30" s="43"/>
      <c r="I30" s="43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1:25" ht="18" customHeight="1">
      <c r="A31" s="9" t="s">
        <v>20</v>
      </c>
      <c r="B31" s="43">
        <f t="shared" ref="B31:I31" si="27">SUM(B32:B33)</f>
        <v>10403</v>
      </c>
      <c r="C31" s="43">
        <f t="shared" si="27"/>
        <v>48500</v>
      </c>
      <c r="D31" s="43">
        <f t="shared" si="27"/>
        <v>10947</v>
      </c>
      <c r="E31" s="43">
        <f t="shared" si="27"/>
        <v>51200</v>
      </c>
      <c r="F31" s="43">
        <f>SUM(F32:F33)</f>
        <v>11491</v>
      </c>
      <c r="G31" s="43">
        <f>SUM(G32:G33)</f>
        <v>61400</v>
      </c>
      <c r="H31" s="43">
        <f t="shared" si="27"/>
        <v>20766</v>
      </c>
      <c r="I31" s="43">
        <f t="shared" si="27"/>
        <v>104400</v>
      </c>
      <c r="J31" s="20">
        <f t="shared" ref="J31:Q31" si="28">SUM(J32:J33)</f>
        <v>89640</v>
      </c>
      <c r="K31" s="20">
        <f t="shared" si="28"/>
        <v>502700</v>
      </c>
      <c r="L31" s="20">
        <f t="shared" si="28"/>
        <v>89640</v>
      </c>
      <c r="M31" s="20">
        <f t="shared" si="28"/>
        <v>502700</v>
      </c>
      <c r="N31" s="20">
        <f t="shared" si="28"/>
        <v>89640</v>
      </c>
      <c r="O31" s="20">
        <f t="shared" si="28"/>
        <v>502700</v>
      </c>
      <c r="P31" s="20">
        <f t="shared" si="28"/>
        <v>91500</v>
      </c>
      <c r="Q31" s="20">
        <f t="shared" si="28"/>
        <v>495700</v>
      </c>
      <c r="R31" s="20">
        <f t="shared" ref="R31:W31" si="29">SUM(R32:R33)</f>
        <v>100245</v>
      </c>
      <c r="S31" s="20">
        <f t="shared" si="29"/>
        <v>537700</v>
      </c>
      <c r="T31" s="20">
        <f t="shared" si="29"/>
        <v>110444</v>
      </c>
      <c r="U31" s="20">
        <f t="shared" si="29"/>
        <v>559200</v>
      </c>
      <c r="V31" s="20">
        <f t="shared" si="29"/>
        <v>124662</v>
      </c>
      <c r="W31" s="20">
        <f t="shared" si="29"/>
        <v>645500</v>
      </c>
      <c r="X31" s="20">
        <f>SUM(X32:X33)</f>
        <v>147885</v>
      </c>
      <c r="Y31" s="20">
        <f>SUM(Y32:Y33)</f>
        <v>1030800</v>
      </c>
    </row>
    <row r="32" spans="1:25" ht="18" customHeight="1">
      <c r="A32" s="9">
        <v>55101100000</v>
      </c>
      <c r="B32" s="43">
        <v>10381</v>
      </c>
      <c r="C32" s="43">
        <v>48300</v>
      </c>
      <c r="D32" s="43">
        <v>10925</v>
      </c>
      <c r="E32" s="43">
        <v>51000</v>
      </c>
      <c r="F32" s="43">
        <v>11469</v>
      </c>
      <c r="G32" s="43">
        <v>61200</v>
      </c>
      <c r="H32" s="43">
        <v>20722</v>
      </c>
      <c r="I32" s="43">
        <v>104000</v>
      </c>
      <c r="J32" s="20">
        <v>87035</v>
      </c>
      <c r="K32" s="20">
        <v>483500</v>
      </c>
      <c r="L32" s="20">
        <v>87035</v>
      </c>
      <c r="M32" s="20">
        <v>483500</v>
      </c>
      <c r="N32" s="20">
        <v>87035</v>
      </c>
      <c r="O32" s="20">
        <v>483500</v>
      </c>
      <c r="P32" s="20">
        <v>90879</v>
      </c>
      <c r="Q32" s="20">
        <v>492400</v>
      </c>
      <c r="R32" s="20">
        <v>99624</v>
      </c>
      <c r="S32" s="20">
        <v>534400</v>
      </c>
      <c r="T32" s="20">
        <v>99624</v>
      </c>
      <c r="U32" s="20">
        <v>534400</v>
      </c>
      <c r="V32" s="20">
        <v>113842</v>
      </c>
      <c r="W32" s="20">
        <v>620700</v>
      </c>
      <c r="X32" s="20">
        <v>137065</v>
      </c>
      <c r="Y32" s="20">
        <v>1006000</v>
      </c>
    </row>
    <row r="33" spans="1:25" ht="18" customHeight="1">
      <c r="A33" s="9">
        <v>55101200009</v>
      </c>
      <c r="B33" s="43">
        <v>22</v>
      </c>
      <c r="C33" s="43">
        <v>200</v>
      </c>
      <c r="D33" s="43">
        <v>22</v>
      </c>
      <c r="E33" s="43">
        <v>200</v>
      </c>
      <c r="F33" s="43">
        <v>22</v>
      </c>
      <c r="G33" s="43">
        <v>200</v>
      </c>
      <c r="H33" s="43">
        <v>44</v>
      </c>
      <c r="I33" s="43">
        <v>400</v>
      </c>
      <c r="J33" s="20">
        <v>2605</v>
      </c>
      <c r="K33" s="20">
        <v>19200</v>
      </c>
      <c r="L33" s="20">
        <v>2605</v>
      </c>
      <c r="M33" s="20">
        <v>19200</v>
      </c>
      <c r="N33" s="20">
        <v>2605</v>
      </c>
      <c r="O33" s="20">
        <v>19200</v>
      </c>
      <c r="P33" s="20">
        <v>621</v>
      </c>
      <c r="Q33" s="20">
        <v>3300</v>
      </c>
      <c r="R33" s="20">
        <v>621</v>
      </c>
      <c r="S33" s="20">
        <v>3300</v>
      </c>
      <c r="T33" s="20">
        <v>10820</v>
      </c>
      <c r="U33" s="20">
        <v>24800</v>
      </c>
      <c r="V33" s="20">
        <v>10820</v>
      </c>
      <c r="W33" s="20">
        <v>24800</v>
      </c>
      <c r="X33" s="20">
        <v>10820</v>
      </c>
      <c r="Y33" s="20">
        <v>24800</v>
      </c>
    </row>
    <row r="34" spans="1:25" ht="18" customHeight="1">
      <c r="A34" s="9" t="s">
        <v>21</v>
      </c>
      <c r="B34" s="43">
        <f t="shared" ref="B34:I34" si="30">SUM(B35:B37)</f>
        <v>8210</v>
      </c>
      <c r="C34" s="43">
        <f t="shared" si="30"/>
        <v>30100</v>
      </c>
      <c r="D34" s="43">
        <f t="shared" si="30"/>
        <v>21498</v>
      </c>
      <c r="E34" s="43">
        <f t="shared" si="30"/>
        <v>80600</v>
      </c>
      <c r="F34" s="43">
        <f>SUM(F35:F37)</f>
        <v>25403</v>
      </c>
      <c r="G34" s="43">
        <f>SUM(G35:G37)</f>
        <v>97400</v>
      </c>
      <c r="H34" s="43">
        <f t="shared" si="30"/>
        <v>29663</v>
      </c>
      <c r="I34" s="43">
        <f t="shared" si="30"/>
        <v>119100</v>
      </c>
      <c r="J34" s="20">
        <f t="shared" ref="J34:Q34" si="31">SUM(J35:J37)</f>
        <v>154333</v>
      </c>
      <c r="K34" s="20">
        <f t="shared" si="31"/>
        <v>700100</v>
      </c>
      <c r="L34" s="20">
        <f t="shared" si="31"/>
        <v>185843</v>
      </c>
      <c r="M34" s="20">
        <f t="shared" si="31"/>
        <v>843500</v>
      </c>
      <c r="N34" s="20">
        <f t="shared" si="31"/>
        <v>217476</v>
      </c>
      <c r="O34" s="20">
        <f t="shared" si="31"/>
        <v>1001100</v>
      </c>
      <c r="P34" s="20">
        <f t="shared" si="31"/>
        <v>242189</v>
      </c>
      <c r="Q34" s="20">
        <f t="shared" si="31"/>
        <v>1105200</v>
      </c>
      <c r="R34" s="20">
        <f t="shared" ref="R34:W34" si="32">SUM(R35:R37)</f>
        <v>259313</v>
      </c>
      <c r="S34" s="20">
        <f t="shared" si="32"/>
        <v>1205000</v>
      </c>
      <c r="T34" s="20">
        <f t="shared" si="32"/>
        <v>264466</v>
      </c>
      <c r="U34" s="20">
        <f t="shared" si="32"/>
        <v>1227700</v>
      </c>
      <c r="V34" s="20">
        <f t="shared" si="32"/>
        <v>278078</v>
      </c>
      <c r="W34" s="20">
        <f t="shared" si="32"/>
        <v>1281700</v>
      </c>
      <c r="X34" s="20">
        <f>SUM(X35:X37)</f>
        <v>286305</v>
      </c>
      <c r="Y34" s="20">
        <f>SUM(Y35:Y37)</f>
        <v>1315200</v>
      </c>
    </row>
    <row r="35" spans="1:25" ht="18" customHeight="1">
      <c r="A35" s="9">
        <v>55102000009</v>
      </c>
      <c r="B35" s="43">
        <v>0</v>
      </c>
      <c r="C35" s="43">
        <v>0</v>
      </c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20"/>
      <c r="K35" s="20"/>
      <c r="L35" s="20"/>
      <c r="M35" s="20"/>
      <c r="N35" s="20"/>
      <c r="O35" s="20"/>
      <c r="P35" s="20">
        <v>2605</v>
      </c>
      <c r="Q35" s="20">
        <v>19200</v>
      </c>
      <c r="R35" s="20">
        <v>2605</v>
      </c>
      <c r="S35" s="20">
        <v>19200</v>
      </c>
      <c r="T35" s="20">
        <v>2605</v>
      </c>
      <c r="U35" s="20">
        <v>19200</v>
      </c>
      <c r="V35" s="20">
        <v>2605</v>
      </c>
      <c r="W35" s="20">
        <v>19200</v>
      </c>
      <c r="X35" s="20">
        <v>2605</v>
      </c>
      <c r="Y35" s="20">
        <v>19200</v>
      </c>
    </row>
    <row r="36" spans="1:25" ht="18" customHeight="1">
      <c r="A36" s="9">
        <v>55103000007</v>
      </c>
      <c r="B36" s="43">
        <v>8210</v>
      </c>
      <c r="C36" s="43">
        <v>30100</v>
      </c>
      <c r="D36" s="43">
        <v>21483</v>
      </c>
      <c r="E36" s="43">
        <v>80500</v>
      </c>
      <c r="F36" s="43">
        <v>25388</v>
      </c>
      <c r="G36" s="43">
        <v>97300</v>
      </c>
      <c r="H36" s="43">
        <v>29292</v>
      </c>
      <c r="I36" s="43">
        <v>116100</v>
      </c>
      <c r="J36" s="20">
        <v>125309</v>
      </c>
      <c r="K36" s="20">
        <v>527900</v>
      </c>
      <c r="L36" s="20">
        <v>154097</v>
      </c>
      <c r="M36" s="20">
        <v>651700</v>
      </c>
      <c r="N36" s="20">
        <v>184244</v>
      </c>
      <c r="O36" s="20">
        <v>789800</v>
      </c>
      <c r="P36" s="20">
        <v>206352</v>
      </c>
      <c r="Q36" s="20">
        <v>874700</v>
      </c>
      <c r="R36" s="20">
        <v>222233</v>
      </c>
      <c r="S36" s="20">
        <v>967300</v>
      </c>
      <c r="T36" s="20">
        <v>227386</v>
      </c>
      <c r="U36" s="20">
        <v>990000</v>
      </c>
      <c r="V36" s="20">
        <v>240998</v>
      </c>
      <c r="W36" s="20">
        <v>1044000</v>
      </c>
      <c r="X36" s="20">
        <v>249172</v>
      </c>
      <c r="Y36" s="20">
        <v>1075400</v>
      </c>
    </row>
    <row r="37" spans="1:25" ht="18" customHeight="1">
      <c r="A37" s="9">
        <v>55109000004</v>
      </c>
      <c r="B37" s="43"/>
      <c r="C37" s="43"/>
      <c r="D37" s="43">
        <v>15</v>
      </c>
      <c r="E37" s="43">
        <v>100</v>
      </c>
      <c r="F37" s="43">
        <v>15</v>
      </c>
      <c r="G37" s="43">
        <v>100</v>
      </c>
      <c r="H37" s="43">
        <v>371</v>
      </c>
      <c r="I37" s="43">
        <v>3000</v>
      </c>
      <c r="J37" s="20">
        <v>29024</v>
      </c>
      <c r="K37" s="20">
        <v>172200</v>
      </c>
      <c r="L37" s="20">
        <v>31746</v>
      </c>
      <c r="M37" s="20">
        <v>191800</v>
      </c>
      <c r="N37" s="20">
        <v>33232</v>
      </c>
      <c r="O37" s="20">
        <v>211300</v>
      </c>
      <c r="P37" s="20">
        <v>33232</v>
      </c>
      <c r="Q37" s="20">
        <v>211300</v>
      </c>
      <c r="R37" s="20">
        <v>34475</v>
      </c>
      <c r="S37" s="20">
        <v>218500</v>
      </c>
      <c r="T37" s="20">
        <v>34475</v>
      </c>
      <c r="U37" s="20">
        <v>218500</v>
      </c>
      <c r="V37" s="20">
        <v>34475</v>
      </c>
      <c r="W37" s="20">
        <v>218500</v>
      </c>
      <c r="X37" s="20">
        <v>34528</v>
      </c>
      <c r="Y37" s="20">
        <v>220600</v>
      </c>
    </row>
    <row r="38" spans="1:25" ht="18" customHeight="1">
      <c r="A38" s="9" t="s">
        <v>22</v>
      </c>
      <c r="B38" s="43">
        <f t="shared" ref="B38:I38" si="33">SUM(B39:B40)</f>
        <v>9564</v>
      </c>
      <c r="C38" s="43">
        <f t="shared" si="33"/>
        <v>326500</v>
      </c>
      <c r="D38" s="43">
        <f t="shared" si="33"/>
        <v>23625</v>
      </c>
      <c r="E38" s="43">
        <f t="shared" si="33"/>
        <v>800300</v>
      </c>
      <c r="F38" s="43">
        <f>SUM(F39:F40)</f>
        <v>52664</v>
      </c>
      <c r="G38" s="43">
        <f>SUM(G39:G40)</f>
        <v>1306000</v>
      </c>
      <c r="H38" s="43">
        <f t="shared" si="33"/>
        <v>61892</v>
      </c>
      <c r="I38" s="43">
        <f t="shared" si="33"/>
        <v>1580100</v>
      </c>
      <c r="J38" s="20">
        <f t="shared" ref="J38:Q38" si="34">SUM(J39:J40)</f>
        <v>83286</v>
      </c>
      <c r="K38" s="20">
        <f t="shared" si="34"/>
        <v>1472600</v>
      </c>
      <c r="L38" s="20">
        <f t="shared" si="34"/>
        <v>87542</v>
      </c>
      <c r="M38" s="20">
        <f t="shared" si="34"/>
        <v>1507100</v>
      </c>
      <c r="N38" s="20">
        <f t="shared" si="34"/>
        <v>96856</v>
      </c>
      <c r="O38" s="20">
        <f t="shared" si="34"/>
        <v>1829400</v>
      </c>
      <c r="P38" s="20">
        <f t="shared" si="34"/>
        <v>105171</v>
      </c>
      <c r="Q38" s="20">
        <f t="shared" si="34"/>
        <v>2067400</v>
      </c>
      <c r="R38" s="20">
        <f t="shared" ref="R38:W38" si="35">SUM(R39:R40)</f>
        <v>126404</v>
      </c>
      <c r="S38" s="20">
        <f t="shared" si="35"/>
        <v>2335400</v>
      </c>
      <c r="T38" s="20">
        <f t="shared" si="35"/>
        <v>132941</v>
      </c>
      <c r="U38" s="20">
        <f t="shared" si="35"/>
        <v>2572600</v>
      </c>
      <c r="V38" s="20">
        <f t="shared" si="35"/>
        <v>146728</v>
      </c>
      <c r="W38" s="20">
        <f t="shared" si="35"/>
        <v>3054400</v>
      </c>
      <c r="X38" s="20">
        <f>SUM(X39:X40)</f>
        <v>173549</v>
      </c>
      <c r="Y38" s="20">
        <f>SUM(Y39:Y40)</f>
        <v>3590700</v>
      </c>
    </row>
    <row r="39" spans="1:25" ht="18" customHeight="1">
      <c r="A39" s="9">
        <v>55091100003</v>
      </c>
      <c r="B39" s="43">
        <v>9208</v>
      </c>
      <c r="C39" s="43">
        <v>321800</v>
      </c>
      <c r="D39" s="43">
        <v>23269</v>
      </c>
      <c r="E39" s="43">
        <v>795600</v>
      </c>
      <c r="F39" s="43">
        <v>38628</v>
      </c>
      <c r="G39" s="43">
        <v>1260900</v>
      </c>
      <c r="H39" s="43">
        <v>47856</v>
      </c>
      <c r="I39" s="43">
        <v>1535000</v>
      </c>
      <c r="J39" s="20">
        <v>53308</v>
      </c>
      <c r="K39" s="20">
        <v>1334000</v>
      </c>
      <c r="L39" s="20">
        <v>57564</v>
      </c>
      <c r="M39" s="20">
        <v>1368500</v>
      </c>
      <c r="N39" s="20">
        <v>66434</v>
      </c>
      <c r="O39" s="20">
        <v>1686100</v>
      </c>
      <c r="P39" s="20">
        <v>74743</v>
      </c>
      <c r="Q39" s="20">
        <v>1924000</v>
      </c>
      <c r="R39" s="20">
        <v>88654</v>
      </c>
      <c r="S39" s="20">
        <v>2171200</v>
      </c>
      <c r="T39" s="20">
        <v>95163</v>
      </c>
      <c r="U39" s="20">
        <v>2408200</v>
      </c>
      <c r="V39" s="20">
        <v>108950</v>
      </c>
      <c r="W39" s="20">
        <v>2890000</v>
      </c>
      <c r="X39" s="20">
        <v>134502</v>
      </c>
      <c r="Y39" s="20">
        <v>3411000</v>
      </c>
    </row>
    <row r="40" spans="1:25" ht="18" customHeight="1">
      <c r="A40" s="9">
        <v>55091200002</v>
      </c>
      <c r="B40" s="43">
        <v>356</v>
      </c>
      <c r="C40" s="43">
        <v>4700</v>
      </c>
      <c r="D40" s="43">
        <v>356</v>
      </c>
      <c r="E40" s="43">
        <v>4700</v>
      </c>
      <c r="F40" s="43">
        <v>14036</v>
      </c>
      <c r="G40" s="43">
        <v>45100</v>
      </c>
      <c r="H40" s="43">
        <v>14036</v>
      </c>
      <c r="I40" s="43">
        <v>45100</v>
      </c>
      <c r="J40" s="20">
        <v>29978</v>
      </c>
      <c r="K40" s="20">
        <v>138600</v>
      </c>
      <c r="L40" s="20">
        <v>29978</v>
      </c>
      <c r="M40" s="20">
        <v>138600</v>
      </c>
      <c r="N40" s="20">
        <v>30422</v>
      </c>
      <c r="O40" s="20">
        <v>143300</v>
      </c>
      <c r="P40" s="20">
        <v>30428</v>
      </c>
      <c r="Q40" s="20">
        <v>143400</v>
      </c>
      <c r="R40" s="20">
        <v>37750</v>
      </c>
      <c r="S40" s="20">
        <v>164200</v>
      </c>
      <c r="T40" s="20">
        <v>37778</v>
      </c>
      <c r="U40" s="20">
        <v>164400</v>
      </c>
      <c r="V40" s="20">
        <v>37778</v>
      </c>
      <c r="W40" s="20">
        <v>164400</v>
      </c>
      <c r="X40" s="20">
        <v>39047</v>
      </c>
      <c r="Y40" s="20">
        <v>179700</v>
      </c>
    </row>
    <row r="41" spans="1:25" ht="18" customHeight="1">
      <c r="A41" s="9" t="s">
        <v>23</v>
      </c>
      <c r="B41" s="43">
        <f t="shared" ref="B41:I41" si="36">SUM(B42:B43)</f>
        <v>53101</v>
      </c>
      <c r="C41" s="43">
        <f t="shared" si="36"/>
        <v>278300</v>
      </c>
      <c r="D41" s="43">
        <f t="shared" si="36"/>
        <v>88422</v>
      </c>
      <c r="E41" s="43">
        <f t="shared" si="36"/>
        <v>459900</v>
      </c>
      <c r="F41" s="43">
        <f>SUM(F42:F43)</f>
        <v>123957</v>
      </c>
      <c r="G41" s="43">
        <f>SUM(G42:G43)</f>
        <v>664700</v>
      </c>
      <c r="H41" s="43">
        <f t="shared" si="36"/>
        <v>155358</v>
      </c>
      <c r="I41" s="43">
        <f t="shared" si="36"/>
        <v>894500</v>
      </c>
      <c r="J41" s="20">
        <f t="shared" ref="J41:Q41" si="37">SUM(J42:J43)</f>
        <v>233703</v>
      </c>
      <c r="K41" s="20">
        <f t="shared" si="37"/>
        <v>1513100</v>
      </c>
      <c r="L41" s="20">
        <f t="shared" si="37"/>
        <v>273357</v>
      </c>
      <c r="M41" s="20">
        <f t="shared" si="37"/>
        <v>1787100</v>
      </c>
      <c r="N41" s="20">
        <f t="shared" si="37"/>
        <v>318610</v>
      </c>
      <c r="O41" s="20">
        <f t="shared" si="37"/>
        <v>2055300</v>
      </c>
      <c r="P41" s="20">
        <f t="shared" si="37"/>
        <v>364176</v>
      </c>
      <c r="Q41" s="20">
        <f t="shared" si="37"/>
        <v>2292200</v>
      </c>
      <c r="R41" s="20">
        <f t="shared" ref="R41:W41" si="38">SUM(R42:R43)</f>
        <v>402844</v>
      </c>
      <c r="S41" s="20">
        <f t="shared" si="38"/>
        <v>2507200</v>
      </c>
      <c r="T41" s="20">
        <f t="shared" si="38"/>
        <v>432296</v>
      </c>
      <c r="U41" s="20">
        <f t="shared" si="38"/>
        <v>2755400</v>
      </c>
      <c r="V41" s="20">
        <f t="shared" si="38"/>
        <v>473345</v>
      </c>
      <c r="W41" s="20">
        <f t="shared" si="38"/>
        <v>3071100</v>
      </c>
      <c r="X41" s="20">
        <f>SUM(X42:X43)</f>
        <v>501857</v>
      </c>
      <c r="Y41" s="20">
        <f>SUM(Y42:Y43)</f>
        <v>3267100</v>
      </c>
    </row>
    <row r="42" spans="1:25" ht="18" customHeight="1">
      <c r="A42" s="12">
        <v>55081000005</v>
      </c>
      <c r="B42" s="43">
        <v>53101</v>
      </c>
      <c r="C42" s="43">
        <v>278300</v>
      </c>
      <c r="D42" s="43">
        <v>87907</v>
      </c>
      <c r="E42" s="43">
        <v>456400</v>
      </c>
      <c r="F42" s="43">
        <v>123435</v>
      </c>
      <c r="G42" s="43">
        <v>661000</v>
      </c>
      <c r="H42" s="43">
        <v>154806</v>
      </c>
      <c r="I42" s="43">
        <v>890400</v>
      </c>
      <c r="J42" s="20">
        <v>231966</v>
      </c>
      <c r="K42" s="20">
        <v>1494900</v>
      </c>
      <c r="L42" s="20">
        <v>271620</v>
      </c>
      <c r="M42" s="20">
        <v>1768900</v>
      </c>
      <c r="N42" s="20">
        <v>316810</v>
      </c>
      <c r="O42" s="20">
        <v>2036900</v>
      </c>
      <c r="P42" s="20">
        <v>361398</v>
      </c>
      <c r="Q42" s="20">
        <v>2267600</v>
      </c>
      <c r="R42" s="20">
        <v>398487</v>
      </c>
      <c r="S42" s="20">
        <v>2475300</v>
      </c>
      <c r="T42" s="20">
        <v>424695</v>
      </c>
      <c r="U42" s="20">
        <v>2704100</v>
      </c>
      <c r="V42" s="20">
        <v>464047</v>
      </c>
      <c r="W42" s="20">
        <v>3007600</v>
      </c>
      <c r="X42" s="20">
        <v>491902</v>
      </c>
      <c r="Y42" s="20">
        <v>3198900</v>
      </c>
    </row>
    <row r="43" spans="1:25" ht="18" customHeight="1">
      <c r="A43" s="12">
        <v>55082000003</v>
      </c>
      <c r="B43" s="43">
        <v>0</v>
      </c>
      <c r="C43" s="43">
        <v>0</v>
      </c>
      <c r="D43" s="43">
        <v>515</v>
      </c>
      <c r="E43" s="43">
        <v>3500</v>
      </c>
      <c r="F43" s="43">
        <v>522</v>
      </c>
      <c r="G43" s="43">
        <v>3700</v>
      </c>
      <c r="H43" s="43">
        <v>552</v>
      </c>
      <c r="I43" s="43">
        <v>4100</v>
      </c>
      <c r="J43" s="20">
        <v>1737</v>
      </c>
      <c r="K43" s="20">
        <v>18200</v>
      </c>
      <c r="L43" s="20">
        <v>1737</v>
      </c>
      <c r="M43" s="20">
        <v>18200</v>
      </c>
      <c r="N43" s="20">
        <v>1800</v>
      </c>
      <c r="O43" s="20">
        <v>18400</v>
      </c>
      <c r="P43" s="20">
        <v>2778</v>
      </c>
      <c r="Q43" s="20">
        <v>24600</v>
      </c>
      <c r="R43" s="20">
        <v>4357</v>
      </c>
      <c r="S43" s="20">
        <v>31900</v>
      </c>
      <c r="T43" s="20">
        <v>7601</v>
      </c>
      <c r="U43" s="20">
        <v>51300</v>
      </c>
      <c r="V43" s="20">
        <v>9298</v>
      </c>
      <c r="W43" s="20">
        <v>63500</v>
      </c>
      <c r="X43" s="20">
        <v>9955</v>
      </c>
      <c r="Y43" s="20">
        <v>68200</v>
      </c>
    </row>
    <row r="44" spans="1:25" ht="18" customHeight="1">
      <c r="A44" s="12" t="s">
        <v>24</v>
      </c>
      <c r="B44" s="43">
        <f t="shared" ref="B44:I44" si="39">SUM(B31+B34+B38+B41)</f>
        <v>81278</v>
      </c>
      <c r="C44" s="43">
        <f t="shared" si="39"/>
        <v>683400</v>
      </c>
      <c r="D44" s="43">
        <f t="shared" si="39"/>
        <v>144492</v>
      </c>
      <c r="E44" s="43">
        <f t="shared" si="39"/>
        <v>1392000</v>
      </c>
      <c r="F44" s="43">
        <f>SUM(F31+F34+F38+F41)</f>
        <v>213515</v>
      </c>
      <c r="G44" s="43">
        <f>SUM(G31+G34+G38+G41)</f>
        <v>2129500</v>
      </c>
      <c r="H44" s="43">
        <f t="shared" si="39"/>
        <v>267679</v>
      </c>
      <c r="I44" s="43">
        <f t="shared" si="39"/>
        <v>2698100</v>
      </c>
      <c r="J44" s="20">
        <f t="shared" ref="J44:Q44" si="40">SUM(J31+J34+J38+J41)</f>
        <v>560962</v>
      </c>
      <c r="K44" s="20">
        <f t="shared" si="40"/>
        <v>4188500</v>
      </c>
      <c r="L44" s="20">
        <f t="shared" si="40"/>
        <v>636382</v>
      </c>
      <c r="M44" s="20">
        <f t="shared" si="40"/>
        <v>4640400</v>
      </c>
      <c r="N44" s="20">
        <f t="shared" si="40"/>
        <v>722582</v>
      </c>
      <c r="O44" s="20">
        <f t="shared" si="40"/>
        <v>5388500</v>
      </c>
      <c r="P44" s="20">
        <f t="shared" si="40"/>
        <v>803036</v>
      </c>
      <c r="Q44" s="20">
        <f t="shared" si="40"/>
        <v>5960500</v>
      </c>
      <c r="R44" s="20">
        <f t="shared" ref="R44:W44" si="41">SUM(R31+R34+R38+R41)</f>
        <v>888806</v>
      </c>
      <c r="S44" s="20">
        <f t="shared" si="41"/>
        <v>6585300</v>
      </c>
      <c r="T44" s="20">
        <f t="shared" si="41"/>
        <v>940147</v>
      </c>
      <c r="U44" s="20">
        <f t="shared" si="41"/>
        <v>7114900</v>
      </c>
      <c r="V44" s="20">
        <f t="shared" si="41"/>
        <v>1022813</v>
      </c>
      <c r="W44" s="20">
        <f t="shared" si="41"/>
        <v>8052700</v>
      </c>
      <c r="X44" s="20">
        <f>SUM(X31+X34+X38+X41)</f>
        <v>1109596</v>
      </c>
      <c r="Y44" s="20">
        <f>SUM(Y31+Y34+Y38+Y41)</f>
        <v>9203800</v>
      </c>
    </row>
    <row r="45" spans="1:25" ht="18" customHeight="1">
      <c r="A45" s="13"/>
      <c r="B45" s="43"/>
      <c r="C45" s="43"/>
      <c r="D45" s="43"/>
      <c r="E45" s="43"/>
      <c r="F45" s="43"/>
      <c r="G45" s="43"/>
      <c r="H45" s="43"/>
      <c r="I45" s="4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</row>
    <row r="46" spans="1:25" ht="18" customHeight="1">
      <c r="A46" s="9" t="s">
        <v>25</v>
      </c>
      <c r="B46" s="43">
        <f t="shared" ref="B46:I46" si="42">SUM(B47:B49)</f>
        <v>95</v>
      </c>
      <c r="C46" s="43">
        <f t="shared" si="42"/>
        <v>1900</v>
      </c>
      <c r="D46" s="43">
        <f t="shared" si="42"/>
        <v>749</v>
      </c>
      <c r="E46" s="43">
        <f t="shared" si="42"/>
        <v>5800</v>
      </c>
      <c r="F46" s="43">
        <f>SUM(F47:F49)</f>
        <v>749</v>
      </c>
      <c r="G46" s="43">
        <f>SUM(G47:G49)</f>
        <v>5800</v>
      </c>
      <c r="H46" s="43">
        <f t="shared" si="42"/>
        <v>1338</v>
      </c>
      <c r="I46" s="43">
        <f t="shared" si="42"/>
        <v>19000</v>
      </c>
      <c r="J46" s="20">
        <f t="shared" ref="J46:Q46" si="43">SUM(J47:J49)</f>
        <v>135360</v>
      </c>
      <c r="K46" s="20">
        <f t="shared" si="43"/>
        <v>288900</v>
      </c>
      <c r="L46" s="20">
        <f t="shared" si="43"/>
        <v>135360</v>
      </c>
      <c r="M46" s="20">
        <f t="shared" si="43"/>
        <v>288900</v>
      </c>
      <c r="N46" s="20">
        <f t="shared" si="43"/>
        <v>135360</v>
      </c>
      <c r="O46" s="20">
        <f t="shared" si="43"/>
        <v>288900</v>
      </c>
      <c r="P46" s="20">
        <f t="shared" si="43"/>
        <v>135360</v>
      </c>
      <c r="Q46" s="20">
        <f t="shared" si="43"/>
        <v>288900</v>
      </c>
      <c r="R46" s="20">
        <f t="shared" ref="R46:W46" si="44">SUM(R47:R49)</f>
        <v>135360</v>
      </c>
      <c r="S46" s="20">
        <f t="shared" si="44"/>
        <v>288900</v>
      </c>
      <c r="T46" s="20">
        <f t="shared" si="44"/>
        <v>135360</v>
      </c>
      <c r="U46" s="20">
        <f t="shared" si="44"/>
        <v>288900</v>
      </c>
      <c r="V46" s="20">
        <f t="shared" si="44"/>
        <v>135360</v>
      </c>
      <c r="W46" s="20">
        <f t="shared" si="44"/>
        <v>288900</v>
      </c>
      <c r="X46" s="20">
        <f>SUM(X47:X49)</f>
        <v>135360</v>
      </c>
      <c r="Y46" s="20">
        <f>SUM(Y47:Y49)</f>
        <v>288900</v>
      </c>
    </row>
    <row r="47" spans="1:25" ht="18" customHeight="1">
      <c r="A47" s="9">
        <v>55111000000</v>
      </c>
      <c r="B47" s="43">
        <v>7</v>
      </c>
      <c r="C47" s="43">
        <v>1400</v>
      </c>
      <c r="D47" s="43">
        <v>7</v>
      </c>
      <c r="E47" s="43">
        <v>1400</v>
      </c>
      <c r="F47" s="43">
        <v>7</v>
      </c>
      <c r="G47" s="43">
        <v>1400</v>
      </c>
      <c r="H47" s="43">
        <v>9</v>
      </c>
      <c r="I47" s="43">
        <v>1500</v>
      </c>
      <c r="J47" s="20"/>
      <c r="K47" s="20"/>
      <c r="L47" s="20"/>
      <c r="M47" s="20"/>
      <c r="N47" s="20"/>
      <c r="O47" s="20"/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</row>
    <row r="48" spans="1:25" ht="18" customHeight="1">
      <c r="A48" s="9">
        <v>55112000008</v>
      </c>
      <c r="B48" s="43">
        <v>0</v>
      </c>
      <c r="C48" s="43">
        <v>0</v>
      </c>
      <c r="D48" s="43">
        <v>654</v>
      </c>
      <c r="E48" s="43">
        <v>3900</v>
      </c>
      <c r="F48" s="43">
        <v>654</v>
      </c>
      <c r="G48" s="43">
        <v>3900</v>
      </c>
      <c r="H48" s="43">
        <v>1241</v>
      </c>
      <c r="I48" s="43">
        <v>17000</v>
      </c>
      <c r="J48" s="20">
        <v>135360</v>
      </c>
      <c r="K48" s="20">
        <v>288900</v>
      </c>
      <c r="L48" s="20">
        <v>135360</v>
      </c>
      <c r="M48" s="20">
        <v>288900</v>
      </c>
      <c r="N48" s="20">
        <v>135360</v>
      </c>
      <c r="O48" s="20">
        <v>288900</v>
      </c>
      <c r="P48" s="20">
        <v>135360</v>
      </c>
      <c r="Q48" s="20">
        <v>288900</v>
      </c>
      <c r="R48" s="20">
        <v>135360</v>
      </c>
      <c r="S48" s="20">
        <v>288900</v>
      </c>
      <c r="T48" s="20">
        <v>135360</v>
      </c>
      <c r="U48" s="20">
        <v>288900</v>
      </c>
      <c r="V48" s="20">
        <v>135360</v>
      </c>
      <c r="W48" s="20">
        <v>288900</v>
      </c>
      <c r="X48" s="20">
        <v>135360</v>
      </c>
      <c r="Y48" s="20">
        <v>288900</v>
      </c>
    </row>
    <row r="49" spans="1:25" ht="18" customHeight="1">
      <c r="A49" s="9">
        <v>55113000006</v>
      </c>
      <c r="B49" s="43">
        <v>88</v>
      </c>
      <c r="C49" s="43">
        <v>500</v>
      </c>
      <c r="D49" s="43">
        <v>88</v>
      </c>
      <c r="E49" s="43">
        <v>500</v>
      </c>
      <c r="F49" s="43">
        <v>88</v>
      </c>
      <c r="G49" s="43">
        <v>500</v>
      </c>
      <c r="H49" s="43">
        <v>88</v>
      </c>
      <c r="I49" s="43">
        <v>500</v>
      </c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>
        <v>0</v>
      </c>
      <c r="U49" s="20">
        <v>0</v>
      </c>
      <c r="V49" s="20">
        <v>0</v>
      </c>
      <c r="W49" s="20">
        <v>0</v>
      </c>
      <c r="X49" s="20">
        <v>0</v>
      </c>
      <c r="Y49" s="20">
        <v>0</v>
      </c>
    </row>
    <row r="50" spans="1:25" ht="18" customHeight="1">
      <c r="A50" s="9" t="s">
        <v>26</v>
      </c>
      <c r="B50" s="43">
        <f t="shared" ref="B50:I50" si="45">SUM(B51:B54)</f>
        <v>97135</v>
      </c>
      <c r="C50" s="43">
        <f t="shared" si="45"/>
        <v>518400</v>
      </c>
      <c r="D50" s="43">
        <f t="shared" si="45"/>
        <v>147776</v>
      </c>
      <c r="E50" s="43">
        <f t="shared" si="45"/>
        <v>972100</v>
      </c>
      <c r="F50" s="43">
        <f>SUM(F51:F54)</f>
        <v>252338</v>
      </c>
      <c r="G50" s="43">
        <f>SUM(G51:G54)</f>
        <v>1316700</v>
      </c>
      <c r="H50" s="43">
        <f t="shared" si="45"/>
        <v>353926</v>
      </c>
      <c r="I50" s="43">
        <f t="shared" si="45"/>
        <v>1769900</v>
      </c>
      <c r="J50" s="20">
        <f t="shared" ref="J50:Q50" si="46">SUM(J51:J54)</f>
        <v>157084</v>
      </c>
      <c r="K50" s="20">
        <f t="shared" si="46"/>
        <v>2288800</v>
      </c>
      <c r="L50" s="20">
        <f t="shared" si="46"/>
        <v>179031</v>
      </c>
      <c r="M50" s="20">
        <f t="shared" si="46"/>
        <v>2570400</v>
      </c>
      <c r="N50" s="20">
        <f t="shared" si="46"/>
        <v>206831</v>
      </c>
      <c r="O50" s="20">
        <f t="shared" si="46"/>
        <v>2841400</v>
      </c>
      <c r="P50" s="20">
        <f t="shared" si="46"/>
        <v>235088</v>
      </c>
      <c r="Q50" s="20">
        <f t="shared" si="46"/>
        <v>3298200</v>
      </c>
      <c r="R50" s="20">
        <f t="shared" ref="R50:W50" si="47">SUM(R51:R54)</f>
        <v>246790</v>
      </c>
      <c r="S50" s="20">
        <f t="shared" si="47"/>
        <v>3533800</v>
      </c>
      <c r="T50" s="20">
        <f t="shared" si="47"/>
        <v>319133</v>
      </c>
      <c r="U50" s="20">
        <f t="shared" si="47"/>
        <v>4018100</v>
      </c>
      <c r="V50" s="20">
        <f t="shared" si="47"/>
        <v>384358</v>
      </c>
      <c r="W50" s="20">
        <f t="shared" si="47"/>
        <v>4313400</v>
      </c>
      <c r="X50" s="20">
        <f>SUM(X51:X54)</f>
        <v>506499</v>
      </c>
      <c r="Y50" s="20">
        <f>SUM(Y51:Y54)</f>
        <v>4947000</v>
      </c>
    </row>
    <row r="51" spans="1:25" ht="18" customHeight="1">
      <c r="A51" s="15" t="s">
        <v>5</v>
      </c>
      <c r="B51" s="43">
        <v>68676</v>
      </c>
      <c r="C51" s="43">
        <v>123200</v>
      </c>
      <c r="D51" s="43">
        <v>94216</v>
      </c>
      <c r="E51" s="43">
        <v>253600</v>
      </c>
      <c r="F51" s="43">
        <v>180875</v>
      </c>
      <c r="G51" s="43">
        <v>345700</v>
      </c>
      <c r="H51" s="43">
        <v>234100</v>
      </c>
      <c r="I51" s="43">
        <v>470300</v>
      </c>
      <c r="J51" s="20">
        <v>31843</v>
      </c>
      <c r="K51" s="20">
        <v>639100</v>
      </c>
      <c r="L51" s="20">
        <v>34748</v>
      </c>
      <c r="M51" s="20">
        <v>702500</v>
      </c>
      <c r="N51" s="20">
        <v>38813</v>
      </c>
      <c r="O51" s="20">
        <v>790200</v>
      </c>
      <c r="P51" s="20">
        <v>47983</v>
      </c>
      <c r="Q51" s="20">
        <v>960800</v>
      </c>
      <c r="R51" s="20">
        <v>51505</v>
      </c>
      <c r="S51" s="20">
        <v>1048000</v>
      </c>
      <c r="T51" s="20">
        <v>84268</v>
      </c>
      <c r="U51" s="20">
        <v>1259700</v>
      </c>
      <c r="V51" s="20">
        <v>119278</v>
      </c>
      <c r="W51" s="20">
        <v>1362500</v>
      </c>
      <c r="X51" s="20">
        <v>202471</v>
      </c>
      <c r="Y51" s="20">
        <v>1625400</v>
      </c>
    </row>
    <row r="52" spans="1:25" ht="18" customHeight="1">
      <c r="A52" s="9">
        <v>56049010009</v>
      </c>
      <c r="B52" s="43">
        <v>8181</v>
      </c>
      <c r="C52" s="43">
        <v>100000</v>
      </c>
      <c r="D52" s="43">
        <v>15467</v>
      </c>
      <c r="E52" s="43">
        <v>169000</v>
      </c>
      <c r="F52" s="43">
        <v>26115</v>
      </c>
      <c r="G52" s="43">
        <v>305700</v>
      </c>
      <c r="H52" s="43">
        <v>30160</v>
      </c>
      <c r="I52" s="43">
        <v>380600</v>
      </c>
      <c r="J52" s="20">
        <v>27154</v>
      </c>
      <c r="K52" s="20">
        <v>470300</v>
      </c>
      <c r="L52" s="20">
        <v>27354</v>
      </c>
      <c r="M52" s="20">
        <v>476500</v>
      </c>
      <c r="N52" s="20">
        <v>32161</v>
      </c>
      <c r="O52" s="20">
        <v>522200</v>
      </c>
      <c r="P52" s="20">
        <v>35733</v>
      </c>
      <c r="Q52" s="20">
        <v>577400</v>
      </c>
      <c r="R52" s="20">
        <v>40404</v>
      </c>
      <c r="S52" s="20">
        <v>632300</v>
      </c>
      <c r="T52" s="20">
        <v>43285</v>
      </c>
      <c r="U52" s="20">
        <v>676400</v>
      </c>
      <c r="V52" s="20">
        <v>43627</v>
      </c>
      <c r="W52" s="20">
        <v>683500</v>
      </c>
      <c r="X52" s="20">
        <v>50098</v>
      </c>
      <c r="Y52" s="20">
        <v>738700</v>
      </c>
    </row>
    <row r="53" spans="1:25" ht="18" customHeight="1">
      <c r="A53" s="15" t="s">
        <v>0</v>
      </c>
      <c r="B53" s="43">
        <v>8312</v>
      </c>
      <c r="C53" s="43">
        <v>143000</v>
      </c>
      <c r="D53" s="43">
        <v>16796</v>
      </c>
      <c r="E53" s="43">
        <v>274200</v>
      </c>
      <c r="F53" s="43">
        <v>19864</v>
      </c>
      <c r="G53" s="43">
        <v>322600</v>
      </c>
      <c r="H53" s="43">
        <v>29895</v>
      </c>
      <c r="I53" s="43">
        <v>427100</v>
      </c>
      <c r="J53" s="20">
        <v>35918</v>
      </c>
      <c r="K53" s="20">
        <v>614900</v>
      </c>
      <c r="L53" s="20">
        <v>43185</v>
      </c>
      <c r="M53" s="20">
        <v>740700</v>
      </c>
      <c r="N53" s="20">
        <v>48625</v>
      </c>
      <c r="O53" s="20">
        <v>786400</v>
      </c>
      <c r="P53" s="20">
        <v>60558</v>
      </c>
      <c r="Q53" s="20">
        <v>979100</v>
      </c>
      <c r="R53" s="20">
        <v>62098</v>
      </c>
      <c r="S53" s="20">
        <v>1023300</v>
      </c>
      <c r="T53" s="20">
        <v>68642</v>
      </c>
      <c r="U53" s="20">
        <v>1121200</v>
      </c>
      <c r="V53" s="20">
        <v>93838</v>
      </c>
      <c r="W53" s="20">
        <v>1234800</v>
      </c>
      <c r="X53" s="20">
        <v>103516</v>
      </c>
      <c r="Y53" s="20">
        <v>1377400</v>
      </c>
    </row>
    <row r="54" spans="1:25" ht="18" customHeight="1">
      <c r="A54" s="16" t="s">
        <v>1</v>
      </c>
      <c r="B54" s="43">
        <v>11966</v>
      </c>
      <c r="C54" s="43">
        <v>152200</v>
      </c>
      <c r="D54" s="43">
        <v>21297</v>
      </c>
      <c r="E54" s="43">
        <v>275300</v>
      </c>
      <c r="F54" s="43">
        <v>25484</v>
      </c>
      <c r="G54" s="43">
        <v>342700</v>
      </c>
      <c r="H54" s="43">
        <v>59771</v>
      </c>
      <c r="I54" s="43">
        <v>491900</v>
      </c>
      <c r="J54" s="20">
        <v>62169</v>
      </c>
      <c r="K54" s="20">
        <v>564500</v>
      </c>
      <c r="L54" s="20">
        <v>73744</v>
      </c>
      <c r="M54" s="20">
        <v>650700</v>
      </c>
      <c r="N54" s="20">
        <v>87232</v>
      </c>
      <c r="O54" s="20">
        <v>742600</v>
      </c>
      <c r="P54" s="20">
        <v>90814</v>
      </c>
      <c r="Q54" s="20">
        <v>780900</v>
      </c>
      <c r="R54" s="20">
        <v>92783</v>
      </c>
      <c r="S54" s="20">
        <v>830200</v>
      </c>
      <c r="T54" s="20">
        <v>122938</v>
      </c>
      <c r="U54" s="20">
        <v>960800</v>
      </c>
      <c r="V54" s="20">
        <v>127615</v>
      </c>
      <c r="W54" s="20">
        <v>1032600</v>
      </c>
      <c r="X54" s="20">
        <v>150414</v>
      </c>
      <c r="Y54" s="20">
        <v>1205500</v>
      </c>
    </row>
    <row r="55" spans="1:25" ht="18" customHeight="1">
      <c r="A55" s="9" t="s">
        <v>27</v>
      </c>
      <c r="B55" s="43">
        <f t="shared" ref="B55:I55" si="48">SUM(B56:B58)</f>
        <v>212513</v>
      </c>
      <c r="C55" s="43">
        <f t="shared" si="48"/>
        <v>1778700</v>
      </c>
      <c r="D55" s="43">
        <f t="shared" si="48"/>
        <v>351329</v>
      </c>
      <c r="E55" s="43">
        <f t="shared" si="48"/>
        <v>2976600</v>
      </c>
      <c r="F55" s="43">
        <f>SUM(F56:F58)</f>
        <v>566163</v>
      </c>
      <c r="G55" s="43">
        <f>SUM(G56:G58)</f>
        <v>4930200</v>
      </c>
      <c r="H55" s="43">
        <f t="shared" si="48"/>
        <v>771891</v>
      </c>
      <c r="I55" s="43">
        <f t="shared" si="48"/>
        <v>7054200</v>
      </c>
      <c r="J55" s="20">
        <f t="shared" ref="J55:Q55" si="49">SUM(J56:J58)</f>
        <v>731027</v>
      </c>
      <c r="K55" s="20">
        <f t="shared" si="49"/>
        <v>5095200</v>
      </c>
      <c r="L55" s="20">
        <f t="shared" si="49"/>
        <v>872584</v>
      </c>
      <c r="M55" s="20">
        <f t="shared" si="49"/>
        <v>6295900</v>
      </c>
      <c r="N55" s="20">
        <f t="shared" si="49"/>
        <v>1045637</v>
      </c>
      <c r="O55" s="20">
        <f t="shared" si="49"/>
        <v>7656000</v>
      </c>
      <c r="P55" s="20">
        <f t="shared" si="49"/>
        <v>1196356</v>
      </c>
      <c r="Q55" s="20">
        <f t="shared" si="49"/>
        <v>9048900</v>
      </c>
      <c r="R55" s="20">
        <f t="shared" ref="R55:W55" si="50">SUM(R56:R58)</f>
        <v>1381979</v>
      </c>
      <c r="S55" s="20">
        <f t="shared" si="50"/>
        <v>10681300</v>
      </c>
      <c r="T55" s="20">
        <f t="shared" si="50"/>
        <v>1542742</v>
      </c>
      <c r="U55" s="20">
        <f t="shared" si="50"/>
        <v>11866200</v>
      </c>
      <c r="V55" s="20">
        <f t="shared" si="50"/>
        <v>1709057</v>
      </c>
      <c r="W55" s="20">
        <f t="shared" si="50"/>
        <v>13117300</v>
      </c>
      <c r="X55" s="20">
        <f>SUM(X56:X58)</f>
        <v>1848967</v>
      </c>
      <c r="Y55" s="20">
        <f>SUM(Y56:Y58)</f>
        <v>14629700</v>
      </c>
    </row>
    <row r="56" spans="1:25" ht="18" customHeight="1">
      <c r="A56" s="12">
        <v>55099100006</v>
      </c>
      <c r="B56" s="43">
        <v>4473</v>
      </c>
      <c r="C56" s="43">
        <v>90100</v>
      </c>
      <c r="D56" s="43">
        <v>4870</v>
      </c>
      <c r="E56" s="43">
        <v>106000</v>
      </c>
      <c r="F56" s="43">
        <v>8377</v>
      </c>
      <c r="G56" s="43">
        <v>236400</v>
      </c>
      <c r="H56" s="43">
        <v>10346</v>
      </c>
      <c r="I56" s="43">
        <v>302600</v>
      </c>
      <c r="J56" s="20">
        <v>5365</v>
      </c>
      <c r="K56" s="20">
        <v>161100</v>
      </c>
      <c r="L56" s="20">
        <v>10584</v>
      </c>
      <c r="M56" s="20">
        <v>317700</v>
      </c>
      <c r="N56" s="20">
        <v>16525</v>
      </c>
      <c r="O56" s="20">
        <v>530600</v>
      </c>
      <c r="P56" s="20">
        <v>28697</v>
      </c>
      <c r="Q56" s="20">
        <v>970700</v>
      </c>
      <c r="R56" s="20">
        <v>33300</v>
      </c>
      <c r="S56" s="20">
        <v>1123600</v>
      </c>
      <c r="T56" s="20">
        <v>35722</v>
      </c>
      <c r="U56" s="20">
        <v>1201200</v>
      </c>
      <c r="V56" s="20">
        <v>40178</v>
      </c>
      <c r="W56" s="20">
        <v>1392000</v>
      </c>
      <c r="X56" s="20">
        <v>45073</v>
      </c>
      <c r="Y56" s="20">
        <v>1566400</v>
      </c>
    </row>
    <row r="57" spans="1:25" ht="18" customHeight="1">
      <c r="A57" s="12">
        <v>55099200005</v>
      </c>
      <c r="B57" s="43">
        <v>2990</v>
      </c>
      <c r="C57" s="43">
        <v>39200</v>
      </c>
      <c r="D57" s="43">
        <v>5307</v>
      </c>
      <c r="E57" s="43">
        <v>89400</v>
      </c>
      <c r="F57" s="43">
        <v>17119</v>
      </c>
      <c r="G57" s="43">
        <v>413600</v>
      </c>
      <c r="H57" s="43">
        <v>30333</v>
      </c>
      <c r="I57" s="43">
        <v>783400</v>
      </c>
      <c r="J57" s="20">
        <v>29954</v>
      </c>
      <c r="K57" s="20">
        <v>321200</v>
      </c>
      <c r="L57" s="20">
        <v>59227</v>
      </c>
      <c r="M57" s="20">
        <v>569500</v>
      </c>
      <c r="N57" s="20">
        <v>59768</v>
      </c>
      <c r="O57" s="20">
        <v>579300</v>
      </c>
      <c r="P57" s="20">
        <v>75146</v>
      </c>
      <c r="Q57" s="20">
        <v>721300</v>
      </c>
      <c r="R57" s="20">
        <v>110430</v>
      </c>
      <c r="S57" s="20">
        <v>937900</v>
      </c>
      <c r="T57" s="20">
        <v>112993</v>
      </c>
      <c r="U57" s="20">
        <v>973600</v>
      </c>
      <c r="V57" s="20">
        <v>119344</v>
      </c>
      <c r="W57" s="20">
        <v>1083800</v>
      </c>
      <c r="X57" s="20">
        <v>134930</v>
      </c>
      <c r="Y57" s="20">
        <v>1230200</v>
      </c>
    </row>
    <row r="58" spans="1:25" ht="18" customHeight="1">
      <c r="A58" s="12">
        <v>55099900008</v>
      </c>
      <c r="B58" s="43">
        <v>205050</v>
      </c>
      <c r="C58" s="43">
        <v>1649400</v>
      </c>
      <c r="D58" s="43">
        <v>341152</v>
      </c>
      <c r="E58" s="43">
        <v>2781200</v>
      </c>
      <c r="F58" s="43">
        <v>540667</v>
      </c>
      <c r="G58" s="43">
        <v>4280200</v>
      </c>
      <c r="H58" s="43">
        <v>731212</v>
      </c>
      <c r="I58" s="43">
        <v>5968200</v>
      </c>
      <c r="J58" s="20">
        <v>695708</v>
      </c>
      <c r="K58" s="20">
        <v>4612900</v>
      </c>
      <c r="L58" s="20">
        <v>802773</v>
      </c>
      <c r="M58" s="20">
        <v>5408700</v>
      </c>
      <c r="N58" s="20">
        <v>969344</v>
      </c>
      <c r="O58" s="20">
        <v>6546100</v>
      </c>
      <c r="P58" s="20">
        <v>1092513</v>
      </c>
      <c r="Q58" s="20">
        <v>7356900</v>
      </c>
      <c r="R58" s="20">
        <v>1238249</v>
      </c>
      <c r="S58" s="20">
        <v>8619800</v>
      </c>
      <c r="T58" s="20">
        <v>1394027</v>
      </c>
      <c r="U58" s="20">
        <v>9691400</v>
      </c>
      <c r="V58" s="20">
        <v>1549535</v>
      </c>
      <c r="W58" s="20">
        <v>10641500</v>
      </c>
      <c r="X58" s="20">
        <v>1668964</v>
      </c>
      <c r="Y58" s="20">
        <v>11833100</v>
      </c>
    </row>
    <row r="59" spans="1:25" ht="18" customHeight="1">
      <c r="A59" s="17" t="s">
        <v>28</v>
      </c>
      <c r="B59" s="43">
        <f t="shared" ref="B59:I59" si="51">SUM(B46+B50+B55)</f>
        <v>309743</v>
      </c>
      <c r="C59" s="43">
        <f t="shared" si="51"/>
        <v>2299000</v>
      </c>
      <c r="D59" s="43">
        <f t="shared" si="51"/>
        <v>499854</v>
      </c>
      <c r="E59" s="43">
        <f t="shared" si="51"/>
        <v>3954500</v>
      </c>
      <c r="F59" s="43">
        <f>SUM(F46+F50+F55)</f>
        <v>819250</v>
      </c>
      <c r="G59" s="43">
        <f>SUM(G46+G50+G55)</f>
        <v>6252700</v>
      </c>
      <c r="H59" s="43">
        <f t="shared" si="51"/>
        <v>1127155</v>
      </c>
      <c r="I59" s="43">
        <f t="shared" si="51"/>
        <v>8843100</v>
      </c>
      <c r="J59" s="20">
        <f t="shared" ref="J59:Q59" si="52">SUM(J46+J50+J55)</f>
        <v>1023471</v>
      </c>
      <c r="K59" s="20">
        <f t="shared" si="52"/>
        <v>7672900</v>
      </c>
      <c r="L59" s="20">
        <f t="shared" si="52"/>
        <v>1186975</v>
      </c>
      <c r="M59" s="20">
        <f t="shared" si="52"/>
        <v>9155200</v>
      </c>
      <c r="N59" s="20">
        <f>SUM(N46+N50+N55)</f>
        <v>1387828</v>
      </c>
      <c r="O59" s="20">
        <f t="shared" si="52"/>
        <v>10786300</v>
      </c>
      <c r="P59" s="20">
        <f t="shared" si="52"/>
        <v>1566804</v>
      </c>
      <c r="Q59" s="20">
        <f t="shared" si="52"/>
        <v>12636000</v>
      </c>
      <c r="R59" s="20">
        <f t="shared" ref="R59:W59" si="53">SUM(R46+R50+R55)</f>
        <v>1764129</v>
      </c>
      <c r="S59" s="20">
        <f t="shared" si="53"/>
        <v>14504000</v>
      </c>
      <c r="T59" s="20">
        <f t="shared" si="53"/>
        <v>1997235</v>
      </c>
      <c r="U59" s="20">
        <f t="shared" si="53"/>
        <v>16173200</v>
      </c>
      <c r="V59" s="20">
        <f t="shared" si="53"/>
        <v>2228775</v>
      </c>
      <c r="W59" s="20">
        <f t="shared" si="53"/>
        <v>17719600</v>
      </c>
      <c r="X59" s="20">
        <f>SUM(X46+X50+X55)</f>
        <v>2490826</v>
      </c>
      <c r="Y59" s="20">
        <f>SUM(Y46+Y50+Y55)</f>
        <v>19865600</v>
      </c>
    </row>
    <row r="60" spans="1:25" ht="18" customHeight="1">
      <c r="A60" s="18"/>
      <c r="B60" s="43"/>
      <c r="C60" s="43"/>
      <c r="D60" s="43"/>
      <c r="E60" s="43"/>
      <c r="F60" s="43"/>
      <c r="G60" s="43"/>
      <c r="H60" s="43"/>
      <c r="I60" s="43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</row>
    <row r="61" spans="1:25" s="8" customFormat="1" ht="18" customHeight="1">
      <c r="A61" s="10" t="s">
        <v>29</v>
      </c>
      <c r="B61" s="43">
        <f t="shared" ref="B61:I61" si="54">SUM(B59+B44+B29+B18)</f>
        <v>864942</v>
      </c>
      <c r="C61" s="43">
        <f t="shared" si="54"/>
        <v>4708300</v>
      </c>
      <c r="D61" s="43">
        <f t="shared" si="54"/>
        <v>1583688</v>
      </c>
      <c r="E61" s="43">
        <f t="shared" si="54"/>
        <v>8951700</v>
      </c>
      <c r="F61" s="43">
        <f>SUM(F59+F44+F29+F18)</f>
        <v>2591700</v>
      </c>
      <c r="G61" s="43">
        <f>SUM(G59+G44+G29+G18)</f>
        <v>14017200</v>
      </c>
      <c r="H61" s="43">
        <f t="shared" si="54"/>
        <v>3492748</v>
      </c>
      <c r="I61" s="43">
        <f t="shared" si="54"/>
        <v>19266500</v>
      </c>
      <c r="J61" s="20">
        <f>SUM(J59+J44+J29+J18)</f>
        <v>4344544</v>
      </c>
      <c r="K61" s="20">
        <f t="shared" ref="K61:P61" si="55">SUM(K59+K44+K29+K18)</f>
        <v>20118400</v>
      </c>
      <c r="L61" s="20">
        <f t="shared" si="55"/>
        <v>5118735</v>
      </c>
      <c r="M61" s="20">
        <f t="shared" si="55"/>
        <v>23889200</v>
      </c>
      <c r="N61" s="20">
        <f t="shared" si="55"/>
        <v>5996147</v>
      </c>
      <c r="O61" s="20">
        <f t="shared" si="55"/>
        <v>27713400</v>
      </c>
      <c r="P61" s="20">
        <f t="shared" si="55"/>
        <v>6827606</v>
      </c>
      <c r="Q61" s="20">
        <f>SUM(Q59+Q44+Q29+Q18)</f>
        <v>32096600</v>
      </c>
      <c r="R61" s="20">
        <f t="shared" ref="R61:W61" si="56">SUM(R59+R44+R29+R18)</f>
        <v>7644135</v>
      </c>
      <c r="S61" s="20">
        <f t="shared" si="56"/>
        <v>36348000</v>
      </c>
      <c r="T61" s="20">
        <f t="shared" si="56"/>
        <v>8512635</v>
      </c>
      <c r="U61" s="20">
        <f t="shared" si="56"/>
        <v>40778300</v>
      </c>
      <c r="V61" s="20">
        <f t="shared" si="56"/>
        <v>9434618</v>
      </c>
      <c r="W61" s="20">
        <f t="shared" si="56"/>
        <v>45368100</v>
      </c>
      <c r="X61" s="20">
        <f>SUM(X59+X44+X29+X18)</f>
        <v>10467783</v>
      </c>
      <c r="Y61" s="20">
        <f>SUM(Y59+Y44+Y29+Y18)</f>
        <v>50643300</v>
      </c>
    </row>
    <row r="62" spans="1:25" ht="18" customHeight="1">
      <c r="B62" s="21">
        <v>864942</v>
      </c>
      <c r="C62" s="22">
        <v>4708300</v>
      </c>
      <c r="D62" s="21"/>
      <c r="E62" s="22"/>
      <c r="T62" s="23"/>
      <c r="U62" s="23"/>
      <c r="X62" s="21"/>
      <c r="Y62" s="22"/>
    </row>
  </sheetData>
  <mergeCells count="14">
    <mergeCell ref="X3:Y3"/>
    <mergeCell ref="R3:S3"/>
    <mergeCell ref="T3:U3"/>
    <mergeCell ref="V3:W3"/>
    <mergeCell ref="A1:I1"/>
    <mergeCell ref="B3:C3"/>
    <mergeCell ref="D3:E3"/>
    <mergeCell ref="H3:I3"/>
    <mergeCell ref="F3:G3"/>
    <mergeCell ref="N1:V1"/>
    <mergeCell ref="N3:O3"/>
    <mergeCell ref="J3:K3"/>
    <mergeCell ref="L3:M3"/>
    <mergeCell ref="P3:Q3"/>
  </mergeCells>
  <phoneticPr fontId="2" type="noConversion"/>
  <printOptions horizontalCentered="1"/>
  <pageMargins left="0.15748031496062992" right="0.15748031496062992" top="0.19685039370078741" bottom="0.19685039370078741" header="0.51181102362204722" footer="0.51181102362204722"/>
  <pageSetup paperSize="9" scale="6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E7"/>
    <pageSetUpPr fitToPage="1"/>
  </sheetPr>
  <dimension ref="A1:G25"/>
  <sheetViews>
    <sheetView workbookViewId="0">
      <selection activeCell="J22" sqref="J22"/>
    </sheetView>
  </sheetViews>
  <sheetFormatPr defaultColWidth="9" defaultRowHeight="15.6"/>
  <cols>
    <col min="1" max="1" width="18.6640625" style="24" bestFit="1" customWidth="1"/>
    <col min="2" max="2" width="15" style="24" bestFit="1" customWidth="1"/>
    <col min="3" max="3" width="16.33203125" style="24" bestFit="1" customWidth="1"/>
    <col min="4" max="4" width="15" style="24" bestFit="1" customWidth="1"/>
    <col min="5" max="5" width="16.33203125" style="24" bestFit="1" customWidth="1"/>
    <col min="6" max="7" width="8.77734375" style="24" bestFit="1" customWidth="1"/>
    <col min="8" max="16384" width="9" style="24"/>
  </cols>
  <sheetData>
    <row r="1" spans="1:7" ht="36" customHeight="1">
      <c r="A1" s="57" t="s">
        <v>112</v>
      </c>
      <c r="B1" s="57"/>
      <c r="C1" s="57"/>
      <c r="D1" s="57"/>
      <c r="E1" s="57"/>
      <c r="F1" s="57"/>
      <c r="G1" s="57"/>
    </row>
    <row r="2" spans="1:7" ht="38.25" customHeight="1">
      <c r="A2" s="58" t="s">
        <v>116</v>
      </c>
      <c r="B2" s="58"/>
      <c r="C2" s="58"/>
      <c r="D2" s="58"/>
      <c r="E2" s="58"/>
      <c r="F2" s="58"/>
      <c r="G2" s="58"/>
    </row>
    <row r="3" spans="1:7" ht="26.25" customHeight="1">
      <c r="A3" s="46" t="s">
        <v>54</v>
      </c>
      <c r="B3" s="48" t="s">
        <v>113</v>
      </c>
      <c r="C3" s="49"/>
      <c r="D3" s="48" t="s">
        <v>114</v>
      </c>
      <c r="E3" s="49"/>
      <c r="F3" s="44" t="s">
        <v>57</v>
      </c>
      <c r="G3" s="44"/>
    </row>
    <row r="4" spans="1:7" s="26" customFormat="1" ht="21" customHeight="1">
      <c r="A4" s="47"/>
      <c r="B4" s="25" t="s">
        <v>58</v>
      </c>
      <c r="C4" s="25" t="s">
        <v>59</v>
      </c>
      <c r="D4" s="25" t="s">
        <v>58</v>
      </c>
      <c r="E4" s="25" t="s">
        <v>59</v>
      </c>
      <c r="F4" s="25" t="s">
        <v>60</v>
      </c>
      <c r="G4" s="25" t="s">
        <v>61</v>
      </c>
    </row>
    <row r="5" spans="1:7" ht="21.9" customHeight="1">
      <c r="A5" s="27" t="s">
        <v>101</v>
      </c>
      <c r="B5" s="28">
        <v>1290557</v>
      </c>
      <c r="C5" s="28">
        <v>4323800</v>
      </c>
      <c r="D5" s="28">
        <v>1581156</v>
      </c>
      <c r="E5" s="28">
        <v>4465300</v>
      </c>
      <c r="F5" s="29">
        <v>-0.18378894935098122</v>
      </c>
      <c r="G5" s="29">
        <v>-3.1688800304570774E-2</v>
      </c>
    </row>
    <row r="6" spans="1:7" ht="21.9" customHeight="1">
      <c r="A6" s="27" t="s">
        <v>63</v>
      </c>
      <c r="B6" s="28">
        <v>2134158</v>
      </c>
      <c r="C6" s="28">
        <v>3467600</v>
      </c>
      <c r="D6" s="30">
        <v>2210221</v>
      </c>
      <c r="E6" s="30">
        <v>3562100</v>
      </c>
      <c r="F6" s="29">
        <v>-3.4414205638259698E-2</v>
      </c>
      <c r="G6" s="29">
        <v>-2.6529294517279145E-2</v>
      </c>
    </row>
    <row r="7" spans="1:7" ht="21.9" customHeight="1">
      <c r="A7" s="27" t="s">
        <v>64</v>
      </c>
      <c r="B7" s="28">
        <v>19900</v>
      </c>
      <c r="C7" s="28">
        <v>151500</v>
      </c>
      <c r="D7" s="31">
        <v>15966</v>
      </c>
      <c r="E7" s="31">
        <v>95900</v>
      </c>
      <c r="F7" s="29">
        <v>0.24639859701866462</v>
      </c>
      <c r="G7" s="29">
        <v>0.57977059436913447</v>
      </c>
    </row>
    <row r="8" spans="1:7" ht="21.9" customHeight="1">
      <c r="A8" s="27" t="s">
        <v>65</v>
      </c>
      <c r="B8" s="28">
        <v>1397383</v>
      </c>
      <c r="C8" s="28">
        <v>4623800</v>
      </c>
      <c r="D8" s="31">
        <v>1424842</v>
      </c>
      <c r="E8" s="31">
        <v>3597800</v>
      </c>
      <c r="F8" s="29">
        <v>-1.9271610466283229E-2</v>
      </c>
      <c r="G8" s="29">
        <v>0.28517427316693533</v>
      </c>
    </row>
    <row r="9" spans="1:7" ht="21.9" customHeight="1">
      <c r="A9" s="27" t="s">
        <v>66</v>
      </c>
      <c r="B9" s="28">
        <v>1525609</v>
      </c>
      <c r="C9" s="28">
        <v>5051800</v>
      </c>
      <c r="D9" s="31">
        <v>1461152</v>
      </c>
      <c r="E9" s="31">
        <v>2621800</v>
      </c>
      <c r="F9" s="29">
        <v>4.4113822518122792E-2</v>
      </c>
      <c r="G9" s="29">
        <v>0.92684415287207256</v>
      </c>
    </row>
    <row r="10" spans="1:7" ht="23.4" customHeight="1">
      <c r="A10" s="32" t="s">
        <v>102</v>
      </c>
      <c r="B10" s="33">
        <v>6367607</v>
      </c>
      <c r="C10" s="33">
        <v>17618500</v>
      </c>
      <c r="D10" s="33">
        <v>6693337</v>
      </c>
      <c r="E10" s="33">
        <v>14342900</v>
      </c>
      <c r="F10" s="34">
        <v>-4.8664813978438581E-2</v>
      </c>
      <c r="G10" s="34">
        <v>0.22837780365198102</v>
      </c>
    </row>
    <row r="11" spans="1:7" ht="21.9" customHeight="1">
      <c r="A11" s="27" t="s">
        <v>103</v>
      </c>
      <c r="B11" s="28">
        <v>186664</v>
      </c>
      <c r="C11" s="28">
        <v>938300</v>
      </c>
      <c r="D11" s="31">
        <v>179238</v>
      </c>
      <c r="E11" s="31">
        <v>982900</v>
      </c>
      <c r="F11" s="29">
        <v>4.1430946562670767E-2</v>
      </c>
      <c r="G11" s="29">
        <v>-4.5375928375216201E-2</v>
      </c>
    </row>
    <row r="12" spans="1:7" ht="21.9" customHeight="1">
      <c r="A12" s="27" t="s">
        <v>69</v>
      </c>
      <c r="B12" s="28">
        <v>65551</v>
      </c>
      <c r="C12" s="28">
        <v>1186200</v>
      </c>
      <c r="D12" s="31">
        <v>47933</v>
      </c>
      <c r="E12" s="31">
        <v>676600</v>
      </c>
      <c r="F12" s="29">
        <v>0.36755471178520027</v>
      </c>
      <c r="G12" s="29">
        <v>0.75317765297073613</v>
      </c>
    </row>
    <row r="13" spans="1:7" ht="21.9" customHeight="1">
      <c r="A13" s="27" t="s">
        <v>70</v>
      </c>
      <c r="B13" s="28">
        <v>147581</v>
      </c>
      <c r="C13" s="28">
        <v>579700</v>
      </c>
      <c r="D13" s="31">
        <v>142054</v>
      </c>
      <c r="E13" s="31">
        <v>573600</v>
      </c>
      <c r="F13" s="29">
        <v>3.8907739310403144E-2</v>
      </c>
      <c r="G13" s="29">
        <v>1.0634588563458891E-2</v>
      </c>
    </row>
    <row r="14" spans="1:7" ht="21.9" customHeight="1">
      <c r="A14" s="27" t="s">
        <v>71</v>
      </c>
      <c r="B14" s="28">
        <v>99958</v>
      </c>
      <c r="C14" s="28">
        <v>1251200</v>
      </c>
      <c r="D14" s="31">
        <v>61995</v>
      </c>
      <c r="E14" s="31">
        <v>869600</v>
      </c>
      <c r="F14" s="29">
        <v>0.61235583514799585</v>
      </c>
      <c r="G14" s="29">
        <v>0.43882244710211582</v>
      </c>
    </row>
    <row r="15" spans="1:7" ht="21.9" customHeight="1">
      <c r="A15" s="32" t="s">
        <v>102</v>
      </c>
      <c r="B15" s="33">
        <v>499754</v>
      </c>
      <c r="C15" s="33">
        <v>3955400</v>
      </c>
      <c r="D15" s="33">
        <v>431220</v>
      </c>
      <c r="E15" s="33">
        <v>3102700</v>
      </c>
      <c r="F15" s="34">
        <v>0.15893047632299062</v>
      </c>
      <c r="G15" s="34">
        <v>0.274825152286718</v>
      </c>
    </row>
    <row r="16" spans="1:7" ht="21.9" customHeight="1">
      <c r="A16" s="27" t="s">
        <v>104</v>
      </c>
      <c r="B16" s="28">
        <v>147885</v>
      </c>
      <c r="C16" s="28">
        <v>1030800</v>
      </c>
      <c r="D16" s="31">
        <v>1062579</v>
      </c>
      <c r="E16" s="31">
        <v>2782500</v>
      </c>
      <c r="F16" s="29">
        <v>-0.86082446575736959</v>
      </c>
      <c r="G16" s="29">
        <v>-0.62954177897574126</v>
      </c>
    </row>
    <row r="17" spans="1:7" ht="21.9" customHeight="1">
      <c r="A17" s="27" t="s">
        <v>73</v>
      </c>
      <c r="B17" s="28">
        <v>286305</v>
      </c>
      <c r="C17" s="28">
        <v>1315200</v>
      </c>
      <c r="D17" s="31">
        <v>167647</v>
      </c>
      <c r="E17" s="31">
        <v>796800</v>
      </c>
      <c r="F17" s="29">
        <v>0.707784809749056</v>
      </c>
      <c r="G17" s="29">
        <v>0.65060240963855431</v>
      </c>
    </row>
    <row r="18" spans="1:7" ht="21.9" customHeight="1">
      <c r="A18" s="27" t="s">
        <v>74</v>
      </c>
      <c r="B18" s="28">
        <v>173549</v>
      </c>
      <c r="C18" s="28">
        <v>3590700</v>
      </c>
      <c r="D18" s="31">
        <v>203541</v>
      </c>
      <c r="E18" s="31">
        <v>4930500</v>
      </c>
      <c r="F18" s="29">
        <v>-0.1473511479259707</v>
      </c>
      <c r="G18" s="29">
        <v>-0.27173714633404322</v>
      </c>
    </row>
    <row r="19" spans="1:7" ht="21.9" customHeight="1">
      <c r="A19" s="27" t="s">
        <v>75</v>
      </c>
      <c r="B19" s="28">
        <v>501857</v>
      </c>
      <c r="C19" s="28">
        <v>3267100</v>
      </c>
      <c r="D19" s="31">
        <v>433928</v>
      </c>
      <c r="E19" s="31">
        <v>2983500</v>
      </c>
      <c r="F19" s="29">
        <v>0.1565444036798731</v>
      </c>
      <c r="G19" s="29">
        <v>9.5056142114965603E-2</v>
      </c>
    </row>
    <row r="20" spans="1:7" ht="21.9" customHeight="1">
      <c r="A20" s="32" t="s">
        <v>102</v>
      </c>
      <c r="B20" s="33">
        <v>1109596</v>
      </c>
      <c r="C20" s="33">
        <v>9203800</v>
      </c>
      <c r="D20" s="33">
        <v>1867695</v>
      </c>
      <c r="E20" s="33">
        <v>11493300</v>
      </c>
      <c r="F20" s="34">
        <v>-0.40590085640321361</v>
      </c>
      <c r="G20" s="34">
        <v>-0.19920301392985473</v>
      </c>
    </row>
    <row r="21" spans="1:7" ht="21.9" customHeight="1">
      <c r="A21" s="27" t="s">
        <v>105</v>
      </c>
      <c r="B21" s="28">
        <v>135360</v>
      </c>
      <c r="C21" s="28">
        <v>288900</v>
      </c>
      <c r="D21" s="31">
        <v>36832</v>
      </c>
      <c r="E21" s="31">
        <v>225800</v>
      </c>
      <c r="F21" s="29">
        <v>2.6750651607298002</v>
      </c>
      <c r="G21" s="29">
        <v>0.2794508414526129</v>
      </c>
    </row>
    <row r="22" spans="1:7" ht="21.9" customHeight="1">
      <c r="A22" s="27" t="s">
        <v>77</v>
      </c>
      <c r="B22" s="28">
        <v>506499</v>
      </c>
      <c r="C22" s="28">
        <v>4947000</v>
      </c>
      <c r="D22" s="31">
        <v>361220</v>
      </c>
      <c r="E22" s="31">
        <v>6017000</v>
      </c>
      <c r="F22" s="29">
        <v>0.40218980122916781</v>
      </c>
      <c r="G22" s="29">
        <v>-0.17782948313112845</v>
      </c>
    </row>
    <row r="23" spans="1:7" ht="21.9" customHeight="1">
      <c r="A23" s="27" t="s">
        <v>78</v>
      </c>
      <c r="B23" s="28">
        <v>1848967</v>
      </c>
      <c r="C23" s="28">
        <v>14629700</v>
      </c>
      <c r="D23" s="31">
        <v>1188614</v>
      </c>
      <c r="E23" s="31">
        <v>9132700</v>
      </c>
      <c r="F23" s="29">
        <v>0.55556555786823991</v>
      </c>
      <c r="G23" s="29">
        <v>0.60190305167146629</v>
      </c>
    </row>
    <row r="24" spans="1:7" ht="21.9" customHeight="1">
      <c r="A24" s="32" t="s">
        <v>102</v>
      </c>
      <c r="B24" s="33">
        <v>2490826</v>
      </c>
      <c r="C24" s="33">
        <v>19865600</v>
      </c>
      <c r="D24" s="33">
        <v>1586666</v>
      </c>
      <c r="E24" s="33">
        <v>15375500</v>
      </c>
      <c r="F24" s="34">
        <v>0.56984897892814246</v>
      </c>
      <c r="G24" s="34">
        <v>0.29202952749504085</v>
      </c>
    </row>
    <row r="25" spans="1:7" ht="26.1" customHeight="1">
      <c r="A25" s="35" t="s">
        <v>115</v>
      </c>
      <c r="B25" s="36">
        <v>10467783</v>
      </c>
      <c r="C25" s="36">
        <v>50643300</v>
      </c>
      <c r="D25" s="36">
        <v>10578918</v>
      </c>
      <c r="E25" s="36">
        <v>44314400</v>
      </c>
      <c r="F25" s="37">
        <v>-1.0505327671506692E-2</v>
      </c>
      <c r="G25" s="37">
        <v>0.14281813586554248</v>
      </c>
    </row>
  </sheetData>
  <mergeCells count="6">
    <mergeCell ref="A1:G1"/>
    <mergeCell ref="A3:A4"/>
    <mergeCell ref="B3:C3"/>
    <mergeCell ref="D3:E3"/>
    <mergeCell ref="F3:G3"/>
    <mergeCell ref="A2:G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G25"/>
  <sheetViews>
    <sheetView workbookViewId="0">
      <selection activeCell="E31" sqref="E31"/>
    </sheetView>
  </sheetViews>
  <sheetFormatPr defaultColWidth="9" defaultRowHeight="15.6"/>
  <cols>
    <col min="1" max="1" width="20.21875" style="24" bestFit="1" customWidth="1"/>
    <col min="2" max="5" width="12.2187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120</v>
      </c>
      <c r="B1" s="45"/>
      <c r="C1" s="45"/>
      <c r="D1" s="45"/>
      <c r="E1" s="45"/>
      <c r="F1" s="45"/>
      <c r="G1" s="45"/>
    </row>
    <row r="2" spans="1:7" ht="26.25" customHeight="1">
      <c r="A2" s="46" t="s">
        <v>91</v>
      </c>
      <c r="B2" s="48" t="s">
        <v>121</v>
      </c>
      <c r="C2" s="49"/>
      <c r="D2" s="48" t="s">
        <v>107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101</v>
      </c>
      <c r="B4" s="28">
        <f>SUM(公式!D5)</f>
        <v>273894</v>
      </c>
      <c r="C4" s="28">
        <f>SUM(公式!E5)</f>
        <v>1121200</v>
      </c>
      <c r="D4" s="28">
        <v>243479</v>
      </c>
      <c r="E4" s="28">
        <v>825900</v>
      </c>
      <c r="F4" s="29">
        <f t="shared" ref="F4:G9" si="0">SUM(B4/D4-1)</f>
        <v>0.12491837078351731</v>
      </c>
      <c r="G4" s="29">
        <f t="shared" si="0"/>
        <v>0.35754934011381523</v>
      </c>
    </row>
    <row r="5" spans="1:7" ht="21.9" customHeight="1">
      <c r="A5" s="27" t="s">
        <v>63</v>
      </c>
      <c r="B5" s="28">
        <f>SUM(公式!D8)</f>
        <v>213273</v>
      </c>
      <c r="C5" s="28">
        <f>SUM(公式!E8)</f>
        <v>539200</v>
      </c>
      <c r="D5" s="28">
        <v>329702</v>
      </c>
      <c r="E5" s="28">
        <v>442700</v>
      </c>
      <c r="F5" s="29">
        <f t="shared" si="0"/>
        <v>-0.3531340422563406</v>
      </c>
      <c r="G5" s="29">
        <f t="shared" si="0"/>
        <v>0.21798057375197644</v>
      </c>
    </row>
    <row r="6" spans="1:7" ht="21.9" customHeight="1">
      <c r="A6" s="27" t="s">
        <v>64</v>
      </c>
      <c r="B6" s="28">
        <f>SUM(公式!D10)</f>
        <v>0</v>
      </c>
      <c r="C6" s="28">
        <f>SUM(公式!E10)</f>
        <v>0</v>
      </c>
      <c r="D6" s="28">
        <v>6532</v>
      </c>
      <c r="E6" s="28">
        <v>37100</v>
      </c>
      <c r="F6" s="29">
        <f t="shared" ref="F6" si="1">SUM(B6/D6-1)</f>
        <v>-1</v>
      </c>
      <c r="G6" s="29">
        <f t="shared" ref="G6" si="2">SUM(C6/E6-1)</f>
        <v>-1</v>
      </c>
    </row>
    <row r="7" spans="1:7" ht="21.9" customHeight="1">
      <c r="A7" s="27" t="s">
        <v>65</v>
      </c>
      <c r="B7" s="28">
        <f>SUM(公式!D12)</f>
        <v>211848</v>
      </c>
      <c r="C7" s="28">
        <f>SUM(公式!E12)</f>
        <v>595700</v>
      </c>
      <c r="D7" s="28">
        <v>161781</v>
      </c>
      <c r="E7" s="28">
        <v>477100</v>
      </c>
      <c r="F7" s="29">
        <f t="shared" ref="F7" si="3">SUM(B7/D7-1)</f>
        <v>0.3094739184453057</v>
      </c>
      <c r="G7" s="29">
        <f t="shared" ref="G7" si="4">SUM(C7/E7-1)</f>
        <v>0.24858520226367631</v>
      </c>
    </row>
    <row r="8" spans="1:7" ht="21.9" customHeight="1">
      <c r="A8" s="27" t="s">
        <v>66</v>
      </c>
      <c r="B8" s="28">
        <f>SUM(公式!D14)</f>
        <v>181164</v>
      </c>
      <c r="C8" s="28">
        <f>SUM(公式!E14)</f>
        <v>961400</v>
      </c>
      <c r="D8" s="28">
        <v>160315</v>
      </c>
      <c r="E8" s="28">
        <v>513600</v>
      </c>
      <c r="F8" s="29">
        <f t="shared" si="0"/>
        <v>0.13005021364189262</v>
      </c>
      <c r="G8" s="29">
        <f t="shared" si="0"/>
        <v>0.87188473520249232</v>
      </c>
    </row>
    <row r="9" spans="1:7" ht="23.4" customHeight="1">
      <c r="A9" s="32" t="s">
        <v>102</v>
      </c>
      <c r="B9" s="33">
        <f>SUM(B4:B8)</f>
        <v>880179</v>
      </c>
      <c r="C9" s="33">
        <f>SUM(C4:C8)</f>
        <v>3217500</v>
      </c>
      <c r="D9" s="33">
        <v>901809</v>
      </c>
      <c r="E9" s="33">
        <v>2296400</v>
      </c>
      <c r="F9" s="34">
        <f t="shared" si="0"/>
        <v>-2.3985123235629735E-2</v>
      </c>
      <c r="G9" s="34">
        <f t="shared" si="0"/>
        <v>0.4011060790802996</v>
      </c>
    </row>
    <row r="10" spans="1:7" ht="21.9" customHeight="1">
      <c r="A10" s="27" t="s">
        <v>103</v>
      </c>
      <c r="B10" s="28">
        <f>SUM(公式!D20)</f>
        <v>30511</v>
      </c>
      <c r="C10" s="28">
        <f>SUM(公式!E20)</f>
        <v>222500</v>
      </c>
      <c r="D10" s="28">
        <v>24485</v>
      </c>
      <c r="E10" s="28">
        <v>118900</v>
      </c>
      <c r="F10" s="29">
        <f t="shared" ref="F10:G14" si="5">SUM(B10/D10-1)</f>
        <v>0.24610986318153971</v>
      </c>
      <c r="G10" s="29">
        <f t="shared" si="5"/>
        <v>0.87132043734230447</v>
      </c>
    </row>
    <row r="11" spans="1:7" ht="21.9" customHeight="1">
      <c r="A11" s="27" t="s">
        <v>69</v>
      </c>
      <c r="B11" s="28">
        <f>SUM(公式!D23)</f>
        <v>2161</v>
      </c>
      <c r="C11" s="28">
        <f>SUM(公式!E23)</f>
        <v>33300</v>
      </c>
      <c r="D11" s="28">
        <v>12214</v>
      </c>
      <c r="E11" s="28">
        <v>276400</v>
      </c>
      <c r="F11" s="29">
        <f t="shared" si="5"/>
        <v>-0.82307188472244963</v>
      </c>
      <c r="G11" s="29">
        <f t="shared" si="5"/>
        <v>-0.87952243125904483</v>
      </c>
    </row>
    <row r="12" spans="1:7" ht="21.9" customHeight="1">
      <c r="A12" s="27" t="s">
        <v>70</v>
      </c>
      <c r="B12" s="28">
        <f>SUM(公式!D25)</f>
        <v>19462</v>
      </c>
      <c r="C12" s="28">
        <f>SUM(公式!E25)</f>
        <v>70300</v>
      </c>
      <c r="D12" s="28">
        <v>13311</v>
      </c>
      <c r="E12" s="28">
        <v>65500</v>
      </c>
      <c r="F12" s="29">
        <f t="shared" si="5"/>
        <v>0.46209901585155144</v>
      </c>
      <c r="G12" s="29">
        <f t="shared" si="5"/>
        <v>7.3282442748091592E-2</v>
      </c>
    </row>
    <row r="13" spans="1:7" ht="21.9" customHeight="1">
      <c r="A13" s="27" t="s">
        <v>71</v>
      </c>
      <c r="B13" s="28">
        <f>SUM(公式!D27)</f>
        <v>7029</v>
      </c>
      <c r="C13" s="28">
        <f>SUM(公式!E27)</f>
        <v>61600</v>
      </c>
      <c r="D13" s="28">
        <v>5940</v>
      </c>
      <c r="E13" s="28">
        <v>75100</v>
      </c>
      <c r="F13" s="29">
        <f t="shared" si="5"/>
        <v>0.18333333333333335</v>
      </c>
      <c r="G13" s="29">
        <f t="shared" si="5"/>
        <v>-0.17976031957390148</v>
      </c>
    </row>
    <row r="14" spans="1:7" ht="21.9" customHeight="1">
      <c r="A14" s="32" t="s">
        <v>102</v>
      </c>
      <c r="B14" s="33">
        <f>SUM(B10:B13)</f>
        <v>59163</v>
      </c>
      <c r="C14" s="33">
        <f>SUM(C10:C13)</f>
        <v>387700</v>
      </c>
      <c r="D14" s="33">
        <v>55950</v>
      </c>
      <c r="E14" s="33">
        <v>535900</v>
      </c>
      <c r="F14" s="34">
        <f t="shared" si="5"/>
        <v>5.7426273458444976E-2</v>
      </c>
      <c r="G14" s="34">
        <f t="shared" si="5"/>
        <v>-0.27654413136779255</v>
      </c>
    </row>
    <row r="15" spans="1:7" ht="21.9" customHeight="1">
      <c r="A15" s="27" t="s">
        <v>104</v>
      </c>
      <c r="B15" s="28">
        <f>SUM(公式!D31)</f>
        <v>10947</v>
      </c>
      <c r="C15" s="28">
        <f>SUM(公式!E31)</f>
        <v>51200</v>
      </c>
      <c r="D15" s="28">
        <v>61482</v>
      </c>
      <c r="E15" s="28">
        <v>226300</v>
      </c>
      <c r="F15" s="29">
        <f t="shared" ref="F15:G19" si="6">SUM(B15/D15-1)</f>
        <v>-0.82194788718649359</v>
      </c>
      <c r="G15" s="29">
        <f t="shared" si="6"/>
        <v>-0.77375165709235527</v>
      </c>
    </row>
    <row r="16" spans="1:7" ht="21.9" customHeight="1">
      <c r="A16" s="27" t="s">
        <v>73</v>
      </c>
      <c r="B16" s="28">
        <f>SUM(公式!D34)</f>
        <v>21498</v>
      </c>
      <c r="C16" s="28">
        <f>SUM(公式!E34)</f>
        <v>80600</v>
      </c>
      <c r="D16" s="28">
        <v>32768</v>
      </c>
      <c r="E16" s="28">
        <v>158000</v>
      </c>
      <c r="F16" s="29">
        <f t="shared" si="6"/>
        <v>-0.34393310546875</v>
      </c>
      <c r="G16" s="29">
        <f t="shared" si="6"/>
        <v>-0.48987341772151893</v>
      </c>
    </row>
    <row r="17" spans="1:7" ht="21.9" customHeight="1">
      <c r="A17" s="27" t="s">
        <v>74</v>
      </c>
      <c r="B17" s="28">
        <f>SUM(公式!D38)</f>
        <v>23625</v>
      </c>
      <c r="C17" s="28">
        <f>SUM(公式!E38)</f>
        <v>800300</v>
      </c>
      <c r="D17" s="28">
        <v>38336</v>
      </c>
      <c r="E17" s="28">
        <v>605700</v>
      </c>
      <c r="F17" s="29">
        <f t="shared" si="6"/>
        <v>-0.38373852253756258</v>
      </c>
      <c r="G17" s="29">
        <f t="shared" si="6"/>
        <v>0.32128116229156345</v>
      </c>
    </row>
    <row r="18" spans="1:7" ht="21.9" customHeight="1">
      <c r="A18" s="27" t="s">
        <v>75</v>
      </c>
      <c r="B18" s="28">
        <f>SUM(公式!D41)</f>
        <v>88422</v>
      </c>
      <c r="C18" s="28">
        <f>SUM(公式!E41)</f>
        <v>459900</v>
      </c>
      <c r="D18" s="28">
        <v>89990</v>
      </c>
      <c r="E18" s="28">
        <v>513900</v>
      </c>
      <c r="F18" s="29">
        <f t="shared" si="6"/>
        <v>-1.7424158239804477E-2</v>
      </c>
      <c r="G18" s="29">
        <f t="shared" si="6"/>
        <v>-0.1050788091068301</v>
      </c>
    </row>
    <row r="19" spans="1:7" ht="21.9" customHeight="1">
      <c r="A19" s="32" t="s">
        <v>102</v>
      </c>
      <c r="B19" s="33">
        <f>SUM(B15:B18)</f>
        <v>144492</v>
      </c>
      <c r="C19" s="33">
        <f>SUM(C15:C18)</f>
        <v>1392000</v>
      </c>
      <c r="D19" s="33">
        <v>222576</v>
      </c>
      <c r="E19" s="33">
        <v>1503900</v>
      </c>
      <c r="F19" s="34">
        <f t="shared" si="6"/>
        <v>-0.35081949536338153</v>
      </c>
      <c r="G19" s="34">
        <f t="shared" si="6"/>
        <v>-7.4406542988230573E-2</v>
      </c>
    </row>
    <row r="20" spans="1:7" ht="21.9" customHeight="1">
      <c r="A20" s="27" t="s">
        <v>105</v>
      </c>
      <c r="B20" s="28">
        <f>SUM(公式!D46)</f>
        <v>749</v>
      </c>
      <c r="C20" s="28">
        <f>SUM(公式!E46)</f>
        <v>5800</v>
      </c>
      <c r="D20" s="28">
        <v>41382</v>
      </c>
      <c r="E20" s="28">
        <v>95900</v>
      </c>
      <c r="F20" s="29">
        <f t="shared" ref="F20:G23" si="7">SUM(B20/D20-1)</f>
        <v>-0.98190034314436225</v>
      </c>
      <c r="G20" s="29">
        <f t="shared" si="7"/>
        <v>-0.93952033368091759</v>
      </c>
    </row>
    <row r="21" spans="1:7" ht="21.9" customHeight="1">
      <c r="A21" s="27" t="s">
        <v>77</v>
      </c>
      <c r="B21" s="28">
        <f>SUM(公式!D50)</f>
        <v>147776</v>
      </c>
      <c r="C21" s="28">
        <f>SUM(公式!E50)</f>
        <v>972100</v>
      </c>
      <c r="D21" s="28">
        <v>66043</v>
      </c>
      <c r="E21" s="28">
        <v>975500</v>
      </c>
      <c r="F21" s="29">
        <f t="shared" si="7"/>
        <v>1.2375724906500309</v>
      </c>
      <c r="G21" s="29">
        <f t="shared" si="7"/>
        <v>-3.4853921066120286E-3</v>
      </c>
    </row>
    <row r="22" spans="1:7" ht="21.9" customHeight="1">
      <c r="A22" s="27" t="s">
        <v>78</v>
      </c>
      <c r="B22" s="28">
        <f>SUM(公式!D55)</f>
        <v>351329</v>
      </c>
      <c r="C22" s="28">
        <f>SUM(公式!E55)</f>
        <v>2976600</v>
      </c>
      <c r="D22" s="28">
        <v>296861</v>
      </c>
      <c r="E22" s="28">
        <v>1915800</v>
      </c>
      <c r="F22" s="29">
        <f t="shared" si="7"/>
        <v>0.18347981041632289</v>
      </c>
      <c r="G22" s="29">
        <f t="shared" si="7"/>
        <v>0.55371124334481681</v>
      </c>
    </row>
    <row r="23" spans="1:7" ht="21.9" customHeight="1">
      <c r="A23" s="32" t="s">
        <v>102</v>
      </c>
      <c r="B23" s="33">
        <f>SUM(B20:B22)</f>
        <v>499854</v>
      </c>
      <c r="C23" s="33">
        <f>SUM(C20:C22)</f>
        <v>3954500</v>
      </c>
      <c r="D23" s="33">
        <v>404286</v>
      </c>
      <c r="E23" s="33">
        <v>2987200</v>
      </c>
      <c r="F23" s="34">
        <f t="shared" si="7"/>
        <v>0.23638711209391361</v>
      </c>
      <c r="G23" s="34">
        <f t="shared" si="7"/>
        <v>0.32381494376004283</v>
      </c>
    </row>
    <row r="24" spans="1:7" ht="26.1" customHeight="1">
      <c r="A24" s="35" t="s">
        <v>79</v>
      </c>
      <c r="B24" s="36">
        <f>SUM(B9+B14+B19+B23)</f>
        <v>1583688</v>
      </c>
      <c r="C24" s="36">
        <f>SUM(C9+C14+C19+C23)</f>
        <v>8951700</v>
      </c>
      <c r="D24" s="36">
        <v>1584621</v>
      </c>
      <c r="E24" s="36">
        <v>7323400</v>
      </c>
      <c r="F24" s="37">
        <f>SUM(B24/D24-1)</f>
        <v>-5.8878432129827463E-4</v>
      </c>
      <c r="G24" s="37">
        <f>SUM(C24/E24-1)</f>
        <v>0.22234208154682245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74803149606299213" right="0.74803149606299213" top="0.78740157480314965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G25"/>
  <sheetViews>
    <sheetView workbookViewId="0">
      <selection activeCell="F8" sqref="F8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122</v>
      </c>
      <c r="B1" s="45"/>
      <c r="C1" s="45"/>
      <c r="D1" s="45"/>
      <c r="E1" s="45"/>
      <c r="F1" s="45"/>
      <c r="G1" s="45"/>
    </row>
    <row r="2" spans="1:7" ht="26.25" customHeight="1">
      <c r="A2" s="46" t="s">
        <v>91</v>
      </c>
      <c r="B2" s="48" t="s">
        <v>123</v>
      </c>
      <c r="C2" s="49"/>
      <c r="D2" s="48" t="s">
        <v>106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101</v>
      </c>
      <c r="B4" s="28">
        <f>公式!F5</f>
        <v>382856</v>
      </c>
      <c r="C4" s="28">
        <f>公式!G5</f>
        <v>1599900</v>
      </c>
      <c r="D4" s="28">
        <v>315387</v>
      </c>
      <c r="E4" s="28">
        <v>1058600</v>
      </c>
      <c r="F4" s="29">
        <f t="shared" ref="F4:G9" si="0">SUM(B4/D4-1)</f>
        <v>0.21392448008319942</v>
      </c>
      <c r="G4" s="29">
        <f t="shared" si="0"/>
        <v>0.51133572643113556</v>
      </c>
    </row>
    <row r="5" spans="1:7" ht="21.9" customHeight="1">
      <c r="A5" s="27" t="s">
        <v>63</v>
      </c>
      <c r="B5" s="28">
        <f>公式!F8</f>
        <v>386612</v>
      </c>
      <c r="C5" s="28">
        <f>公式!G8</f>
        <v>811000</v>
      </c>
      <c r="D5" s="28">
        <v>699951</v>
      </c>
      <c r="E5" s="28">
        <v>1007000</v>
      </c>
      <c r="F5" s="29">
        <f t="shared" si="0"/>
        <v>-0.44765847895066946</v>
      </c>
      <c r="G5" s="29">
        <f t="shared" si="0"/>
        <v>-0.19463753723932475</v>
      </c>
    </row>
    <row r="6" spans="1:7" ht="21.9" customHeight="1">
      <c r="A6" s="27" t="s">
        <v>64</v>
      </c>
      <c r="B6" s="28">
        <f>公式!F10</f>
        <v>0</v>
      </c>
      <c r="C6" s="28">
        <f>公式!G10</f>
        <v>0</v>
      </c>
      <c r="D6" s="28">
        <v>6532</v>
      </c>
      <c r="E6" s="28">
        <v>37100</v>
      </c>
      <c r="F6" s="29">
        <f t="shared" ref="F6" si="1">SUM(B6/D6-1)</f>
        <v>-1</v>
      </c>
      <c r="G6" s="29">
        <f t="shared" ref="G6" si="2">SUM(C6/E6-1)</f>
        <v>-1</v>
      </c>
    </row>
    <row r="7" spans="1:7" ht="21.9" customHeight="1">
      <c r="A7" s="27" t="s">
        <v>65</v>
      </c>
      <c r="B7" s="28">
        <f>公式!F12</f>
        <v>334916</v>
      </c>
      <c r="C7" s="28">
        <f>公式!G12</f>
        <v>1052900</v>
      </c>
      <c r="D7" s="28">
        <v>233291</v>
      </c>
      <c r="E7" s="28">
        <v>722600</v>
      </c>
      <c r="F7" s="29">
        <f t="shared" si="0"/>
        <v>0.43561474724700044</v>
      </c>
      <c r="G7" s="29">
        <f t="shared" si="0"/>
        <v>0.45709936340990875</v>
      </c>
    </row>
    <row r="8" spans="1:7" ht="21.9" customHeight="1">
      <c r="A8" s="27" t="s">
        <v>66</v>
      </c>
      <c r="B8" s="28">
        <f>公式!F14</f>
        <v>374002</v>
      </c>
      <c r="C8" s="28">
        <f>公式!G14</f>
        <v>1559800</v>
      </c>
      <c r="D8" s="28">
        <v>265575</v>
      </c>
      <c r="E8" s="28">
        <v>864100</v>
      </c>
      <c r="F8" s="29">
        <f t="shared" si="0"/>
        <v>0.40827261602183951</v>
      </c>
      <c r="G8" s="29">
        <f t="shared" si="0"/>
        <v>0.80511514870964018</v>
      </c>
    </row>
    <row r="9" spans="1:7" ht="23.4" customHeight="1">
      <c r="A9" s="32" t="s">
        <v>102</v>
      </c>
      <c r="B9" s="33">
        <f>SUM(B4:B8)</f>
        <v>1478386</v>
      </c>
      <c r="C9" s="33">
        <f>SUM(C4:C8)</f>
        <v>5023600</v>
      </c>
      <c r="D9" s="33">
        <v>1520736</v>
      </c>
      <c r="E9" s="33">
        <v>3689400</v>
      </c>
      <c r="F9" s="34">
        <f t="shared" si="0"/>
        <v>-2.7848357637354493E-2</v>
      </c>
      <c r="G9" s="34">
        <f t="shared" si="0"/>
        <v>0.36163061744457092</v>
      </c>
    </row>
    <row r="10" spans="1:7" ht="21.9" customHeight="1">
      <c r="A10" s="27" t="s">
        <v>103</v>
      </c>
      <c r="B10" s="28">
        <f>公式!F20</f>
        <v>41987</v>
      </c>
      <c r="C10" s="28">
        <f>公式!G20</f>
        <v>309400</v>
      </c>
      <c r="D10" s="28">
        <v>37062</v>
      </c>
      <c r="E10" s="28">
        <v>190900</v>
      </c>
      <c r="F10" s="29">
        <f t="shared" ref="F10:G14" si="3">SUM(B10/D10-1)</f>
        <v>0.13288543521666396</v>
      </c>
      <c r="G10" s="29">
        <f t="shared" si="3"/>
        <v>0.62074384494499735</v>
      </c>
    </row>
    <row r="11" spans="1:7" ht="21.9" customHeight="1">
      <c r="A11" s="27" t="s">
        <v>69</v>
      </c>
      <c r="B11" s="28">
        <f>公式!F23</f>
        <v>9849</v>
      </c>
      <c r="C11" s="28">
        <f>公式!G23</f>
        <v>145000</v>
      </c>
      <c r="D11" s="28">
        <v>19535</v>
      </c>
      <c r="E11" s="28">
        <v>382700</v>
      </c>
      <c r="F11" s="29">
        <f t="shared" si="3"/>
        <v>-0.49582800102380342</v>
      </c>
      <c r="G11" s="29">
        <f t="shared" si="3"/>
        <v>-0.62111314345440294</v>
      </c>
    </row>
    <row r="12" spans="1:7" ht="21.9" customHeight="1">
      <c r="A12" s="27" t="s">
        <v>70</v>
      </c>
      <c r="B12" s="28">
        <f>公式!F25</f>
        <v>19462</v>
      </c>
      <c r="C12" s="28">
        <f>公式!G25</f>
        <v>70300</v>
      </c>
      <c r="D12" s="28">
        <v>35256</v>
      </c>
      <c r="E12" s="28">
        <v>127200</v>
      </c>
      <c r="F12" s="29">
        <f t="shared" si="3"/>
        <v>-0.44798048559110504</v>
      </c>
      <c r="G12" s="29">
        <f t="shared" si="3"/>
        <v>-0.44732704402515722</v>
      </c>
    </row>
    <row r="13" spans="1:7" ht="21.9" customHeight="1">
      <c r="A13" s="27" t="s">
        <v>71</v>
      </c>
      <c r="B13" s="28">
        <f>公式!F27</f>
        <v>9251</v>
      </c>
      <c r="C13" s="28">
        <f>公式!G27</f>
        <v>86700</v>
      </c>
      <c r="D13" s="28">
        <v>46197</v>
      </c>
      <c r="E13" s="28">
        <v>406400</v>
      </c>
      <c r="F13" s="29">
        <f t="shared" si="3"/>
        <v>-0.79974890144381672</v>
      </c>
      <c r="G13" s="29">
        <f t="shared" si="3"/>
        <v>-0.78666338582677164</v>
      </c>
    </row>
    <row r="14" spans="1:7" ht="21.9" customHeight="1">
      <c r="A14" s="32" t="s">
        <v>102</v>
      </c>
      <c r="B14" s="33">
        <f>SUM(B10:B13)</f>
        <v>80549</v>
      </c>
      <c r="C14" s="33">
        <f>SUM(C10:C13)</f>
        <v>611400</v>
      </c>
      <c r="D14" s="33">
        <v>138050</v>
      </c>
      <c r="E14" s="33">
        <v>1107200</v>
      </c>
      <c r="F14" s="34">
        <f t="shared" si="3"/>
        <v>-0.41652299891343714</v>
      </c>
      <c r="G14" s="34">
        <f t="shared" si="3"/>
        <v>-0.44779624277456642</v>
      </c>
    </row>
    <row r="15" spans="1:7" ht="21.9" customHeight="1">
      <c r="A15" s="27" t="s">
        <v>104</v>
      </c>
      <c r="B15" s="28">
        <f>公式!F31</f>
        <v>11491</v>
      </c>
      <c r="C15" s="28">
        <f>公式!G31</f>
        <v>61400</v>
      </c>
      <c r="D15" s="28">
        <v>64738</v>
      </c>
      <c r="E15" s="28">
        <v>249800</v>
      </c>
      <c r="F15" s="29">
        <f t="shared" ref="F15:G19" si="4">SUM(B15/D15-1)</f>
        <v>-0.82249992276560913</v>
      </c>
      <c r="G15" s="29">
        <f t="shared" si="4"/>
        <v>-0.75420336269015209</v>
      </c>
    </row>
    <row r="16" spans="1:7" ht="21.9" customHeight="1">
      <c r="A16" s="27" t="s">
        <v>73</v>
      </c>
      <c r="B16" s="28">
        <f>公式!F34</f>
        <v>25403</v>
      </c>
      <c r="C16" s="28">
        <f>公式!G34</f>
        <v>97400</v>
      </c>
      <c r="D16" s="28">
        <v>73029</v>
      </c>
      <c r="E16" s="28">
        <v>345500</v>
      </c>
      <c r="F16" s="29">
        <f t="shared" si="4"/>
        <v>-0.6521518848676553</v>
      </c>
      <c r="G16" s="29">
        <f t="shared" si="4"/>
        <v>-0.71808972503617952</v>
      </c>
    </row>
    <row r="17" spans="1:7" ht="21.9" customHeight="1">
      <c r="A17" s="27" t="s">
        <v>74</v>
      </c>
      <c r="B17" s="28">
        <f>公式!F38</f>
        <v>52664</v>
      </c>
      <c r="C17" s="28">
        <f>公式!G38</f>
        <v>1306000</v>
      </c>
      <c r="D17" s="28">
        <v>53669</v>
      </c>
      <c r="E17" s="28">
        <v>683400</v>
      </c>
      <c r="F17" s="29">
        <f t="shared" si="4"/>
        <v>-1.8725893905233937E-2</v>
      </c>
      <c r="G17" s="29">
        <f t="shared" si="4"/>
        <v>0.91103306994439559</v>
      </c>
    </row>
    <row r="18" spans="1:7" ht="21.9" customHeight="1">
      <c r="A18" s="27" t="s">
        <v>75</v>
      </c>
      <c r="B18" s="28">
        <f>公式!F41</f>
        <v>123957</v>
      </c>
      <c r="C18" s="28">
        <f>公式!G41</f>
        <v>664700</v>
      </c>
      <c r="D18" s="28">
        <v>133082</v>
      </c>
      <c r="E18" s="28">
        <v>857600</v>
      </c>
      <c r="F18" s="29">
        <f t="shared" si="4"/>
        <v>-6.8566748320584292E-2</v>
      </c>
      <c r="G18" s="29">
        <f t="shared" si="4"/>
        <v>-0.22493003731343286</v>
      </c>
    </row>
    <row r="19" spans="1:7" ht="21.9" customHeight="1">
      <c r="A19" s="32" t="s">
        <v>102</v>
      </c>
      <c r="B19" s="33">
        <f>SUM(B15:B18)</f>
        <v>213515</v>
      </c>
      <c r="C19" s="33">
        <f>SUM(C15:C18)</f>
        <v>2129500</v>
      </c>
      <c r="D19" s="33">
        <v>324518</v>
      </c>
      <c r="E19" s="33">
        <v>2136300</v>
      </c>
      <c r="F19" s="34">
        <f t="shared" si="4"/>
        <v>-0.34205498616409569</v>
      </c>
      <c r="G19" s="34">
        <f t="shared" si="4"/>
        <v>-3.1830735383606701E-3</v>
      </c>
    </row>
    <row r="20" spans="1:7" ht="21.9" customHeight="1">
      <c r="A20" s="27" t="s">
        <v>105</v>
      </c>
      <c r="B20" s="28">
        <f>公式!F46</f>
        <v>749</v>
      </c>
      <c r="C20" s="28">
        <f>公式!G46</f>
        <v>5800</v>
      </c>
      <c r="D20" s="28">
        <v>81431</v>
      </c>
      <c r="E20" s="28">
        <v>170700</v>
      </c>
      <c r="F20" s="29">
        <f t="shared" ref="F20:G23" si="5">SUM(B20/D20-1)</f>
        <v>-0.99080202871142442</v>
      </c>
      <c r="G20" s="29">
        <f t="shared" si="5"/>
        <v>-0.96602226127709434</v>
      </c>
    </row>
    <row r="21" spans="1:7" ht="21.9" customHeight="1">
      <c r="A21" s="27" t="s">
        <v>77</v>
      </c>
      <c r="B21" s="28">
        <f>公式!F50</f>
        <v>252338</v>
      </c>
      <c r="C21" s="28">
        <f>公式!G50</f>
        <v>1316700</v>
      </c>
      <c r="D21" s="28">
        <v>99376</v>
      </c>
      <c r="E21" s="28">
        <v>1540200</v>
      </c>
      <c r="F21" s="29">
        <f t="shared" si="5"/>
        <v>1.539224762518113</v>
      </c>
      <c r="G21" s="29">
        <f t="shared" si="5"/>
        <v>-0.14511102454226721</v>
      </c>
    </row>
    <row r="22" spans="1:7" ht="21.9" customHeight="1">
      <c r="A22" s="27" t="s">
        <v>78</v>
      </c>
      <c r="B22" s="28">
        <f>公式!F55</f>
        <v>566163</v>
      </c>
      <c r="C22" s="28">
        <f>公式!G55</f>
        <v>4930200</v>
      </c>
      <c r="D22" s="28">
        <v>477625</v>
      </c>
      <c r="E22" s="28">
        <v>3159800</v>
      </c>
      <c r="F22" s="29">
        <f t="shared" si="5"/>
        <v>0.18537136875163562</v>
      </c>
      <c r="G22" s="29">
        <f t="shared" si="5"/>
        <v>0.56028862586239625</v>
      </c>
    </row>
    <row r="23" spans="1:7" ht="21.9" customHeight="1">
      <c r="A23" s="32" t="s">
        <v>102</v>
      </c>
      <c r="B23" s="33">
        <f>SUM(B20:B22)</f>
        <v>819250</v>
      </c>
      <c r="C23" s="33">
        <f>SUM(C20:C22)</f>
        <v>6252700</v>
      </c>
      <c r="D23" s="33">
        <v>658432</v>
      </c>
      <c r="E23" s="33">
        <v>4870700</v>
      </c>
      <c r="F23" s="34">
        <f t="shared" si="5"/>
        <v>0.24424390066096424</v>
      </c>
      <c r="G23" s="34">
        <f t="shared" si="5"/>
        <v>0.28373745046913168</v>
      </c>
    </row>
    <row r="24" spans="1:7" ht="26.1" customHeight="1">
      <c r="A24" s="35" t="s">
        <v>79</v>
      </c>
      <c r="B24" s="36">
        <f>SUM(B23,B19,B14,B9)</f>
        <v>2591700</v>
      </c>
      <c r="C24" s="36">
        <f>SUM(C23,C19,C14,C9)</f>
        <v>14017200</v>
      </c>
      <c r="D24" s="36">
        <v>2641736</v>
      </c>
      <c r="E24" s="36">
        <v>11803600</v>
      </c>
      <c r="F24" s="37">
        <f>SUM(B24/D24-1)</f>
        <v>-1.8940575439786556E-2</v>
      </c>
      <c r="G24" s="37">
        <f>SUM(C24/E24-1)</f>
        <v>0.1875360059642821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D2:E2"/>
    <mergeCell ref="B2:C2"/>
  </mergeCells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249977111117893"/>
  </sheetPr>
  <dimension ref="A1:G25"/>
  <sheetViews>
    <sheetView tabSelected="1" workbookViewId="0">
      <selection activeCell="I22" sqref="I22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127</v>
      </c>
      <c r="B1" s="45"/>
      <c r="C1" s="45"/>
      <c r="D1" s="45"/>
      <c r="E1" s="45"/>
      <c r="F1" s="45"/>
      <c r="G1" s="45"/>
    </row>
    <row r="2" spans="1:7" ht="26.25" customHeight="1">
      <c r="A2" s="46" t="s">
        <v>91</v>
      </c>
      <c r="B2" s="48" t="s">
        <v>128</v>
      </c>
      <c r="C2" s="49"/>
      <c r="D2" s="48" t="s">
        <v>100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101</v>
      </c>
      <c r="B4" s="28">
        <f>公式!H5</f>
        <v>524501</v>
      </c>
      <c r="C4" s="28">
        <f>公式!I5</f>
        <v>2061500</v>
      </c>
      <c r="D4" s="28">
        <v>441181</v>
      </c>
      <c r="E4" s="28">
        <v>1456600</v>
      </c>
      <c r="F4" s="29">
        <f>SUM(B4/D4-1)</f>
        <v>0.18885672773759521</v>
      </c>
      <c r="G4" s="29">
        <f>SUM(C4/E4-1)</f>
        <v>0.41528216394342987</v>
      </c>
    </row>
    <row r="5" spans="1:7" ht="21.9" customHeight="1">
      <c r="A5" s="27" t="s">
        <v>63</v>
      </c>
      <c r="B5" s="28">
        <f>公式!H8</f>
        <v>629223</v>
      </c>
      <c r="C5" s="28">
        <f>公式!I8</f>
        <v>1181000</v>
      </c>
      <c r="D5" s="28">
        <v>848232</v>
      </c>
      <c r="E5" s="28">
        <v>1281800</v>
      </c>
      <c r="F5" s="29">
        <f t="shared" ref="F5:G9" si="0">SUM(B5/D5-1)</f>
        <v>-0.25819469201822143</v>
      </c>
      <c r="G5" s="29">
        <f t="shared" si="0"/>
        <v>-7.8639413325011676E-2</v>
      </c>
    </row>
    <row r="6" spans="1:7" ht="21.9" customHeight="1">
      <c r="A6" s="27" t="s">
        <v>64</v>
      </c>
      <c r="B6" s="28">
        <f>公式!H10</f>
        <v>0</v>
      </c>
      <c r="C6" s="28">
        <f>公式!I10</f>
        <v>0</v>
      </c>
      <c r="D6" s="28">
        <v>6605</v>
      </c>
      <c r="E6" s="28">
        <v>37700</v>
      </c>
      <c r="F6" s="29">
        <f t="shared" si="0"/>
        <v>-1</v>
      </c>
      <c r="G6" s="29">
        <f t="shared" si="0"/>
        <v>-1</v>
      </c>
    </row>
    <row r="7" spans="1:7" ht="21.9" customHeight="1">
      <c r="A7" s="27" t="s">
        <v>65</v>
      </c>
      <c r="B7" s="28">
        <f>公式!H12</f>
        <v>406926</v>
      </c>
      <c r="C7" s="28">
        <f>公式!I12</f>
        <v>1281600</v>
      </c>
      <c r="D7" s="28">
        <v>352706</v>
      </c>
      <c r="E7" s="28">
        <v>1295500</v>
      </c>
      <c r="F7" s="29">
        <f t="shared" si="0"/>
        <v>0.15372576593536835</v>
      </c>
      <c r="G7" s="29">
        <f t="shared" si="0"/>
        <v>-1.0729448089540683E-2</v>
      </c>
    </row>
    <row r="8" spans="1:7" ht="21.9" customHeight="1">
      <c r="A8" s="27" t="s">
        <v>66</v>
      </c>
      <c r="B8" s="28">
        <f>公式!H14</f>
        <v>425137</v>
      </c>
      <c r="C8" s="28">
        <f>公式!I14</f>
        <v>2092500</v>
      </c>
      <c r="D8" s="28">
        <v>360098</v>
      </c>
      <c r="E8" s="28">
        <v>1002100</v>
      </c>
      <c r="F8" s="29">
        <f t="shared" si="0"/>
        <v>0.18061472154802294</v>
      </c>
      <c r="G8" s="29">
        <f t="shared" si="0"/>
        <v>1.0881149585869672</v>
      </c>
    </row>
    <row r="9" spans="1:7" ht="23.4" customHeight="1">
      <c r="A9" s="32" t="s">
        <v>102</v>
      </c>
      <c r="B9" s="33">
        <f>SUM(B4:B8)</f>
        <v>1985787</v>
      </c>
      <c r="C9" s="33">
        <f>SUM(C4:C8)</f>
        <v>6616600</v>
      </c>
      <c r="D9" s="33">
        <v>2008822</v>
      </c>
      <c r="E9" s="33">
        <v>5073700</v>
      </c>
      <c r="F9" s="34">
        <f t="shared" si="0"/>
        <v>-1.1466919418445243E-2</v>
      </c>
      <c r="G9" s="34">
        <f t="shared" si="0"/>
        <v>0.30409760135601238</v>
      </c>
    </row>
    <row r="10" spans="1:7" ht="21.9" customHeight="1">
      <c r="A10" s="27" t="s">
        <v>103</v>
      </c>
      <c r="B10" s="28">
        <f>公式!H20</f>
        <v>53006</v>
      </c>
      <c r="C10" s="28">
        <f>公式!I20</f>
        <v>357800</v>
      </c>
      <c r="D10" s="28">
        <v>62256</v>
      </c>
      <c r="E10" s="28">
        <v>331200</v>
      </c>
      <c r="F10" s="29">
        <f t="shared" ref="F10:G14" si="1">SUM(B10/D10-1)</f>
        <v>-0.14858005654073503</v>
      </c>
      <c r="G10" s="29">
        <f t="shared" si="1"/>
        <v>8.0314009661835772E-2</v>
      </c>
    </row>
    <row r="11" spans="1:7" ht="21.9" customHeight="1">
      <c r="A11" s="27" t="s">
        <v>69</v>
      </c>
      <c r="B11" s="28">
        <f>公式!H23</f>
        <v>23549</v>
      </c>
      <c r="C11" s="28">
        <f>公式!I23</f>
        <v>424300</v>
      </c>
      <c r="D11" s="28">
        <v>27735</v>
      </c>
      <c r="E11" s="28">
        <v>566800</v>
      </c>
      <c r="F11" s="29">
        <f t="shared" si="1"/>
        <v>-0.15092842978186405</v>
      </c>
      <c r="G11" s="29">
        <f t="shared" si="1"/>
        <v>-0.25141143260409315</v>
      </c>
    </row>
    <row r="12" spans="1:7" ht="21.9" customHeight="1">
      <c r="A12" s="27" t="s">
        <v>70</v>
      </c>
      <c r="B12" s="28">
        <f>公式!H25</f>
        <v>19462</v>
      </c>
      <c r="C12" s="28">
        <f>公式!I25</f>
        <v>70300</v>
      </c>
      <c r="D12" s="28">
        <v>56146</v>
      </c>
      <c r="E12" s="28">
        <v>146700</v>
      </c>
      <c r="F12" s="29">
        <f t="shared" si="1"/>
        <v>-0.65336800484451252</v>
      </c>
      <c r="G12" s="29">
        <f t="shared" si="1"/>
        <v>-0.52079072937968651</v>
      </c>
    </row>
    <row r="13" spans="1:7" ht="21.9" customHeight="1">
      <c r="A13" s="27" t="s">
        <v>71</v>
      </c>
      <c r="B13" s="28">
        <f>公式!H27</f>
        <v>16110</v>
      </c>
      <c r="C13" s="28">
        <f>公式!I27</f>
        <v>256300</v>
      </c>
      <c r="D13" s="28">
        <v>50183</v>
      </c>
      <c r="E13" s="28">
        <v>453100</v>
      </c>
      <c r="F13" s="29">
        <f t="shared" si="1"/>
        <v>-0.67897495167686261</v>
      </c>
      <c r="G13" s="29">
        <f t="shared" si="1"/>
        <v>-0.4343412050320018</v>
      </c>
    </row>
    <row r="14" spans="1:7" ht="21.9" customHeight="1">
      <c r="A14" s="32" t="s">
        <v>102</v>
      </c>
      <c r="B14" s="33">
        <f>SUM(B10:B13)</f>
        <v>112127</v>
      </c>
      <c r="C14" s="33">
        <f>SUM(C10:C13)</f>
        <v>1108700</v>
      </c>
      <c r="D14" s="33">
        <v>196320</v>
      </c>
      <c r="E14" s="33">
        <v>1497800</v>
      </c>
      <c r="F14" s="34">
        <f t="shared" si="1"/>
        <v>-0.42885594947025263</v>
      </c>
      <c r="G14" s="34">
        <f t="shared" si="1"/>
        <v>-0.25978101215115501</v>
      </c>
    </row>
    <row r="15" spans="1:7" ht="21.9" customHeight="1">
      <c r="A15" s="27" t="s">
        <v>104</v>
      </c>
      <c r="B15" s="28">
        <f>公式!H31</f>
        <v>20766</v>
      </c>
      <c r="C15" s="28">
        <f>公式!I31</f>
        <v>104400</v>
      </c>
      <c r="D15" s="28">
        <v>68911</v>
      </c>
      <c r="E15" s="28">
        <v>274600</v>
      </c>
      <c r="F15" s="29">
        <f t="shared" ref="F15:G19" si="2">SUM(B15/D15-1)</f>
        <v>-0.69865478660881419</v>
      </c>
      <c r="G15" s="29">
        <f t="shared" si="2"/>
        <v>-0.61981063364894395</v>
      </c>
    </row>
    <row r="16" spans="1:7" ht="21.9" customHeight="1">
      <c r="A16" s="27" t="s">
        <v>73</v>
      </c>
      <c r="B16" s="28">
        <f>公式!H34</f>
        <v>29663</v>
      </c>
      <c r="C16" s="28">
        <f>公式!I34</f>
        <v>119100</v>
      </c>
      <c r="D16" s="28">
        <v>94733</v>
      </c>
      <c r="E16" s="28">
        <v>441900</v>
      </c>
      <c r="F16" s="29">
        <f t="shared" si="2"/>
        <v>-0.68687785671307777</v>
      </c>
      <c r="G16" s="29">
        <f t="shared" si="2"/>
        <v>-0.73048200950441278</v>
      </c>
    </row>
    <row r="17" spans="1:7" ht="21.9" customHeight="1">
      <c r="A17" s="27" t="s">
        <v>74</v>
      </c>
      <c r="B17" s="28">
        <f>公式!H38</f>
        <v>61892</v>
      </c>
      <c r="C17" s="28">
        <f>公式!I38</f>
        <v>1580100</v>
      </c>
      <c r="D17" s="28">
        <v>64955</v>
      </c>
      <c r="E17" s="28">
        <v>953400</v>
      </c>
      <c r="F17" s="29">
        <f t="shared" si="2"/>
        <v>-4.7155723192979782E-2</v>
      </c>
      <c r="G17" s="29">
        <f t="shared" si="2"/>
        <v>0.65733165512901204</v>
      </c>
    </row>
    <row r="18" spans="1:7" ht="21.9" customHeight="1">
      <c r="A18" s="27" t="s">
        <v>75</v>
      </c>
      <c r="B18" s="28">
        <f>公式!H41</f>
        <v>155358</v>
      </c>
      <c r="C18" s="28">
        <f>公式!I41</f>
        <v>894500</v>
      </c>
      <c r="D18" s="28">
        <v>180483</v>
      </c>
      <c r="E18" s="28">
        <v>1154300</v>
      </c>
      <c r="F18" s="29">
        <f t="shared" si="2"/>
        <v>-0.13920978707135856</v>
      </c>
      <c r="G18" s="29">
        <f t="shared" si="2"/>
        <v>-0.22507147188772414</v>
      </c>
    </row>
    <row r="19" spans="1:7" ht="21.9" customHeight="1">
      <c r="A19" s="32" t="s">
        <v>102</v>
      </c>
      <c r="B19" s="33">
        <f>SUM(B15:B18)</f>
        <v>267679</v>
      </c>
      <c r="C19" s="33">
        <f>SUM(C15:C18)</f>
        <v>2698100</v>
      </c>
      <c r="D19" s="33">
        <v>409082</v>
      </c>
      <c r="E19" s="33">
        <v>2824200</v>
      </c>
      <c r="F19" s="34">
        <f t="shared" si="2"/>
        <v>-0.34565930546931911</v>
      </c>
      <c r="G19" s="34">
        <f t="shared" si="2"/>
        <v>-4.4649812336236772E-2</v>
      </c>
    </row>
    <row r="20" spans="1:7" ht="21.9" customHeight="1">
      <c r="A20" s="27" t="s">
        <v>105</v>
      </c>
      <c r="B20" s="28">
        <f>公式!H46</f>
        <v>1338</v>
      </c>
      <c r="C20" s="28">
        <f>公式!I46</f>
        <v>19000</v>
      </c>
      <c r="D20" s="28">
        <v>135360</v>
      </c>
      <c r="E20" s="28">
        <v>288900</v>
      </c>
      <c r="F20" s="29">
        <f t="shared" ref="F20:G23" si="3">SUM(B20/D20-1)</f>
        <v>-0.99011524822695041</v>
      </c>
      <c r="G20" s="29">
        <f t="shared" si="3"/>
        <v>-0.93423329871928007</v>
      </c>
    </row>
    <row r="21" spans="1:7" ht="21.9" customHeight="1">
      <c r="A21" s="27" t="s">
        <v>77</v>
      </c>
      <c r="B21" s="28">
        <f>公式!H50</f>
        <v>353926</v>
      </c>
      <c r="C21" s="28">
        <f>公式!I50</f>
        <v>1769900</v>
      </c>
      <c r="D21" s="28">
        <v>131077</v>
      </c>
      <c r="E21" s="28">
        <v>1929200</v>
      </c>
      <c r="F21" s="29">
        <f t="shared" si="3"/>
        <v>1.700138086773423</v>
      </c>
      <c r="G21" s="29">
        <f t="shared" si="3"/>
        <v>-8.2573087290068403E-2</v>
      </c>
    </row>
    <row r="22" spans="1:7" ht="21.9" customHeight="1">
      <c r="A22" s="27" t="s">
        <v>78</v>
      </c>
      <c r="B22" s="28">
        <f>公式!H55</f>
        <v>771891</v>
      </c>
      <c r="C22" s="28">
        <f>公式!I55</f>
        <v>7054200</v>
      </c>
      <c r="D22" s="28">
        <v>599816</v>
      </c>
      <c r="E22" s="28">
        <v>4152900</v>
      </c>
      <c r="F22" s="29">
        <f t="shared" si="3"/>
        <v>0.28687964309054781</v>
      </c>
      <c r="G22" s="29">
        <f t="shared" si="3"/>
        <v>0.69862024127717981</v>
      </c>
    </row>
    <row r="23" spans="1:7" ht="21.9" customHeight="1">
      <c r="A23" s="32" t="s">
        <v>102</v>
      </c>
      <c r="B23" s="33">
        <f>SUM(B20:B22)</f>
        <v>1127155</v>
      </c>
      <c r="C23" s="33">
        <f>SUM(C20:C22)</f>
        <v>8843100</v>
      </c>
      <c r="D23" s="33">
        <v>866253</v>
      </c>
      <c r="E23" s="33">
        <v>6371000</v>
      </c>
      <c r="F23" s="34">
        <f t="shared" si="3"/>
        <v>0.30118452692227327</v>
      </c>
      <c r="G23" s="34">
        <f t="shared" si="3"/>
        <v>0.38802385810704765</v>
      </c>
    </row>
    <row r="24" spans="1:7" ht="26.1" customHeight="1">
      <c r="A24" s="35" t="s">
        <v>79</v>
      </c>
      <c r="B24" s="36">
        <f>SUM(B9+B14+B19+B23)</f>
        <v>3492748</v>
      </c>
      <c r="C24" s="36">
        <f>SUM(C9+C14+C19+C23)</f>
        <v>19266500</v>
      </c>
      <c r="D24" s="36">
        <v>3480477</v>
      </c>
      <c r="E24" s="36">
        <v>15766700</v>
      </c>
      <c r="F24" s="37">
        <f>SUM(B24/D24-1)</f>
        <v>3.5256661658731314E-3</v>
      </c>
      <c r="G24" s="37">
        <f>SUM(C24/E24-1)</f>
        <v>0.22197416073116116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-0.249977111117893"/>
  </sheetPr>
  <dimension ref="A1:G25"/>
  <sheetViews>
    <sheetView zoomScaleNormal="100"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97</v>
      </c>
      <c r="B1" s="45"/>
      <c r="C1" s="45"/>
      <c r="D1" s="45"/>
      <c r="E1" s="45"/>
      <c r="F1" s="45"/>
      <c r="G1" s="45"/>
    </row>
    <row r="2" spans="1:7" ht="26.25" customHeight="1">
      <c r="A2" s="46" t="s">
        <v>91</v>
      </c>
      <c r="B2" s="48" t="s">
        <v>98</v>
      </c>
      <c r="C2" s="49"/>
      <c r="D2" s="48" t="s">
        <v>99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SUM(公式!J5)</f>
        <v>557239</v>
      </c>
      <c r="C4" s="28">
        <f>SUM(公式!K5)</f>
        <v>1825800</v>
      </c>
      <c r="D4" s="28">
        <v>667654</v>
      </c>
      <c r="E4" s="28">
        <v>1731600</v>
      </c>
      <c r="F4" s="29">
        <f t="shared" ref="F4:G9" si="0">SUM(B4/D4-1)</f>
        <v>-0.16537757581022505</v>
      </c>
      <c r="G4" s="29">
        <f t="shared" si="0"/>
        <v>5.4400554400554357E-2</v>
      </c>
    </row>
    <row r="5" spans="1:7" ht="21.9" customHeight="1">
      <c r="A5" s="27" t="s">
        <v>63</v>
      </c>
      <c r="B5" s="28">
        <f>SUM(公式!J8)</f>
        <v>996796</v>
      </c>
      <c r="C5" s="28">
        <f>SUM(公式!K8)</f>
        <v>1539700</v>
      </c>
      <c r="D5" s="30">
        <v>1096712</v>
      </c>
      <c r="E5" s="30">
        <v>1713300</v>
      </c>
      <c r="F5" s="29">
        <f t="shared" si="0"/>
        <v>-9.1105048545105705E-2</v>
      </c>
      <c r="G5" s="29">
        <f t="shared" si="0"/>
        <v>-0.10132492850055452</v>
      </c>
    </row>
    <row r="6" spans="1:7" ht="21.9" customHeight="1">
      <c r="A6" s="27" t="s">
        <v>64</v>
      </c>
      <c r="B6" s="28">
        <f>SUM(公式!J10)</f>
        <v>14512</v>
      </c>
      <c r="C6" s="28">
        <f>SUM(公式!K10)</f>
        <v>83700</v>
      </c>
      <c r="D6" s="31">
        <v>8898</v>
      </c>
      <c r="E6" s="31">
        <v>54800</v>
      </c>
      <c r="F6" s="29">
        <f t="shared" si="0"/>
        <v>0.63092829849404364</v>
      </c>
      <c r="G6" s="29">
        <f t="shared" si="0"/>
        <v>0.52737226277372273</v>
      </c>
    </row>
    <row r="7" spans="1:7" ht="21.9" customHeight="1">
      <c r="A7" s="27" t="s">
        <v>65</v>
      </c>
      <c r="B7" s="28">
        <f>SUM(公式!J12)</f>
        <v>457789</v>
      </c>
      <c r="C7" s="28">
        <f>SUM(公式!K12)</f>
        <v>1615300</v>
      </c>
      <c r="D7" s="31">
        <v>675666</v>
      </c>
      <c r="E7" s="31">
        <v>1494900</v>
      </c>
      <c r="F7" s="29">
        <f t="shared" si="0"/>
        <v>-0.32246257766411213</v>
      </c>
      <c r="G7" s="29">
        <f t="shared" si="0"/>
        <v>8.0540504381563904E-2</v>
      </c>
    </row>
    <row r="8" spans="1:7" ht="21.9" customHeight="1">
      <c r="A8" s="27" t="s">
        <v>66</v>
      </c>
      <c r="B8" s="28">
        <f>SUM(公式!J14)</f>
        <v>491161</v>
      </c>
      <c r="C8" s="28">
        <f>SUM(公式!K14)</f>
        <v>1415000</v>
      </c>
      <c r="D8" s="31">
        <v>823752</v>
      </c>
      <c r="E8" s="31">
        <v>1275000</v>
      </c>
      <c r="F8" s="29">
        <f t="shared" si="0"/>
        <v>-0.40375137177208675</v>
      </c>
      <c r="G8" s="29">
        <f t="shared" si="0"/>
        <v>0.1098039215686275</v>
      </c>
    </row>
    <row r="9" spans="1:7" ht="23.4" customHeight="1">
      <c r="A9" s="32" t="s">
        <v>67</v>
      </c>
      <c r="B9" s="33">
        <f>SUM(B4:B8)</f>
        <v>2517497</v>
      </c>
      <c r="C9" s="33">
        <f>SUM(C4:C8)</f>
        <v>6479500</v>
      </c>
      <c r="D9" s="33">
        <v>3272682</v>
      </c>
      <c r="E9" s="33">
        <v>6269600</v>
      </c>
      <c r="F9" s="34">
        <f t="shared" si="0"/>
        <v>-0.23075416432149531</v>
      </c>
      <c r="G9" s="34">
        <f t="shared" si="0"/>
        <v>3.3479009825188255E-2</v>
      </c>
    </row>
    <row r="10" spans="1:7" ht="21.9" customHeight="1">
      <c r="A10" s="27" t="s">
        <v>68</v>
      </c>
      <c r="B10" s="28">
        <f>SUM(公式!J20)</f>
        <v>87464</v>
      </c>
      <c r="C10" s="28">
        <f>SUM(公式!K20)</f>
        <v>466300</v>
      </c>
      <c r="D10" s="31">
        <v>89722</v>
      </c>
      <c r="E10" s="31">
        <v>450800</v>
      </c>
      <c r="F10" s="29">
        <f t="shared" ref="F10:G14" si="1">SUM(B10/D10-1)</f>
        <v>-2.5166625799692421E-2</v>
      </c>
      <c r="G10" s="29">
        <f t="shared" si="1"/>
        <v>3.4383318544809249E-2</v>
      </c>
    </row>
    <row r="11" spans="1:7" ht="21.9" customHeight="1">
      <c r="A11" s="27" t="s">
        <v>69</v>
      </c>
      <c r="B11" s="28">
        <f>SUM(公式!J23)</f>
        <v>30239</v>
      </c>
      <c r="C11" s="28">
        <f>SUM(公式!K23)</f>
        <v>613200</v>
      </c>
      <c r="D11" s="31">
        <v>9526</v>
      </c>
      <c r="E11" s="31">
        <v>199300</v>
      </c>
      <c r="F11" s="29">
        <f t="shared" si="1"/>
        <v>2.1743648960739028</v>
      </c>
      <c r="G11" s="29">
        <f t="shared" si="1"/>
        <v>2.0767686904164577</v>
      </c>
    </row>
    <row r="12" spans="1:7" ht="21.9" customHeight="1">
      <c r="A12" s="27" t="s">
        <v>70</v>
      </c>
      <c r="B12" s="28">
        <f>SUM(公式!J25)</f>
        <v>67219</v>
      </c>
      <c r="C12" s="28">
        <f>SUM(公式!K25)</f>
        <v>182200</v>
      </c>
      <c r="D12" s="31">
        <v>50374</v>
      </c>
      <c r="E12" s="31">
        <v>160600</v>
      </c>
      <c r="F12" s="29">
        <f t="shared" si="1"/>
        <v>0.33439869774089814</v>
      </c>
      <c r="G12" s="29">
        <f t="shared" si="1"/>
        <v>0.13449564134495651</v>
      </c>
    </row>
    <row r="13" spans="1:7" ht="21.9" customHeight="1">
      <c r="A13" s="27" t="s">
        <v>71</v>
      </c>
      <c r="B13" s="28">
        <f>SUM(公式!J27)</f>
        <v>57692</v>
      </c>
      <c r="C13" s="28">
        <f>SUM(公式!K27)</f>
        <v>515800</v>
      </c>
      <c r="D13" s="31">
        <v>19790</v>
      </c>
      <c r="E13" s="31">
        <v>319100</v>
      </c>
      <c r="F13" s="29">
        <f t="shared" si="1"/>
        <v>1.9152097018696312</v>
      </c>
      <c r="G13" s="29">
        <f t="shared" si="1"/>
        <v>0.61642118458163586</v>
      </c>
    </row>
    <row r="14" spans="1:7" ht="21.9" customHeight="1">
      <c r="A14" s="32" t="s">
        <v>67</v>
      </c>
      <c r="B14" s="33">
        <f>SUM(B10:B13)</f>
        <v>242614</v>
      </c>
      <c r="C14" s="33">
        <f>SUM(C10:C13)</f>
        <v>1777500</v>
      </c>
      <c r="D14" s="33">
        <v>169412</v>
      </c>
      <c r="E14" s="33">
        <v>1129800</v>
      </c>
      <c r="F14" s="34">
        <f t="shared" si="1"/>
        <v>0.43209453875758497</v>
      </c>
      <c r="G14" s="34">
        <f t="shared" si="1"/>
        <v>0.5732873074880509</v>
      </c>
    </row>
    <row r="15" spans="1:7" ht="21.9" customHeight="1">
      <c r="A15" s="27" t="s">
        <v>72</v>
      </c>
      <c r="B15" s="28">
        <f>SUM(公式!J31)</f>
        <v>89640</v>
      </c>
      <c r="C15" s="28">
        <f>SUM(公式!K31)</f>
        <v>502700</v>
      </c>
      <c r="D15" s="31">
        <v>850193</v>
      </c>
      <c r="E15" s="31">
        <v>2029400</v>
      </c>
      <c r="F15" s="29">
        <f t="shared" ref="F15:G19" si="2">SUM(B15/D15-1)</f>
        <v>-0.89456511639121938</v>
      </c>
      <c r="G15" s="29">
        <f t="shared" si="2"/>
        <v>-0.75229131763082679</v>
      </c>
    </row>
    <row r="16" spans="1:7" ht="21.9" customHeight="1">
      <c r="A16" s="27" t="s">
        <v>73</v>
      </c>
      <c r="B16" s="28">
        <f>SUM(公式!J34)</f>
        <v>154333</v>
      </c>
      <c r="C16" s="28">
        <f>SUM(公式!K34)</f>
        <v>700100</v>
      </c>
      <c r="D16" s="31">
        <v>63736</v>
      </c>
      <c r="E16" s="31">
        <v>310400</v>
      </c>
      <c r="F16" s="29">
        <f t="shared" si="2"/>
        <v>1.4214415714823647</v>
      </c>
      <c r="G16" s="29">
        <f t="shared" si="2"/>
        <v>1.2554768041237114</v>
      </c>
    </row>
    <row r="17" spans="1:7" ht="21.9" customHeight="1">
      <c r="A17" s="27" t="s">
        <v>74</v>
      </c>
      <c r="B17" s="28">
        <f>SUM(公式!J38)</f>
        <v>83286</v>
      </c>
      <c r="C17" s="28">
        <f>SUM(公式!K38)</f>
        <v>1472600</v>
      </c>
      <c r="D17" s="31">
        <v>103625</v>
      </c>
      <c r="E17" s="31">
        <v>2710800</v>
      </c>
      <c r="F17" s="29">
        <f t="shared" si="2"/>
        <v>-0.19627503015681547</v>
      </c>
      <c r="G17" s="29">
        <f t="shared" si="2"/>
        <v>-0.45676553047070978</v>
      </c>
    </row>
    <row r="18" spans="1:7" ht="21.9" customHeight="1">
      <c r="A18" s="27" t="s">
        <v>75</v>
      </c>
      <c r="B18" s="28">
        <f>SUM(公式!J41)</f>
        <v>233703</v>
      </c>
      <c r="C18" s="28">
        <f>SUM(公式!K41)</f>
        <v>1513100</v>
      </c>
      <c r="D18" s="31">
        <v>144799</v>
      </c>
      <c r="E18" s="31">
        <v>1167800</v>
      </c>
      <c r="F18" s="29">
        <f t="shared" si="2"/>
        <v>0.6139821407606405</v>
      </c>
      <c r="G18" s="29">
        <f t="shared" si="2"/>
        <v>0.29568419249871547</v>
      </c>
    </row>
    <row r="19" spans="1:7" ht="21.9" customHeight="1">
      <c r="A19" s="32" t="s">
        <v>67</v>
      </c>
      <c r="B19" s="33">
        <f>SUM(B15:B18)</f>
        <v>560962</v>
      </c>
      <c r="C19" s="33">
        <f>SUM(C15:C18)</f>
        <v>4188500</v>
      </c>
      <c r="D19" s="33">
        <v>1162353</v>
      </c>
      <c r="E19" s="33">
        <v>6218400</v>
      </c>
      <c r="F19" s="34">
        <f t="shared" si="2"/>
        <v>-0.51739101632636553</v>
      </c>
      <c r="G19" s="34">
        <f t="shared" si="2"/>
        <v>-0.32643445259230675</v>
      </c>
    </row>
    <row r="20" spans="1:7" ht="21.9" customHeight="1">
      <c r="A20" s="27" t="s">
        <v>76</v>
      </c>
      <c r="B20" s="28">
        <f>SUM(公式!J46)</f>
        <v>135360</v>
      </c>
      <c r="C20" s="28">
        <f>SUM(公式!K46)</f>
        <v>288900</v>
      </c>
      <c r="D20" s="31">
        <v>17101</v>
      </c>
      <c r="E20" s="31">
        <v>119900</v>
      </c>
      <c r="F20" s="29">
        <f t="shared" ref="F20:G23" si="3">SUM(B20/D20-1)</f>
        <v>6.9153265890883571</v>
      </c>
      <c r="G20" s="29">
        <f t="shared" si="3"/>
        <v>1.4095079232693912</v>
      </c>
    </row>
    <row r="21" spans="1:7" ht="21.9" customHeight="1">
      <c r="A21" s="27" t="s">
        <v>77</v>
      </c>
      <c r="B21" s="28">
        <f>SUM(公式!J50)</f>
        <v>157084</v>
      </c>
      <c r="C21" s="28">
        <f>SUM(公式!K50)</f>
        <v>2288800</v>
      </c>
      <c r="D21" s="31">
        <v>167355</v>
      </c>
      <c r="E21" s="31">
        <v>2572500</v>
      </c>
      <c r="F21" s="29">
        <f t="shared" si="3"/>
        <v>-6.1372531445131662E-2</v>
      </c>
      <c r="G21" s="29">
        <f t="shared" si="3"/>
        <v>-0.11028182701652089</v>
      </c>
    </row>
    <row r="22" spans="1:7" ht="21.9" customHeight="1">
      <c r="A22" s="27" t="s">
        <v>78</v>
      </c>
      <c r="B22" s="28">
        <f>SUM(公式!J55)</f>
        <v>731027</v>
      </c>
      <c r="C22" s="28">
        <f>SUM(公式!K55)</f>
        <v>5095200</v>
      </c>
      <c r="D22" s="31">
        <v>453104</v>
      </c>
      <c r="E22" s="31">
        <v>3270900</v>
      </c>
      <c r="F22" s="29">
        <f t="shared" si="3"/>
        <v>0.61337573713761073</v>
      </c>
      <c r="G22" s="29">
        <f t="shared" si="3"/>
        <v>0.55773640282491055</v>
      </c>
    </row>
    <row r="23" spans="1:7" ht="21.9" customHeight="1">
      <c r="A23" s="32" t="s">
        <v>67</v>
      </c>
      <c r="B23" s="33">
        <f>SUM(B20:B22)</f>
        <v>1023471</v>
      </c>
      <c r="C23" s="33">
        <f>SUM(C20:C22)</f>
        <v>7672900</v>
      </c>
      <c r="D23" s="33">
        <v>637560</v>
      </c>
      <c r="E23" s="33">
        <v>5963300</v>
      </c>
      <c r="F23" s="34">
        <f t="shared" si="3"/>
        <v>0.60529361942405413</v>
      </c>
      <c r="G23" s="34">
        <f t="shared" si="3"/>
        <v>0.28668690154780063</v>
      </c>
    </row>
    <row r="24" spans="1:7" ht="26.1" customHeight="1">
      <c r="A24" s="35" t="s">
        <v>79</v>
      </c>
      <c r="B24" s="36">
        <f>SUM(B23,B19,B14,B9)</f>
        <v>4344544</v>
      </c>
      <c r="C24" s="36">
        <f>SUM(C23,C19,C14,C9)</f>
        <v>20118400</v>
      </c>
      <c r="D24" s="36">
        <v>5242007</v>
      </c>
      <c r="E24" s="36">
        <v>19581100</v>
      </c>
      <c r="F24" s="37">
        <f>SUM(B24/D24-1)</f>
        <v>-0.17120599037734974</v>
      </c>
      <c r="G24" s="37">
        <f>SUM(C24/E24-1)</f>
        <v>2.7439725040983465E-2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rintOptions horizontalCentered="1"/>
  <pageMargins left="0.35433070866141736" right="0.35433070866141736" top="0.98425196850393704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>
    <tabColor theme="8" tint="-0.249977111117893"/>
  </sheetPr>
  <dimension ref="A1:G25"/>
  <sheetViews>
    <sheetView zoomScaleNormal="136" workbookViewId="0">
      <selection activeCell="K7" sqref="K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94</v>
      </c>
      <c r="B1" s="45"/>
      <c r="C1" s="45"/>
      <c r="D1" s="45"/>
      <c r="E1" s="45"/>
      <c r="F1" s="45"/>
      <c r="G1" s="45"/>
    </row>
    <row r="2" spans="1:7" ht="26.25" customHeight="1">
      <c r="A2" s="46" t="s">
        <v>91</v>
      </c>
      <c r="B2" s="48" t="s">
        <v>95</v>
      </c>
      <c r="C2" s="49"/>
      <c r="D2" s="48" t="s">
        <v>96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SUM(公式!L5)</f>
        <v>679935</v>
      </c>
      <c r="C4" s="28">
        <f>SUM(公式!M5)</f>
        <v>2154000</v>
      </c>
      <c r="D4" s="28">
        <v>777973</v>
      </c>
      <c r="E4" s="28">
        <v>2058400</v>
      </c>
      <c r="F4" s="29">
        <f t="shared" ref="F4:G9" si="0">SUM(B4/D4-1)</f>
        <v>-0.12601722681892558</v>
      </c>
      <c r="G4" s="29">
        <f t="shared" si="0"/>
        <v>4.6443839875631499E-2</v>
      </c>
    </row>
    <row r="5" spans="1:7" ht="21.9" customHeight="1">
      <c r="A5" s="27" t="s">
        <v>63</v>
      </c>
      <c r="B5" s="28">
        <f>SUM(公式!L8)</f>
        <v>1182864</v>
      </c>
      <c r="C5" s="28">
        <f>SUM(公式!M8)</f>
        <v>1850800</v>
      </c>
      <c r="D5" s="30">
        <v>1163091</v>
      </c>
      <c r="E5" s="30">
        <v>1861700</v>
      </c>
      <c r="F5" s="29">
        <f t="shared" si="0"/>
        <v>1.7000389479413069E-2</v>
      </c>
      <c r="G5" s="29">
        <f t="shared" si="0"/>
        <v>-5.8548638341301418E-3</v>
      </c>
    </row>
    <row r="6" spans="1:7" ht="21.9" customHeight="1">
      <c r="A6" s="27" t="s">
        <v>64</v>
      </c>
      <c r="B6" s="28">
        <f>SUM(公式!L10)</f>
        <v>14512</v>
      </c>
      <c r="C6" s="28">
        <f>SUM(公式!M10)</f>
        <v>83700</v>
      </c>
      <c r="D6" s="31">
        <v>8898</v>
      </c>
      <c r="E6" s="31">
        <v>54800</v>
      </c>
      <c r="F6" s="29">
        <f t="shared" si="0"/>
        <v>0.63092829849404364</v>
      </c>
      <c r="G6" s="29">
        <f t="shared" si="0"/>
        <v>0.52737226277372273</v>
      </c>
    </row>
    <row r="7" spans="1:7" ht="21.9" customHeight="1">
      <c r="A7" s="27" t="s">
        <v>65</v>
      </c>
      <c r="B7" s="28">
        <f>SUM(公式!L12)</f>
        <v>562404</v>
      </c>
      <c r="C7" s="28">
        <f>SUM(公式!M12)</f>
        <v>1945600</v>
      </c>
      <c r="D7" s="31">
        <v>788801</v>
      </c>
      <c r="E7" s="31">
        <v>1758100</v>
      </c>
      <c r="F7" s="29">
        <f t="shared" si="0"/>
        <v>-0.2870140884709832</v>
      </c>
      <c r="G7" s="29">
        <f t="shared" si="0"/>
        <v>0.10664922359365225</v>
      </c>
    </row>
    <row r="8" spans="1:7" ht="21.9" customHeight="1">
      <c r="A8" s="27" t="s">
        <v>66</v>
      </c>
      <c r="B8" s="28">
        <f>SUM(公式!L14)</f>
        <v>554022</v>
      </c>
      <c r="C8" s="28">
        <f>SUM(公式!M14)</f>
        <v>1676200</v>
      </c>
      <c r="D8" s="31">
        <v>928330</v>
      </c>
      <c r="E8" s="31">
        <v>1383200</v>
      </c>
      <c r="F8" s="29">
        <f t="shared" si="0"/>
        <v>-0.40320575657363222</v>
      </c>
      <c r="G8" s="29">
        <f t="shared" si="0"/>
        <v>0.21182764603817228</v>
      </c>
    </row>
    <row r="9" spans="1:7" ht="23.4" customHeight="1">
      <c r="A9" s="32" t="s">
        <v>67</v>
      </c>
      <c r="B9" s="33">
        <f>SUM(B4:B8)</f>
        <v>2993737</v>
      </c>
      <c r="C9" s="33">
        <f>SUM(C4:C8)</f>
        <v>7710300</v>
      </c>
      <c r="D9" s="33">
        <v>3667093</v>
      </c>
      <c r="E9" s="33">
        <v>7116200</v>
      </c>
      <c r="F9" s="34">
        <f t="shared" si="0"/>
        <v>-0.18362119531738086</v>
      </c>
      <c r="G9" s="34">
        <f t="shared" si="0"/>
        <v>8.3485568140299504E-2</v>
      </c>
    </row>
    <row r="10" spans="1:7" ht="21.9" customHeight="1">
      <c r="A10" s="27" t="s">
        <v>68</v>
      </c>
      <c r="B10" s="28">
        <f>SUM(公式!L20)</f>
        <v>102515</v>
      </c>
      <c r="C10" s="28">
        <f>SUM(公式!M20)</f>
        <v>525900</v>
      </c>
      <c r="D10" s="31">
        <v>115093</v>
      </c>
      <c r="E10" s="31">
        <v>621600</v>
      </c>
      <c r="F10" s="29">
        <f t="shared" ref="F10:G14" si="1">SUM(B10/D10-1)</f>
        <v>-0.10928553430703869</v>
      </c>
      <c r="G10" s="29">
        <f t="shared" si="1"/>
        <v>-0.15395752895752901</v>
      </c>
    </row>
    <row r="11" spans="1:7" ht="21.9" customHeight="1">
      <c r="A11" s="27" t="s">
        <v>69</v>
      </c>
      <c r="B11" s="28">
        <f>SUM(公式!L23)</f>
        <v>51619</v>
      </c>
      <c r="C11" s="28">
        <f>SUM(公式!M23)</f>
        <v>953700</v>
      </c>
      <c r="D11" s="31">
        <v>20130</v>
      </c>
      <c r="E11" s="31">
        <v>360100</v>
      </c>
      <c r="F11" s="29">
        <f t="shared" si="1"/>
        <v>1.5642821659215103</v>
      </c>
      <c r="G11" s="29">
        <f t="shared" si="1"/>
        <v>1.64843099139128</v>
      </c>
    </row>
    <row r="12" spans="1:7" ht="21.9" customHeight="1">
      <c r="A12" s="27" t="s">
        <v>70</v>
      </c>
      <c r="B12" s="28">
        <f>SUM(公式!L25)</f>
        <v>79887</v>
      </c>
      <c r="C12" s="28">
        <f>SUM(公式!M25)</f>
        <v>239000</v>
      </c>
      <c r="D12" s="31">
        <v>51303</v>
      </c>
      <c r="E12" s="31">
        <v>163000</v>
      </c>
      <c r="F12" s="29">
        <f t="shared" si="1"/>
        <v>0.55716039997660949</v>
      </c>
      <c r="G12" s="29">
        <f t="shared" si="1"/>
        <v>0.46625766871165641</v>
      </c>
    </row>
    <row r="13" spans="1:7" ht="21.9" customHeight="1">
      <c r="A13" s="27" t="s">
        <v>71</v>
      </c>
      <c r="B13" s="28">
        <f>SUM(公式!L27)</f>
        <v>67620</v>
      </c>
      <c r="C13" s="28">
        <f>SUM(公式!M27)</f>
        <v>664700</v>
      </c>
      <c r="D13" s="31">
        <v>23531</v>
      </c>
      <c r="E13" s="31">
        <v>397800</v>
      </c>
      <c r="F13" s="29">
        <f t="shared" si="1"/>
        <v>1.8736560282180954</v>
      </c>
      <c r="G13" s="29">
        <f t="shared" si="1"/>
        <v>0.670940170940171</v>
      </c>
    </row>
    <row r="14" spans="1:7" ht="21.9" customHeight="1">
      <c r="A14" s="32" t="s">
        <v>67</v>
      </c>
      <c r="B14" s="33">
        <f>SUM(B10:B13)</f>
        <v>301641</v>
      </c>
      <c r="C14" s="33">
        <f>SUM(C10:C13)</f>
        <v>2383300</v>
      </c>
      <c r="D14" s="33">
        <v>210057</v>
      </c>
      <c r="E14" s="33">
        <v>1542500</v>
      </c>
      <c r="F14" s="34">
        <f t="shared" si="1"/>
        <v>0.43599594395806851</v>
      </c>
      <c r="G14" s="34">
        <f t="shared" si="1"/>
        <v>0.54508914100486217</v>
      </c>
    </row>
    <row r="15" spans="1:7" ht="21.9" customHeight="1">
      <c r="A15" s="27" t="s">
        <v>72</v>
      </c>
      <c r="B15" s="28">
        <f>SUM(公式!L31)</f>
        <v>89640</v>
      </c>
      <c r="C15" s="28">
        <f>SUM(公式!M31)</f>
        <v>502700</v>
      </c>
      <c r="D15" s="31">
        <v>859446</v>
      </c>
      <c r="E15" s="31">
        <v>2069700</v>
      </c>
      <c r="F15" s="29">
        <f t="shared" ref="F15:G19" si="2">SUM(B15/D15-1)</f>
        <v>-0.89570025341906301</v>
      </c>
      <c r="G15" s="29">
        <f t="shared" si="2"/>
        <v>-0.75711455766536218</v>
      </c>
    </row>
    <row r="16" spans="1:7" ht="21.9" customHeight="1">
      <c r="A16" s="27" t="s">
        <v>73</v>
      </c>
      <c r="B16" s="28">
        <f>SUM(公式!L34)</f>
        <v>185843</v>
      </c>
      <c r="C16" s="28">
        <f>SUM(公式!M34)</f>
        <v>843500</v>
      </c>
      <c r="D16" s="31">
        <v>72670</v>
      </c>
      <c r="E16" s="31">
        <v>357800</v>
      </c>
      <c r="F16" s="29">
        <f t="shared" si="2"/>
        <v>1.5573551671941654</v>
      </c>
      <c r="G16" s="29">
        <f t="shared" si="2"/>
        <v>1.3574622694242593</v>
      </c>
    </row>
    <row r="17" spans="1:7" ht="21.9" customHeight="1">
      <c r="A17" s="27" t="s">
        <v>74</v>
      </c>
      <c r="B17" s="28">
        <f>SUM(公式!L38)</f>
        <v>87542</v>
      </c>
      <c r="C17" s="28">
        <f>SUM(公式!M38)</f>
        <v>1507100</v>
      </c>
      <c r="D17" s="31">
        <v>118442</v>
      </c>
      <c r="E17" s="31">
        <v>3208600</v>
      </c>
      <c r="F17" s="29">
        <f t="shared" si="2"/>
        <v>-0.26088718528900223</v>
      </c>
      <c r="G17" s="29">
        <f t="shared" si="2"/>
        <v>-0.53029358598765819</v>
      </c>
    </row>
    <row r="18" spans="1:7" ht="21.9" customHeight="1">
      <c r="A18" s="27" t="s">
        <v>75</v>
      </c>
      <c r="B18" s="28">
        <f>SUM(公式!L41)</f>
        <v>273357</v>
      </c>
      <c r="C18" s="28">
        <f>SUM(公式!M41)</f>
        <v>1787100</v>
      </c>
      <c r="D18" s="31">
        <v>186752</v>
      </c>
      <c r="E18" s="31">
        <v>1460300</v>
      </c>
      <c r="F18" s="29">
        <f t="shared" si="2"/>
        <v>0.46374336017820417</v>
      </c>
      <c r="G18" s="29">
        <f t="shared" si="2"/>
        <v>0.22378963226734228</v>
      </c>
    </row>
    <row r="19" spans="1:7" ht="21.9" customHeight="1">
      <c r="A19" s="32" t="s">
        <v>67</v>
      </c>
      <c r="B19" s="33">
        <f>SUM(B15:B18)</f>
        <v>636382</v>
      </c>
      <c r="C19" s="33">
        <f>SUM(C15:C18)</f>
        <v>4640400</v>
      </c>
      <c r="D19" s="33">
        <v>1237310</v>
      </c>
      <c r="E19" s="33">
        <v>7096400</v>
      </c>
      <c r="F19" s="34">
        <f t="shared" si="2"/>
        <v>-0.48567295180674208</v>
      </c>
      <c r="G19" s="34">
        <f t="shared" si="2"/>
        <v>-0.34609097570599179</v>
      </c>
    </row>
    <row r="20" spans="1:7" ht="21.9" customHeight="1">
      <c r="A20" s="27" t="s">
        <v>76</v>
      </c>
      <c r="B20" s="28">
        <f>SUM(公式!L46)</f>
        <v>135360</v>
      </c>
      <c r="C20" s="28">
        <f>SUM(公式!M46)</f>
        <v>288900</v>
      </c>
      <c r="D20" s="31">
        <v>19816</v>
      </c>
      <c r="E20" s="31">
        <v>134900</v>
      </c>
      <c r="F20" s="29">
        <f t="shared" ref="F20:G23" si="3">SUM(B20/D20-1)</f>
        <v>5.8308437626160678</v>
      </c>
      <c r="G20" s="29">
        <f t="shared" si="3"/>
        <v>1.1415863602668646</v>
      </c>
    </row>
    <row r="21" spans="1:7" ht="21.9" customHeight="1">
      <c r="A21" s="27" t="s">
        <v>77</v>
      </c>
      <c r="B21" s="28">
        <f>SUM(公式!L50)</f>
        <v>179031</v>
      </c>
      <c r="C21" s="28">
        <f>SUM(公式!M50)</f>
        <v>2570400</v>
      </c>
      <c r="D21" s="31">
        <v>188369</v>
      </c>
      <c r="E21" s="31">
        <v>3083200</v>
      </c>
      <c r="F21" s="29">
        <f t="shared" si="3"/>
        <v>-4.9572912740419084E-2</v>
      </c>
      <c r="G21" s="29">
        <f t="shared" si="3"/>
        <v>-0.16632070576024904</v>
      </c>
    </row>
    <row r="22" spans="1:7" ht="21.9" customHeight="1">
      <c r="A22" s="27" t="s">
        <v>78</v>
      </c>
      <c r="B22" s="28">
        <f>SUM(公式!L55)</f>
        <v>872584</v>
      </c>
      <c r="C22" s="28">
        <f>SUM(公式!M55)</f>
        <v>6295900</v>
      </c>
      <c r="D22" s="31">
        <v>493859</v>
      </c>
      <c r="E22" s="31">
        <v>3657800</v>
      </c>
      <c r="F22" s="29">
        <f t="shared" si="3"/>
        <v>0.7668686811417833</v>
      </c>
      <c r="G22" s="29">
        <f t="shared" si="3"/>
        <v>0.72122587347585987</v>
      </c>
    </row>
    <row r="23" spans="1:7" ht="21.9" customHeight="1">
      <c r="A23" s="32" t="s">
        <v>67</v>
      </c>
      <c r="B23" s="33">
        <f>SUM(B20:B22)</f>
        <v>1186975</v>
      </c>
      <c r="C23" s="33">
        <f>SUM(C20:C22)</f>
        <v>9155200</v>
      </c>
      <c r="D23" s="33">
        <v>702044</v>
      </c>
      <c r="E23" s="33">
        <v>6875900</v>
      </c>
      <c r="F23" s="34">
        <f t="shared" si="3"/>
        <v>0.69074160593922884</v>
      </c>
      <c r="G23" s="34">
        <f t="shared" si="3"/>
        <v>0.331491150249422</v>
      </c>
    </row>
    <row r="24" spans="1:7" ht="26.1" customHeight="1">
      <c r="A24" s="35" t="s">
        <v>79</v>
      </c>
      <c r="B24" s="36">
        <f>SUM(B23,B19,B14,B9)</f>
        <v>5118735</v>
      </c>
      <c r="C24" s="36">
        <f>SUM(C23,C19,C14,C9)</f>
        <v>23889200</v>
      </c>
      <c r="D24" s="36">
        <v>5816504</v>
      </c>
      <c r="E24" s="36">
        <v>22631000</v>
      </c>
      <c r="F24" s="37">
        <f>SUM(B24/D24-1)</f>
        <v>-0.11996364139008586</v>
      </c>
      <c r="G24" s="37">
        <f>SUM(C24/E24-1)</f>
        <v>5.5596305952012814E-2</v>
      </c>
    </row>
    <row r="25" spans="1:7" ht="10.199999999999999" customHeight="1">
      <c r="B25" s="38"/>
      <c r="C25" s="38"/>
      <c r="D25" s="38"/>
      <c r="E25" s="38"/>
    </row>
  </sheetData>
  <mergeCells count="5">
    <mergeCell ref="F2:G2"/>
    <mergeCell ref="A1:G1"/>
    <mergeCell ref="A2:A3"/>
    <mergeCell ref="B2:C2"/>
    <mergeCell ref="D2:E2"/>
  </mergeCells>
  <phoneticPr fontId="2" type="noConversion"/>
  <pageMargins left="0.35433070866141736" right="0.35433070866141736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249977111117893"/>
  </sheetPr>
  <dimension ref="A1:G24"/>
  <sheetViews>
    <sheetView zoomScaleNormal="100"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90</v>
      </c>
      <c r="B1" s="45"/>
      <c r="C1" s="45"/>
      <c r="D1" s="45"/>
      <c r="E1" s="45"/>
      <c r="F1" s="45"/>
      <c r="G1" s="45"/>
    </row>
    <row r="2" spans="1:7" ht="26.25" customHeight="1">
      <c r="A2" s="46" t="s">
        <v>91</v>
      </c>
      <c r="B2" s="48" t="s">
        <v>92</v>
      </c>
      <c r="C2" s="49"/>
      <c r="D2" s="48" t="s">
        <v>93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SUM(公式!N5)</f>
        <v>741737</v>
      </c>
      <c r="C4" s="28">
        <f>SUM(公式!O5)</f>
        <v>2387300</v>
      </c>
      <c r="D4" s="28">
        <v>953464</v>
      </c>
      <c r="E4" s="28">
        <v>2559000</v>
      </c>
      <c r="F4" s="29">
        <f t="shared" ref="F4:G9" si="0">SUM(B4/D4-1)</f>
        <v>-0.22206082243272951</v>
      </c>
      <c r="G4" s="29">
        <f t="shared" si="0"/>
        <v>-6.7096522078937126E-2</v>
      </c>
    </row>
    <row r="5" spans="1:7" ht="21.9" customHeight="1">
      <c r="A5" s="27" t="s">
        <v>63</v>
      </c>
      <c r="B5" s="28">
        <f>SUM(公式!N8)</f>
        <v>1458285</v>
      </c>
      <c r="C5" s="28">
        <f>SUM(公式!O8)</f>
        <v>2271600</v>
      </c>
      <c r="D5" s="30">
        <v>1303496</v>
      </c>
      <c r="E5" s="30">
        <v>2154100</v>
      </c>
      <c r="F5" s="29">
        <f t="shared" si="0"/>
        <v>0.11874911775717001</v>
      </c>
      <c r="G5" s="29">
        <f t="shared" si="0"/>
        <v>5.454714265818672E-2</v>
      </c>
    </row>
    <row r="6" spans="1:7" ht="21.9" customHeight="1">
      <c r="A6" s="27" t="s">
        <v>64</v>
      </c>
      <c r="B6" s="28">
        <f>SUM(公式!N10)</f>
        <v>14512</v>
      </c>
      <c r="C6" s="28">
        <f>SUM(公式!O10)</f>
        <v>83700</v>
      </c>
      <c r="D6" s="31">
        <v>9442</v>
      </c>
      <c r="E6" s="31">
        <v>57900</v>
      </c>
      <c r="F6" s="29">
        <f t="shared" si="0"/>
        <v>0.5369625079432323</v>
      </c>
      <c r="G6" s="29">
        <f t="shared" si="0"/>
        <v>0.44559585492227982</v>
      </c>
    </row>
    <row r="7" spans="1:7" ht="21.9" customHeight="1">
      <c r="A7" s="27" t="s">
        <v>65</v>
      </c>
      <c r="B7" s="28">
        <f>SUM(公式!N12)</f>
        <v>620563</v>
      </c>
      <c r="C7" s="28">
        <f>SUM(公式!O12)</f>
        <v>2238000</v>
      </c>
      <c r="D7" s="31">
        <v>867560</v>
      </c>
      <c r="E7" s="31">
        <v>2016500</v>
      </c>
      <c r="F7" s="29">
        <f t="shared" si="0"/>
        <v>-0.28470307529162253</v>
      </c>
      <c r="G7" s="29">
        <f t="shared" si="0"/>
        <v>0.10984378874287137</v>
      </c>
    </row>
    <row r="8" spans="1:7" ht="21.9" customHeight="1">
      <c r="A8" s="27" t="s">
        <v>66</v>
      </c>
      <c r="B8" s="28">
        <f>SUM(公式!N14)</f>
        <v>725346</v>
      </c>
      <c r="C8" s="28">
        <f>SUM(公式!O14)</f>
        <v>1983400</v>
      </c>
      <c r="D8" s="31">
        <v>1090615</v>
      </c>
      <c r="E8" s="31">
        <v>1653400</v>
      </c>
      <c r="F8" s="29">
        <f t="shared" si="0"/>
        <v>-0.33492020557208546</v>
      </c>
      <c r="G8" s="29">
        <f t="shared" si="0"/>
        <v>0.19958872626103785</v>
      </c>
    </row>
    <row r="9" spans="1:7" ht="23.4" customHeight="1">
      <c r="A9" s="32" t="s">
        <v>67</v>
      </c>
      <c r="B9" s="33">
        <f>SUM(B4:B8)</f>
        <v>3560443</v>
      </c>
      <c r="C9" s="33">
        <f>SUM(C4:C8)</f>
        <v>8964000</v>
      </c>
      <c r="D9" s="33">
        <v>4224577</v>
      </c>
      <c r="E9" s="33">
        <v>8440900</v>
      </c>
      <c r="F9" s="34">
        <f t="shared" si="0"/>
        <v>-0.15720721861620701</v>
      </c>
      <c r="G9" s="34">
        <f t="shared" si="0"/>
        <v>6.1972064590268827E-2</v>
      </c>
    </row>
    <row r="10" spans="1:7" ht="21.9" customHeight="1">
      <c r="A10" s="27" t="s">
        <v>68</v>
      </c>
      <c r="B10" s="28">
        <f>SUM(公式!N20)</f>
        <v>105931</v>
      </c>
      <c r="C10" s="28">
        <f>SUM(公式!O20)</f>
        <v>556200</v>
      </c>
      <c r="D10" s="31">
        <v>129953</v>
      </c>
      <c r="E10" s="31">
        <v>719300</v>
      </c>
      <c r="F10" s="29">
        <f t="shared" ref="F10:G14" si="1">SUM(B10/D10-1)</f>
        <v>-0.18485144629212102</v>
      </c>
      <c r="G10" s="29">
        <f t="shared" si="1"/>
        <v>-0.22674822744334766</v>
      </c>
    </row>
    <row r="11" spans="1:7" ht="21.9" customHeight="1">
      <c r="A11" s="27" t="s">
        <v>69</v>
      </c>
      <c r="B11" s="28">
        <f>SUM(公式!N23)</f>
        <v>58740</v>
      </c>
      <c r="C11" s="28">
        <f>SUM(公式!O23)</f>
        <v>1053200</v>
      </c>
      <c r="D11" s="31">
        <v>38390</v>
      </c>
      <c r="E11" s="31">
        <v>551000</v>
      </c>
      <c r="F11" s="29">
        <f t="shared" si="1"/>
        <v>0.53008595988538687</v>
      </c>
      <c r="G11" s="29">
        <f t="shared" si="1"/>
        <v>0.91143375680580752</v>
      </c>
    </row>
    <row r="12" spans="1:7" ht="21.9" customHeight="1">
      <c r="A12" s="27" t="s">
        <v>70</v>
      </c>
      <c r="B12" s="28">
        <f>SUM(公式!N25)</f>
        <v>91300</v>
      </c>
      <c r="C12" s="28">
        <f>SUM(公式!O25)</f>
        <v>279400</v>
      </c>
      <c r="D12" s="31">
        <v>51303</v>
      </c>
      <c r="E12" s="31">
        <v>163000</v>
      </c>
      <c r="F12" s="29">
        <f t="shared" si="1"/>
        <v>0.77962302399469818</v>
      </c>
      <c r="G12" s="29">
        <f t="shared" si="1"/>
        <v>0.71411042944785286</v>
      </c>
    </row>
    <row r="13" spans="1:7" ht="21.9" customHeight="1">
      <c r="A13" s="27" t="s">
        <v>71</v>
      </c>
      <c r="B13" s="28">
        <f>SUM(公式!N27)</f>
        <v>69323</v>
      </c>
      <c r="C13" s="28">
        <f>SUM(公式!O27)</f>
        <v>685800</v>
      </c>
      <c r="D13" s="31">
        <v>37142</v>
      </c>
      <c r="E13" s="31">
        <v>542800</v>
      </c>
      <c r="F13" s="29">
        <f t="shared" si="1"/>
        <v>0.86643153303537779</v>
      </c>
      <c r="G13" s="29">
        <f t="shared" si="1"/>
        <v>0.26344878408253503</v>
      </c>
    </row>
    <row r="14" spans="1:7" ht="21.9" customHeight="1">
      <c r="A14" s="32" t="s">
        <v>67</v>
      </c>
      <c r="B14" s="33">
        <f>SUM(B10:B13)</f>
        <v>325294</v>
      </c>
      <c r="C14" s="33">
        <f>SUM(C10:C13)</f>
        <v>2574600</v>
      </c>
      <c r="D14" s="33">
        <v>256788</v>
      </c>
      <c r="E14" s="33">
        <v>1976100</v>
      </c>
      <c r="F14" s="34">
        <f t="shared" si="1"/>
        <v>0.26678037914544284</v>
      </c>
      <c r="G14" s="34">
        <f t="shared" si="1"/>
        <v>0.30286928799149848</v>
      </c>
    </row>
    <row r="15" spans="1:7" ht="21.9" customHeight="1">
      <c r="A15" s="27" t="s">
        <v>72</v>
      </c>
      <c r="B15" s="28">
        <f>SUM(公式!N31)</f>
        <v>89640</v>
      </c>
      <c r="C15" s="28">
        <f>SUM(公式!O31)</f>
        <v>502700</v>
      </c>
      <c r="D15" s="31">
        <v>864794</v>
      </c>
      <c r="E15" s="31">
        <v>2098200</v>
      </c>
      <c r="F15" s="29">
        <f t="shared" ref="F15:G19" si="2">SUM(B15/D15-1)</f>
        <v>-0.89634525678947818</v>
      </c>
      <c r="G15" s="29">
        <f t="shared" si="2"/>
        <v>-0.76041368792298158</v>
      </c>
    </row>
    <row r="16" spans="1:7" ht="21.9" customHeight="1">
      <c r="A16" s="27" t="s">
        <v>73</v>
      </c>
      <c r="B16" s="28">
        <f>SUM(公式!N34)</f>
        <v>217476</v>
      </c>
      <c r="C16" s="28">
        <f>SUM(公式!O34)</f>
        <v>1001100</v>
      </c>
      <c r="D16" s="31">
        <v>74135</v>
      </c>
      <c r="E16" s="31">
        <v>365700</v>
      </c>
      <c r="F16" s="29">
        <f t="shared" si="2"/>
        <v>1.9335131854050043</v>
      </c>
      <c r="G16" s="29">
        <f t="shared" si="2"/>
        <v>1.7374897456931913</v>
      </c>
    </row>
    <row r="17" spans="1:7" ht="21.9" customHeight="1">
      <c r="A17" s="27" t="s">
        <v>74</v>
      </c>
      <c r="B17" s="28">
        <f>SUM(公式!N38)</f>
        <v>96856</v>
      </c>
      <c r="C17" s="28">
        <f>SUM(公式!O38)</f>
        <v>1829400</v>
      </c>
      <c r="D17" s="31">
        <v>136789</v>
      </c>
      <c r="E17" s="31">
        <v>3513300</v>
      </c>
      <c r="F17" s="29">
        <f t="shared" si="2"/>
        <v>-0.29193136875041126</v>
      </c>
      <c r="G17" s="29">
        <f t="shared" si="2"/>
        <v>-0.47929297241909319</v>
      </c>
    </row>
    <row r="18" spans="1:7" ht="21.9" customHeight="1">
      <c r="A18" s="27" t="s">
        <v>75</v>
      </c>
      <c r="B18" s="28">
        <f>SUM(公式!N41)</f>
        <v>318610</v>
      </c>
      <c r="C18" s="28">
        <f>SUM(公式!O41)</f>
        <v>2055300</v>
      </c>
      <c r="D18" s="31">
        <v>191978</v>
      </c>
      <c r="E18" s="31">
        <v>1553800</v>
      </c>
      <c r="F18" s="29">
        <f t="shared" si="2"/>
        <v>0.65961724780964492</v>
      </c>
      <c r="G18" s="29">
        <f t="shared" si="2"/>
        <v>0.32275711159737419</v>
      </c>
    </row>
    <row r="19" spans="1:7" ht="21.9" customHeight="1">
      <c r="A19" s="32" t="s">
        <v>67</v>
      </c>
      <c r="B19" s="33">
        <f>SUM(B15:B18)</f>
        <v>722582</v>
      </c>
      <c r="C19" s="33">
        <f>SUM(C15:C18)</f>
        <v>5388500</v>
      </c>
      <c r="D19" s="33">
        <v>1267696</v>
      </c>
      <c r="E19" s="33">
        <v>7531000</v>
      </c>
      <c r="F19" s="34">
        <f t="shared" si="2"/>
        <v>-0.43000372329012637</v>
      </c>
      <c r="G19" s="34">
        <f t="shared" si="2"/>
        <v>-0.28449077147789137</v>
      </c>
    </row>
    <row r="20" spans="1:7" ht="21.9" customHeight="1">
      <c r="A20" s="27" t="s">
        <v>76</v>
      </c>
      <c r="B20" s="28">
        <f>SUM(公式!N46)</f>
        <v>135360</v>
      </c>
      <c r="C20" s="28">
        <f>SUM(公式!O46)</f>
        <v>288900</v>
      </c>
      <c r="D20" s="31">
        <v>20992</v>
      </c>
      <c r="E20" s="31">
        <v>150000</v>
      </c>
      <c r="F20" s="29">
        <f t="shared" ref="F20:G23" si="3">SUM(B20/D20-1)</f>
        <v>5.4481707317073171</v>
      </c>
      <c r="G20" s="29">
        <f t="shared" si="3"/>
        <v>0.92599999999999993</v>
      </c>
    </row>
    <row r="21" spans="1:7" ht="21.9" customHeight="1">
      <c r="A21" s="27" t="s">
        <v>77</v>
      </c>
      <c r="B21" s="28">
        <f>SUM(公式!N50)</f>
        <v>206831</v>
      </c>
      <c r="C21" s="28">
        <f>SUM(公式!O50)</f>
        <v>2841400</v>
      </c>
      <c r="D21" s="31">
        <v>211208</v>
      </c>
      <c r="E21" s="31">
        <v>3454000</v>
      </c>
      <c r="F21" s="29">
        <f t="shared" si="3"/>
        <v>-2.0723646831559361E-2</v>
      </c>
      <c r="G21" s="29">
        <f t="shared" si="3"/>
        <v>-0.17735958309206712</v>
      </c>
    </row>
    <row r="22" spans="1:7" ht="21.9" customHeight="1">
      <c r="A22" s="27" t="s">
        <v>78</v>
      </c>
      <c r="B22" s="28">
        <f>SUM(公式!N55)</f>
        <v>1045637</v>
      </c>
      <c r="C22" s="28">
        <f>SUM(公式!O55)</f>
        <v>7656000</v>
      </c>
      <c r="D22" s="31">
        <v>577977</v>
      </c>
      <c r="E22" s="31">
        <v>4756600</v>
      </c>
      <c r="F22" s="29">
        <f t="shared" si="3"/>
        <v>0.80913254333649953</v>
      </c>
      <c r="G22" s="29">
        <f t="shared" si="3"/>
        <v>0.60955304208888705</v>
      </c>
    </row>
    <row r="23" spans="1:7" ht="21.9" customHeight="1">
      <c r="A23" s="32" t="s">
        <v>67</v>
      </c>
      <c r="B23" s="33">
        <f>SUM(B20:B22)</f>
        <v>1387828</v>
      </c>
      <c r="C23" s="33">
        <f>SUM(C20:C22)</f>
        <v>10786300</v>
      </c>
      <c r="D23" s="33">
        <v>810177</v>
      </c>
      <c r="E23" s="33">
        <v>8360600</v>
      </c>
      <c r="F23" s="34">
        <f t="shared" si="3"/>
        <v>0.71299358041514393</v>
      </c>
      <c r="G23" s="34">
        <f t="shared" si="3"/>
        <v>0.29013467932923476</v>
      </c>
    </row>
    <row r="24" spans="1:7" ht="26.1" customHeight="1">
      <c r="A24" s="35" t="s">
        <v>86</v>
      </c>
      <c r="B24" s="36">
        <f>SUM(B9+B14+B19+B23)</f>
        <v>5996147</v>
      </c>
      <c r="C24" s="36">
        <f>SUM(C9+C14+C19+C23)</f>
        <v>27713400</v>
      </c>
      <c r="D24" s="36">
        <v>6559238</v>
      </c>
      <c r="E24" s="36">
        <v>26308600</v>
      </c>
      <c r="F24" s="37">
        <f>SUM(B24/D24-1)</f>
        <v>-8.5847014546506784E-2</v>
      </c>
      <c r="G24" s="37">
        <f>SUM(C24/E24-1)</f>
        <v>5.3396988057137218E-2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G24"/>
  <sheetViews>
    <sheetView workbookViewId="0">
      <selection activeCell="J7" sqref="J7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87</v>
      </c>
      <c r="B1" s="45"/>
      <c r="C1" s="45"/>
      <c r="D1" s="45"/>
      <c r="E1" s="45"/>
      <c r="F1" s="45"/>
      <c r="G1" s="45"/>
    </row>
    <row r="2" spans="1:7" ht="26.25" customHeight="1">
      <c r="A2" s="46" t="s">
        <v>54</v>
      </c>
      <c r="B2" s="48" t="s">
        <v>88</v>
      </c>
      <c r="C2" s="49"/>
      <c r="D2" s="48" t="s">
        <v>89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SUM(公式!P5)</f>
        <v>865067</v>
      </c>
      <c r="C4" s="28">
        <f>SUM(公式!Q5)</f>
        <v>2786500</v>
      </c>
      <c r="D4" s="28">
        <v>1075986</v>
      </c>
      <c r="E4" s="28">
        <v>2983000</v>
      </c>
      <c r="F4" s="29">
        <f t="shared" ref="F4:G9" si="0">SUM(B4/D4-1)</f>
        <v>-0.19602392596186191</v>
      </c>
      <c r="G4" s="29">
        <f t="shared" si="0"/>
        <v>-6.5873281930941996E-2</v>
      </c>
    </row>
    <row r="5" spans="1:7" ht="21.9" customHeight="1">
      <c r="A5" s="27" t="s">
        <v>63</v>
      </c>
      <c r="B5" s="28">
        <f>SUM(公式!P8)</f>
        <v>1550976</v>
      </c>
      <c r="C5" s="28">
        <f>SUM(公式!Q8)</f>
        <v>2442900</v>
      </c>
      <c r="D5" s="30">
        <v>1564796</v>
      </c>
      <c r="E5" s="30">
        <v>2563000</v>
      </c>
      <c r="F5" s="29">
        <f t="shared" si="0"/>
        <v>-8.8318221672345487E-3</v>
      </c>
      <c r="G5" s="29">
        <f t="shared" si="0"/>
        <v>-4.6859149434256731E-2</v>
      </c>
    </row>
    <row r="6" spans="1:7" ht="21.9" customHeight="1">
      <c r="A6" s="27" t="s">
        <v>64</v>
      </c>
      <c r="B6" s="28">
        <f>SUM(公式!P10)</f>
        <v>19812</v>
      </c>
      <c r="C6" s="28">
        <f>SUM(公式!Q10)</f>
        <v>149400</v>
      </c>
      <c r="D6" s="31">
        <v>9442</v>
      </c>
      <c r="E6" s="31">
        <v>57900</v>
      </c>
      <c r="F6" s="29">
        <f t="shared" si="0"/>
        <v>1.0982842618089386</v>
      </c>
      <c r="G6" s="29">
        <f t="shared" si="0"/>
        <v>1.5803108808290154</v>
      </c>
    </row>
    <row r="7" spans="1:7" ht="21.9" customHeight="1">
      <c r="A7" s="27" t="s">
        <v>65</v>
      </c>
      <c r="B7" s="28">
        <f>SUM(公式!P12)</f>
        <v>789988</v>
      </c>
      <c r="C7" s="28">
        <f>SUM(公式!Q12)</f>
        <v>2843100</v>
      </c>
      <c r="D7" s="31">
        <v>975719</v>
      </c>
      <c r="E7" s="31">
        <v>2247800</v>
      </c>
      <c r="F7" s="29">
        <f t="shared" si="0"/>
        <v>-0.19035296022727854</v>
      </c>
      <c r="G7" s="29">
        <f t="shared" si="0"/>
        <v>0.26483672924637425</v>
      </c>
    </row>
    <row r="8" spans="1:7" ht="21.9" customHeight="1">
      <c r="A8" s="27" t="s">
        <v>66</v>
      </c>
      <c r="B8" s="28">
        <f>SUM(公式!P14)</f>
        <v>879526</v>
      </c>
      <c r="C8" s="28">
        <f>SUM(公式!Q14)</f>
        <v>2417400</v>
      </c>
      <c r="D8" s="31">
        <v>1148450</v>
      </c>
      <c r="E8" s="31">
        <v>1892800</v>
      </c>
      <c r="F8" s="29">
        <f t="shared" si="0"/>
        <v>-0.23416256693804693</v>
      </c>
      <c r="G8" s="29">
        <f t="shared" si="0"/>
        <v>0.27715553677092131</v>
      </c>
    </row>
    <row r="9" spans="1:7" ht="23.4" customHeight="1">
      <c r="A9" s="32" t="s">
        <v>67</v>
      </c>
      <c r="B9" s="33">
        <f>SUM(B4:B8)</f>
        <v>4105369</v>
      </c>
      <c r="C9" s="33">
        <f>SUM(C4:C8)</f>
        <v>10639300</v>
      </c>
      <c r="D9" s="33">
        <v>4774393</v>
      </c>
      <c r="E9" s="33">
        <v>9744500</v>
      </c>
      <c r="F9" s="34">
        <f t="shared" si="0"/>
        <v>-0.14012755129290777</v>
      </c>
      <c r="G9" s="34">
        <f t="shared" si="0"/>
        <v>9.1826158345733599E-2</v>
      </c>
    </row>
    <row r="10" spans="1:7" ht="21.9" customHeight="1">
      <c r="A10" s="27" t="s">
        <v>68</v>
      </c>
      <c r="B10" s="28">
        <f>SUM(公式!P20)</f>
        <v>105931</v>
      </c>
      <c r="C10" s="28">
        <f>SUM(公式!Q20)</f>
        <v>556200</v>
      </c>
      <c r="D10" s="31">
        <v>139648</v>
      </c>
      <c r="E10" s="31">
        <v>824000</v>
      </c>
      <c r="F10" s="29">
        <f t="shared" ref="F10:G14" si="1">SUM(B10/D10-1)</f>
        <v>-0.24144277039413387</v>
      </c>
      <c r="G10" s="29">
        <f t="shared" si="1"/>
        <v>-0.32499999999999996</v>
      </c>
    </row>
    <row r="11" spans="1:7" ht="21.9" customHeight="1">
      <c r="A11" s="27" t="s">
        <v>69</v>
      </c>
      <c r="B11" s="28">
        <f>SUM(公式!P23)</f>
        <v>62150</v>
      </c>
      <c r="C11" s="28">
        <f>SUM(公式!Q23)</f>
        <v>1122800</v>
      </c>
      <c r="D11" s="31">
        <v>39269</v>
      </c>
      <c r="E11" s="31">
        <v>559700</v>
      </c>
      <c r="F11" s="29">
        <f t="shared" si="1"/>
        <v>0.58267335557309829</v>
      </c>
      <c r="G11" s="29">
        <f t="shared" si="1"/>
        <v>1.0060746828658211</v>
      </c>
    </row>
    <row r="12" spans="1:7" ht="21.9" customHeight="1">
      <c r="A12" s="27" t="s">
        <v>70</v>
      </c>
      <c r="B12" s="28">
        <f>SUM(公式!P25)</f>
        <v>107942</v>
      </c>
      <c r="C12" s="28">
        <f>SUM(公式!Q25)</f>
        <v>403600</v>
      </c>
      <c r="D12" s="31">
        <v>68733</v>
      </c>
      <c r="E12" s="31">
        <v>240400</v>
      </c>
      <c r="F12" s="29">
        <f t="shared" si="1"/>
        <v>0.57045378493591148</v>
      </c>
      <c r="G12" s="29">
        <f t="shared" si="1"/>
        <v>0.67886855241264565</v>
      </c>
    </row>
    <row r="13" spans="1:7" ht="21.9" customHeight="1">
      <c r="A13" s="27" t="s">
        <v>71</v>
      </c>
      <c r="B13" s="28">
        <f>SUM(公式!P27)</f>
        <v>76374</v>
      </c>
      <c r="C13" s="28">
        <f>SUM(公式!Q27)</f>
        <v>778200</v>
      </c>
      <c r="D13" s="31">
        <v>47235</v>
      </c>
      <c r="E13" s="31">
        <v>640400</v>
      </c>
      <c r="F13" s="29">
        <f t="shared" si="1"/>
        <v>0.61689425214353766</v>
      </c>
      <c r="G13" s="29">
        <f t="shared" si="1"/>
        <v>0.21517801374141166</v>
      </c>
    </row>
    <row r="14" spans="1:7" ht="21.9" customHeight="1">
      <c r="A14" s="32" t="s">
        <v>67</v>
      </c>
      <c r="B14" s="33">
        <f>SUM(B10:B13)</f>
        <v>352397</v>
      </c>
      <c r="C14" s="33">
        <f>SUM(C10:C13)</f>
        <v>2860800</v>
      </c>
      <c r="D14" s="33">
        <v>294885</v>
      </c>
      <c r="E14" s="33">
        <v>2264500</v>
      </c>
      <c r="F14" s="34">
        <f t="shared" si="1"/>
        <v>0.19503196161215386</v>
      </c>
      <c r="G14" s="34">
        <f t="shared" si="1"/>
        <v>0.26332523735924052</v>
      </c>
    </row>
    <row r="15" spans="1:7" ht="21.9" customHeight="1">
      <c r="A15" s="27" t="s">
        <v>72</v>
      </c>
      <c r="B15" s="28">
        <f>SUM(公式!P31)</f>
        <v>91500</v>
      </c>
      <c r="C15" s="28">
        <f>SUM(公式!Q31)</f>
        <v>495700</v>
      </c>
      <c r="D15" s="31">
        <v>881262</v>
      </c>
      <c r="E15" s="31">
        <v>2193800</v>
      </c>
      <c r="F15" s="29">
        <f t="shared" ref="F15:G19" si="2">SUM(B15/D15-1)</f>
        <v>-0.89617162659912719</v>
      </c>
      <c r="G15" s="29">
        <f t="shared" si="2"/>
        <v>-0.77404503601057528</v>
      </c>
    </row>
    <row r="16" spans="1:7" ht="21.9" customHeight="1">
      <c r="A16" s="27" t="s">
        <v>73</v>
      </c>
      <c r="B16" s="28">
        <f>SUM(公式!P34)</f>
        <v>242189</v>
      </c>
      <c r="C16" s="28">
        <f>SUM(公式!Q34)</f>
        <v>1105200</v>
      </c>
      <c r="D16" s="31">
        <v>90102</v>
      </c>
      <c r="E16" s="31">
        <v>440300</v>
      </c>
      <c r="F16" s="29">
        <f t="shared" si="2"/>
        <v>1.687942553994362</v>
      </c>
      <c r="G16" s="29">
        <f t="shared" si="2"/>
        <v>1.5101067454008632</v>
      </c>
    </row>
    <row r="17" spans="1:7" ht="21.9" customHeight="1">
      <c r="A17" s="27" t="s">
        <v>74</v>
      </c>
      <c r="B17" s="28">
        <f>SUM(公式!P38)</f>
        <v>105171</v>
      </c>
      <c r="C17" s="28">
        <f>SUM(公式!Q38)</f>
        <v>2067400</v>
      </c>
      <c r="D17" s="31">
        <v>143727</v>
      </c>
      <c r="E17" s="31">
        <v>3757000</v>
      </c>
      <c r="F17" s="29">
        <f t="shared" si="2"/>
        <v>-0.26825857354568039</v>
      </c>
      <c r="G17" s="29">
        <f t="shared" si="2"/>
        <v>-0.44972052169284005</v>
      </c>
    </row>
    <row r="18" spans="1:7" ht="21.9" customHeight="1">
      <c r="A18" s="27" t="s">
        <v>75</v>
      </c>
      <c r="B18" s="28">
        <f>SUM(公式!P41)</f>
        <v>364176</v>
      </c>
      <c r="C18" s="28">
        <f>SUM(公式!Q41)</f>
        <v>2292200</v>
      </c>
      <c r="D18" s="31">
        <v>276224</v>
      </c>
      <c r="E18" s="31">
        <v>1932100</v>
      </c>
      <c r="F18" s="29">
        <f t="shared" si="2"/>
        <v>0.31840824837812787</v>
      </c>
      <c r="G18" s="29">
        <f t="shared" si="2"/>
        <v>0.18637751669168257</v>
      </c>
    </row>
    <row r="19" spans="1:7" ht="21.9" customHeight="1">
      <c r="A19" s="32" t="s">
        <v>67</v>
      </c>
      <c r="B19" s="33">
        <f>SUM(B15:B18)</f>
        <v>803036</v>
      </c>
      <c r="C19" s="33">
        <f>SUM(C15:C18)</f>
        <v>5960500</v>
      </c>
      <c r="D19" s="33">
        <v>1391315</v>
      </c>
      <c r="E19" s="33">
        <v>8323200</v>
      </c>
      <c r="F19" s="34">
        <f t="shared" si="2"/>
        <v>-0.42282229401681148</v>
      </c>
      <c r="G19" s="34">
        <f t="shared" si="2"/>
        <v>-0.28386918492887347</v>
      </c>
    </row>
    <row r="20" spans="1:7" ht="21.9" customHeight="1">
      <c r="A20" s="27" t="s">
        <v>76</v>
      </c>
      <c r="B20" s="28">
        <f>SUM(公式!P46)</f>
        <v>135360</v>
      </c>
      <c r="C20" s="28">
        <f>SUM(公式!Q46)</f>
        <v>288900</v>
      </c>
      <c r="D20" s="31">
        <v>22151</v>
      </c>
      <c r="E20" s="31">
        <v>163000</v>
      </c>
      <c r="F20" s="29">
        <f t="shared" ref="F20:G23" si="3">SUM(B20/D20-1)</f>
        <v>5.1107850661369687</v>
      </c>
      <c r="G20" s="29">
        <f t="shared" si="3"/>
        <v>0.7723926380368098</v>
      </c>
    </row>
    <row r="21" spans="1:7" ht="21.9" customHeight="1">
      <c r="A21" s="27" t="s">
        <v>77</v>
      </c>
      <c r="B21" s="28">
        <f>SUM(公式!P50)</f>
        <v>235088</v>
      </c>
      <c r="C21" s="28">
        <f>SUM(公式!Q50)</f>
        <v>3298200</v>
      </c>
      <c r="D21" s="31">
        <v>245278</v>
      </c>
      <c r="E21" s="31">
        <v>4059100</v>
      </c>
      <c r="F21" s="29">
        <f t="shared" si="3"/>
        <v>-4.1544696222245769E-2</v>
      </c>
      <c r="G21" s="29">
        <f t="shared" si="3"/>
        <v>-0.18745534724446311</v>
      </c>
    </row>
    <row r="22" spans="1:7" ht="21.9" customHeight="1">
      <c r="A22" s="27" t="s">
        <v>78</v>
      </c>
      <c r="B22" s="28">
        <f>SUM(公式!P55)</f>
        <v>1196356</v>
      </c>
      <c r="C22" s="28">
        <f>SUM(公式!Q55)</f>
        <v>9048900</v>
      </c>
      <c r="D22" s="31">
        <v>643007</v>
      </c>
      <c r="E22" s="31">
        <v>5340800</v>
      </c>
      <c r="F22" s="29">
        <f t="shared" si="3"/>
        <v>0.86056450396340933</v>
      </c>
      <c r="G22" s="29">
        <f t="shared" si="3"/>
        <v>0.69429673457159979</v>
      </c>
    </row>
    <row r="23" spans="1:7" ht="21.9" customHeight="1">
      <c r="A23" s="32" t="s">
        <v>67</v>
      </c>
      <c r="B23" s="33">
        <f>SUM(B20:B22)</f>
        <v>1566804</v>
      </c>
      <c r="C23" s="33">
        <f>SUM(C20:C22)</f>
        <v>12636000</v>
      </c>
      <c r="D23" s="33">
        <v>910436</v>
      </c>
      <c r="E23" s="33">
        <v>9562900</v>
      </c>
      <c r="F23" s="34">
        <f t="shared" si="3"/>
        <v>0.72093809998725877</v>
      </c>
      <c r="G23" s="34">
        <f t="shared" si="3"/>
        <v>0.32135649227744723</v>
      </c>
    </row>
    <row r="24" spans="1:7" ht="26.1" customHeight="1">
      <c r="A24" s="35" t="s">
        <v>86</v>
      </c>
      <c r="B24" s="36">
        <f>SUM(B9+B14+B19+B23)</f>
        <v>6827606</v>
      </c>
      <c r="C24" s="36">
        <f>SUM(C9+C14+C19+C23)</f>
        <v>32096600</v>
      </c>
      <c r="D24" s="36">
        <v>7371029</v>
      </c>
      <c r="E24" s="36">
        <v>29895100</v>
      </c>
      <c r="F24" s="37">
        <f>SUM(B24/D24-1)</f>
        <v>-7.3724170668708511E-2</v>
      </c>
      <c r="G24" s="37">
        <f>SUM(C24/E24-1)</f>
        <v>7.3640830771598109E-2</v>
      </c>
    </row>
  </sheetData>
  <mergeCells count="5">
    <mergeCell ref="A1:G1"/>
    <mergeCell ref="F2:G2"/>
    <mergeCell ref="A2:A3"/>
    <mergeCell ref="B2:C2"/>
    <mergeCell ref="D2:E2"/>
  </mergeCells>
  <phoneticPr fontId="2" type="noConversion"/>
  <printOptions horizontalCentered="1"/>
  <pageMargins left="0.35433070866141736" right="0.35433070866141736" top="0.59055118110236227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249977111117893"/>
  </sheetPr>
  <dimension ref="A1:G24"/>
  <sheetViews>
    <sheetView workbookViewId="0">
      <selection activeCell="I8" sqref="I8"/>
    </sheetView>
  </sheetViews>
  <sheetFormatPr defaultColWidth="9" defaultRowHeight="15.6"/>
  <cols>
    <col min="1" max="1" width="20.21875" style="24" bestFit="1" customWidth="1"/>
    <col min="2" max="2" width="12.21875" style="24" bestFit="1" customWidth="1"/>
    <col min="3" max="3" width="13.44140625" style="24" bestFit="1" customWidth="1"/>
    <col min="4" max="4" width="12.21875" style="24" bestFit="1" customWidth="1"/>
    <col min="5" max="5" width="13.44140625" style="24" bestFit="1" customWidth="1"/>
    <col min="6" max="7" width="9.44140625" style="24" bestFit="1" customWidth="1"/>
    <col min="8" max="16384" width="9" style="24"/>
  </cols>
  <sheetData>
    <row r="1" spans="1:7" ht="36" customHeight="1">
      <c r="A1" s="45" t="s">
        <v>83</v>
      </c>
      <c r="B1" s="45"/>
      <c r="C1" s="45"/>
      <c r="D1" s="45"/>
      <c r="E1" s="45"/>
      <c r="F1" s="45"/>
      <c r="G1" s="45"/>
    </row>
    <row r="2" spans="1:7" ht="26.25" customHeight="1">
      <c r="A2" s="46" t="s">
        <v>54</v>
      </c>
      <c r="B2" s="48" t="s">
        <v>84</v>
      </c>
      <c r="C2" s="49"/>
      <c r="D2" s="48" t="s">
        <v>85</v>
      </c>
      <c r="E2" s="49"/>
      <c r="F2" s="44" t="s">
        <v>57</v>
      </c>
      <c r="G2" s="44"/>
    </row>
    <row r="3" spans="1:7" s="26" customFormat="1" ht="21" customHeight="1">
      <c r="A3" s="47"/>
      <c r="B3" s="25" t="s">
        <v>58</v>
      </c>
      <c r="C3" s="25" t="s">
        <v>59</v>
      </c>
      <c r="D3" s="25" t="s">
        <v>58</v>
      </c>
      <c r="E3" s="25" t="s">
        <v>59</v>
      </c>
      <c r="F3" s="25" t="s">
        <v>60</v>
      </c>
      <c r="G3" s="25" t="s">
        <v>61</v>
      </c>
    </row>
    <row r="4" spans="1:7" ht="21.9" customHeight="1">
      <c r="A4" s="27" t="s">
        <v>62</v>
      </c>
      <c r="B4" s="28">
        <f>公式!R5</f>
        <v>1019573</v>
      </c>
      <c r="C4" s="28">
        <f>公式!S5</f>
        <v>3413400</v>
      </c>
      <c r="D4" s="28">
        <v>1180979</v>
      </c>
      <c r="E4" s="28">
        <v>3264100</v>
      </c>
      <c r="F4" s="29">
        <f t="shared" ref="F4:G9" si="0">SUM(B4/D4-1)</f>
        <v>-0.13667135486744475</v>
      </c>
      <c r="G4" s="29">
        <f t="shared" si="0"/>
        <v>4.5740020219968702E-2</v>
      </c>
    </row>
    <row r="5" spans="1:7" ht="21.9" customHeight="1">
      <c r="A5" s="27" t="s">
        <v>63</v>
      </c>
      <c r="B5" s="28">
        <f>公式!R8</f>
        <v>1696051</v>
      </c>
      <c r="C5" s="28">
        <f>公式!S8</f>
        <v>2730300</v>
      </c>
      <c r="D5" s="30">
        <v>1704886</v>
      </c>
      <c r="E5" s="30">
        <v>2808800</v>
      </c>
      <c r="F5" s="29">
        <f t="shared" si="0"/>
        <v>-5.1821646725939141E-3</v>
      </c>
      <c r="G5" s="29">
        <f t="shared" si="0"/>
        <v>-2.7947878097408174E-2</v>
      </c>
    </row>
    <row r="6" spans="1:7" ht="21.9" customHeight="1">
      <c r="A6" s="27" t="s">
        <v>64</v>
      </c>
      <c r="B6" s="28">
        <f>公式!R10</f>
        <v>19812</v>
      </c>
      <c r="C6" s="28">
        <f>公式!S10</f>
        <v>149400</v>
      </c>
      <c r="D6" s="31">
        <v>9737</v>
      </c>
      <c r="E6" s="31">
        <v>60300</v>
      </c>
      <c r="F6" s="29">
        <f t="shared" si="0"/>
        <v>1.034712950600801</v>
      </c>
      <c r="G6" s="29">
        <f t="shared" si="0"/>
        <v>1.4776119402985075</v>
      </c>
    </row>
    <row r="7" spans="1:7" ht="21.9" customHeight="1">
      <c r="A7" s="27" t="s">
        <v>65</v>
      </c>
      <c r="B7" s="28">
        <f>公式!R12</f>
        <v>882561</v>
      </c>
      <c r="C7" s="28">
        <f>公式!S12</f>
        <v>3204800</v>
      </c>
      <c r="D7" s="31">
        <v>1123455</v>
      </c>
      <c r="E7" s="31">
        <v>2745900</v>
      </c>
      <c r="F7" s="29">
        <f t="shared" si="0"/>
        <v>-0.21442247353031496</v>
      </c>
      <c r="G7" s="29">
        <f t="shared" si="0"/>
        <v>0.16712189081903928</v>
      </c>
    </row>
    <row r="8" spans="1:7" ht="21.9" customHeight="1">
      <c r="A8" s="27" t="s">
        <v>66</v>
      </c>
      <c r="B8" s="28">
        <f>公式!R14</f>
        <v>984052</v>
      </c>
      <c r="C8" s="28">
        <f>公式!S14</f>
        <v>2675300</v>
      </c>
      <c r="D8" s="31">
        <v>1215793</v>
      </c>
      <c r="E8" s="31">
        <v>2060500</v>
      </c>
      <c r="F8" s="29">
        <f t="shared" si="0"/>
        <v>-0.19060892767107562</v>
      </c>
      <c r="G8" s="29">
        <f t="shared" si="0"/>
        <v>0.29837418102402324</v>
      </c>
    </row>
    <row r="9" spans="1:7" ht="23.4" customHeight="1">
      <c r="A9" s="32" t="s">
        <v>67</v>
      </c>
      <c r="B9" s="33">
        <f>SUM(B4:B8)</f>
        <v>4602049</v>
      </c>
      <c r="C9" s="33">
        <f>SUM(C4:C8)</f>
        <v>12173200</v>
      </c>
      <c r="D9" s="33">
        <v>5234850</v>
      </c>
      <c r="E9" s="33">
        <v>10939600</v>
      </c>
      <c r="F9" s="34">
        <f t="shared" si="0"/>
        <v>-0.12088235575040351</v>
      </c>
      <c r="G9" s="34">
        <f t="shared" si="0"/>
        <v>0.11276463490438404</v>
      </c>
    </row>
    <row r="10" spans="1:7" ht="21.9" customHeight="1">
      <c r="A10" s="27" t="s">
        <v>68</v>
      </c>
      <c r="B10" s="28">
        <f>公式!R20</f>
        <v>114687</v>
      </c>
      <c r="C10" s="28">
        <f>公式!S20</f>
        <v>613900</v>
      </c>
      <c r="D10" s="31">
        <v>149778</v>
      </c>
      <c r="E10" s="31">
        <v>871800</v>
      </c>
      <c r="F10" s="29">
        <f t="shared" ref="F10:G14" si="1">SUM(B10/D10-1)</f>
        <v>-0.23428674438168484</v>
      </c>
      <c r="G10" s="29">
        <f t="shared" si="1"/>
        <v>-0.29582473044276214</v>
      </c>
    </row>
    <row r="11" spans="1:7" ht="21.9" customHeight="1">
      <c r="A11" s="27" t="s">
        <v>69</v>
      </c>
      <c r="B11" s="28">
        <f>公式!R23</f>
        <v>65328</v>
      </c>
      <c r="C11" s="28">
        <f>公式!S23</f>
        <v>1183100</v>
      </c>
      <c r="D11" s="31">
        <v>43725</v>
      </c>
      <c r="E11" s="31">
        <v>571800</v>
      </c>
      <c r="F11" s="29">
        <f t="shared" si="1"/>
        <v>0.49406518010291589</v>
      </c>
      <c r="G11" s="29">
        <f t="shared" si="1"/>
        <v>1.0690800979363413</v>
      </c>
    </row>
    <row r="12" spans="1:7" ht="21.9" customHeight="1">
      <c r="A12" s="27" t="s">
        <v>70</v>
      </c>
      <c r="B12" s="28">
        <f>公式!R25</f>
        <v>126628</v>
      </c>
      <c r="C12" s="28">
        <f>公式!S25</f>
        <v>478900</v>
      </c>
      <c r="D12" s="31">
        <v>83672</v>
      </c>
      <c r="E12" s="31">
        <v>297300</v>
      </c>
      <c r="F12" s="29">
        <f t="shared" si="1"/>
        <v>0.51338560091786967</v>
      </c>
      <c r="G12" s="29">
        <f t="shared" si="1"/>
        <v>0.61083081062899436</v>
      </c>
    </row>
    <row r="13" spans="1:7" ht="21.9" customHeight="1">
      <c r="A13" s="27" t="s">
        <v>71</v>
      </c>
      <c r="B13" s="28">
        <f>公式!R27</f>
        <v>82508</v>
      </c>
      <c r="C13" s="28">
        <f>公式!S27</f>
        <v>809600</v>
      </c>
      <c r="D13" s="31">
        <v>48717</v>
      </c>
      <c r="E13" s="31">
        <v>675000</v>
      </c>
      <c r="F13" s="29">
        <f t="shared" si="1"/>
        <v>0.69361824414475448</v>
      </c>
      <c r="G13" s="29">
        <f t="shared" si="1"/>
        <v>0.19940740740740748</v>
      </c>
    </row>
    <row r="14" spans="1:7" ht="21.9" customHeight="1">
      <c r="A14" s="32" t="s">
        <v>67</v>
      </c>
      <c r="B14" s="33">
        <f>SUM(B10:B13)</f>
        <v>389151</v>
      </c>
      <c r="C14" s="33">
        <f>SUM(C10:C13)</f>
        <v>3085500</v>
      </c>
      <c r="D14" s="33">
        <v>325892</v>
      </c>
      <c r="E14" s="33">
        <v>2415900</v>
      </c>
      <c r="F14" s="34">
        <f t="shared" si="1"/>
        <v>0.19411031875590679</v>
      </c>
      <c r="G14" s="34">
        <f t="shared" si="1"/>
        <v>0.27716378989196566</v>
      </c>
    </row>
    <row r="15" spans="1:7" ht="21.9" customHeight="1">
      <c r="A15" s="27" t="s">
        <v>72</v>
      </c>
      <c r="B15" s="28">
        <f>公式!R31</f>
        <v>100245</v>
      </c>
      <c r="C15" s="28">
        <f>公式!S31</f>
        <v>537700</v>
      </c>
      <c r="D15" s="31">
        <v>939205</v>
      </c>
      <c r="E15" s="31">
        <v>2381000</v>
      </c>
      <c r="F15" s="29">
        <f t="shared" ref="F15:G19" si="2">SUM(B15/D15-1)</f>
        <v>-0.89326611336183259</v>
      </c>
      <c r="G15" s="29">
        <f t="shared" si="2"/>
        <v>-0.77417051658966818</v>
      </c>
    </row>
    <row r="16" spans="1:7" ht="21.9" customHeight="1">
      <c r="A16" s="27" t="s">
        <v>73</v>
      </c>
      <c r="B16" s="28">
        <f>公式!R34</f>
        <v>259313</v>
      </c>
      <c r="C16" s="28">
        <f>公式!S34</f>
        <v>1205000</v>
      </c>
      <c r="D16" s="31">
        <v>114246</v>
      </c>
      <c r="E16" s="31">
        <v>551700</v>
      </c>
      <c r="F16" s="29">
        <f t="shared" si="2"/>
        <v>1.2697774976804439</v>
      </c>
      <c r="G16" s="29">
        <f t="shared" si="2"/>
        <v>1.1841580569149901</v>
      </c>
    </row>
    <row r="17" spans="1:7" ht="21.9" customHeight="1">
      <c r="A17" s="27" t="s">
        <v>74</v>
      </c>
      <c r="B17" s="28">
        <f>公式!R38</f>
        <v>126404</v>
      </c>
      <c r="C17" s="28">
        <f>公式!S38</f>
        <v>2335400</v>
      </c>
      <c r="D17" s="31">
        <v>149343</v>
      </c>
      <c r="E17" s="31">
        <v>3783200</v>
      </c>
      <c r="F17" s="29">
        <f t="shared" si="2"/>
        <v>-0.15359943217961336</v>
      </c>
      <c r="G17" s="29">
        <f t="shared" si="2"/>
        <v>-0.38269190103615991</v>
      </c>
    </row>
    <row r="18" spans="1:7" ht="21.9" customHeight="1">
      <c r="A18" s="27" t="s">
        <v>75</v>
      </c>
      <c r="B18" s="28">
        <f>公式!R41</f>
        <v>402844</v>
      </c>
      <c r="C18" s="28">
        <f>公式!S41</f>
        <v>2507200</v>
      </c>
      <c r="D18" s="31">
        <v>308163</v>
      </c>
      <c r="E18" s="31">
        <v>2152100</v>
      </c>
      <c r="F18" s="29">
        <f t="shared" si="2"/>
        <v>0.3072432446465021</v>
      </c>
      <c r="G18" s="29">
        <f t="shared" si="2"/>
        <v>0.1650016263184797</v>
      </c>
    </row>
    <row r="19" spans="1:7" ht="21.9" customHeight="1">
      <c r="A19" s="32" t="s">
        <v>67</v>
      </c>
      <c r="B19" s="33">
        <f>SUM(B15:B18)</f>
        <v>888806</v>
      </c>
      <c r="C19" s="33">
        <f>SUM(C15:C18)</f>
        <v>6585300</v>
      </c>
      <c r="D19" s="33">
        <v>1510957</v>
      </c>
      <c r="E19" s="33">
        <v>8868000</v>
      </c>
      <c r="F19" s="34">
        <f t="shared" si="2"/>
        <v>-0.41175956694995286</v>
      </c>
      <c r="G19" s="34">
        <f t="shared" si="2"/>
        <v>-0.25740866035182675</v>
      </c>
    </row>
    <row r="20" spans="1:7" ht="21.9" customHeight="1">
      <c r="A20" s="27" t="s">
        <v>76</v>
      </c>
      <c r="B20" s="28">
        <f>公式!R46</f>
        <v>135360</v>
      </c>
      <c r="C20" s="28">
        <f>公式!S46</f>
        <v>288900</v>
      </c>
      <c r="D20" s="31">
        <v>22291</v>
      </c>
      <c r="E20" s="31">
        <v>163900</v>
      </c>
      <c r="F20" s="29">
        <f t="shared" ref="F20:G23" si="3">SUM(B20/D20-1)</f>
        <v>5.0724059037279616</v>
      </c>
      <c r="G20" s="29">
        <f t="shared" si="3"/>
        <v>0.76266015863331305</v>
      </c>
    </row>
    <row r="21" spans="1:7" ht="21.9" customHeight="1">
      <c r="A21" s="27" t="s">
        <v>77</v>
      </c>
      <c r="B21" s="28">
        <f>公式!R50</f>
        <v>246790</v>
      </c>
      <c r="C21" s="28">
        <f>公式!S50</f>
        <v>3533800</v>
      </c>
      <c r="D21" s="31">
        <v>268065</v>
      </c>
      <c r="E21" s="31">
        <v>4505100</v>
      </c>
      <c r="F21" s="29">
        <f t="shared" si="3"/>
        <v>-7.9365079365079416E-2</v>
      </c>
      <c r="G21" s="29">
        <f t="shared" si="3"/>
        <v>-0.21560009766708843</v>
      </c>
    </row>
    <row r="22" spans="1:7" ht="21.9" customHeight="1">
      <c r="A22" s="27" t="s">
        <v>78</v>
      </c>
      <c r="B22" s="28">
        <f>公式!R55</f>
        <v>1381979</v>
      </c>
      <c r="C22" s="28">
        <f>公式!S55</f>
        <v>10681300</v>
      </c>
      <c r="D22" s="31">
        <v>703601</v>
      </c>
      <c r="E22" s="31">
        <v>5814400</v>
      </c>
      <c r="F22" s="29">
        <f t="shared" si="3"/>
        <v>0.96415155748783765</v>
      </c>
      <c r="G22" s="29">
        <f t="shared" si="3"/>
        <v>0.83704251513483774</v>
      </c>
    </row>
    <row r="23" spans="1:7" ht="21.9" customHeight="1">
      <c r="A23" s="32" t="s">
        <v>67</v>
      </c>
      <c r="B23" s="33">
        <f>SUM(B20:B22)</f>
        <v>1764129</v>
      </c>
      <c r="C23" s="33">
        <f>SUM(C20:C22)</f>
        <v>14504000</v>
      </c>
      <c r="D23" s="33">
        <v>993957</v>
      </c>
      <c r="E23" s="33">
        <v>10483400</v>
      </c>
      <c r="F23" s="34">
        <f t="shared" si="3"/>
        <v>0.77485444541363457</v>
      </c>
      <c r="G23" s="34">
        <f t="shared" si="3"/>
        <v>0.38352061354140843</v>
      </c>
    </row>
    <row r="24" spans="1:7" ht="26.1" customHeight="1">
      <c r="A24" s="35" t="s">
        <v>86</v>
      </c>
      <c r="B24" s="36">
        <f>SUM(B9+B14+B19+B23)</f>
        <v>7644135</v>
      </c>
      <c r="C24" s="36">
        <f>SUM(C9+C14+C19+C23)</f>
        <v>36348000</v>
      </c>
      <c r="D24" s="36">
        <v>8065656</v>
      </c>
      <c r="E24" s="36">
        <v>32706900</v>
      </c>
      <c r="F24" s="37">
        <f>SUM(B24/D24-1)</f>
        <v>-5.2261217190517462E-2</v>
      </c>
      <c r="G24" s="37">
        <f>SUM(C24/E24-1)</f>
        <v>0.11132513322876814</v>
      </c>
    </row>
  </sheetData>
  <mergeCells count="5">
    <mergeCell ref="A1:G1"/>
    <mergeCell ref="F2:G2"/>
    <mergeCell ref="A2:A3"/>
    <mergeCell ref="B2:C2"/>
    <mergeCell ref="D2:E2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111.01</vt:lpstr>
      <vt:lpstr>111.02</vt:lpstr>
      <vt:lpstr>111.03</vt:lpstr>
      <vt:lpstr>111.04</vt:lpstr>
      <vt:lpstr>110.05</vt:lpstr>
      <vt:lpstr>110.06</vt:lpstr>
      <vt:lpstr>110.07</vt:lpstr>
      <vt:lpstr>110.08</vt:lpstr>
      <vt:lpstr>110.09</vt:lpstr>
      <vt:lpstr>110.10</vt:lpstr>
      <vt:lpstr>110.11</vt:lpstr>
      <vt:lpstr>110.12</vt:lpstr>
      <vt:lpstr>公式</vt:lpstr>
      <vt:lpstr>會訊分析</vt:lpstr>
    </vt:vector>
  </TitlesOfParts>
  <Company>MiTAC 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MiTAC Users</dc:creator>
  <cp:lastModifiedBy>user</cp:lastModifiedBy>
  <cp:lastPrinted>2017-06-19T03:37:58Z</cp:lastPrinted>
  <dcterms:created xsi:type="dcterms:W3CDTF">2000-07-19T08:32:38Z</dcterms:created>
  <dcterms:modified xsi:type="dcterms:W3CDTF">2022-06-21T06:59:17Z</dcterms:modified>
</cp:coreProperties>
</file>