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1年\"/>
    </mc:Choice>
  </mc:AlternateContent>
  <xr:revisionPtr revIDLastSave="0" documentId="13_ncr:1_{7C41362E-9264-4CD8-8CFD-7FE86951717B}" xr6:coauthVersionLast="47" xr6:coauthVersionMax="47" xr10:uidLastSave="{00000000-0000-0000-0000-000000000000}"/>
  <bookViews>
    <workbookView xWindow="-108" yWindow="-108" windowWidth="23256" windowHeight="12576" tabRatio="689" activeTab="1" xr2:uid="{00000000-000D-0000-FFFF-FFFF00000000}"/>
  </bookViews>
  <sheets>
    <sheet name="111.01" sheetId="6" r:id="rId1"/>
    <sheet name="111.02" sheetId="1" r:id="rId2"/>
    <sheet name="110.03" sheetId="2" r:id="rId3"/>
    <sheet name="110.04" sheetId="14" r:id="rId4"/>
    <sheet name="110.05" sheetId="4" r:id="rId5"/>
    <sheet name="110.06" sheetId="16" r:id="rId6"/>
    <sheet name="110.07" sheetId="15" r:id="rId7"/>
    <sheet name="110.08 " sheetId="23" r:id="rId8"/>
    <sheet name="110.09" sheetId="25" r:id="rId9"/>
    <sheet name="110.10" sheetId="26" r:id="rId10"/>
    <sheet name="110.11" sheetId="19" r:id="rId11"/>
    <sheet name="110.12" sheetId="21" r:id="rId12"/>
    <sheet name="會訊分析" sheetId="27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" l="1"/>
  <c r="J6" i="6"/>
  <c r="I7" i="6"/>
  <c r="J7" i="6"/>
  <c r="I8" i="6"/>
  <c r="J8" i="6"/>
  <c r="I9" i="6"/>
  <c r="J9" i="6"/>
  <c r="I12" i="6"/>
  <c r="J12" i="6"/>
  <c r="I13" i="6"/>
  <c r="J13" i="6"/>
  <c r="I14" i="6"/>
  <c r="J14" i="6"/>
  <c r="I15" i="6"/>
  <c r="J15" i="6"/>
  <c r="I16" i="6"/>
  <c r="J16" i="6"/>
  <c r="I17" i="6"/>
  <c r="J17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I5" i="1"/>
  <c r="J5" i="1"/>
  <c r="I7" i="1"/>
  <c r="J7" i="1"/>
  <c r="I8" i="1"/>
  <c r="J8" i="1"/>
  <c r="I9" i="1"/>
  <c r="J9" i="1"/>
  <c r="I10" i="1"/>
  <c r="J10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H5" i="19"/>
  <c r="I5" i="19"/>
  <c r="H6" i="19"/>
  <c r="I6" i="19"/>
  <c r="H7" i="19"/>
  <c r="I7" i="19"/>
  <c r="H8" i="19"/>
  <c r="I8" i="19"/>
  <c r="H9" i="19"/>
  <c r="I9" i="19"/>
  <c r="H10" i="19"/>
  <c r="I10" i="19"/>
  <c r="H11" i="19"/>
  <c r="I11" i="19"/>
  <c r="H12" i="19"/>
  <c r="I12" i="19"/>
  <c r="H13" i="19"/>
  <c r="I13" i="19"/>
  <c r="H14" i="19"/>
  <c r="I14" i="19"/>
  <c r="H15" i="19"/>
  <c r="I15" i="19"/>
  <c r="H16" i="19"/>
  <c r="I16" i="19"/>
  <c r="H17" i="19"/>
  <c r="I17" i="19"/>
  <c r="H18" i="19"/>
  <c r="I18" i="19"/>
  <c r="H19" i="19"/>
  <c r="I19" i="19"/>
  <c r="H21" i="19"/>
  <c r="I21" i="19"/>
  <c r="H24" i="19"/>
  <c r="I24" i="19"/>
  <c r="H29" i="19"/>
  <c r="I29" i="19"/>
  <c r="G31" i="19"/>
  <c r="E31" i="19"/>
  <c r="H13" i="21"/>
  <c r="I13" i="21"/>
  <c r="H21" i="21"/>
  <c r="I21" i="21"/>
  <c r="H17" i="21"/>
  <c r="I17" i="21"/>
  <c r="H19" i="21"/>
  <c r="I19" i="21"/>
  <c r="I15" i="21"/>
  <c r="H15" i="21"/>
  <c r="H5" i="21"/>
  <c r="I5" i="21"/>
  <c r="H6" i="21"/>
  <c r="I6" i="21"/>
  <c r="H8" i="21"/>
  <c r="I8" i="21"/>
  <c r="H7" i="21"/>
  <c r="I7" i="21"/>
  <c r="H10" i="21"/>
  <c r="I10" i="21"/>
  <c r="H9" i="21"/>
  <c r="I9" i="21"/>
  <c r="H11" i="21"/>
  <c r="I11" i="21"/>
  <c r="H14" i="21"/>
  <c r="I14" i="21"/>
  <c r="H16" i="21"/>
  <c r="I16" i="21"/>
  <c r="H12" i="21"/>
  <c r="I12" i="21"/>
  <c r="F5" i="21"/>
  <c r="F6" i="21"/>
  <c r="F8" i="21"/>
  <c r="F7" i="21"/>
  <c r="F10" i="21"/>
  <c r="F9" i="21"/>
  <c r="F11" i="21"/>
  <c r="F14" i="21"/>
  <c r="F16" i="21"/>
  <c r="F12" i="21"/>
  <c r="F15" i="21"/>
  <c r="F13" i="21"/>
  <c r="F21" i="21"/>
  <c r="F17" i="21"/>
  <c r="F19" i="21"/>
  <c r="F22" i="21"/>
  <c r="F18" i="21"/>
  <c r="F23" i="21"/>
  <c r="F27" i="21"/>
  <c r="F25" i="21"/>
  <c r="F20" i="21"/>
  <c r="F24" i="21"/>
  <c r="F28" i="21"/>
  <c r="F29" i="21"/>
  <c r="F26" i="21"/>
  <c r="F30" i="21"/>
  <c r="F4" i="21"/>
  <c r="F4" i="19" l="1"/>
  <c r="F31" i="19"/>
  <c r="H10" i="25"/>
  <c r="I10" i="25"/>
  <c r="H5" i="25"/>
  <c r="I5" i="25"/>
  <c r="H7" i="25"/>
  <c r="I7" i="25"/>
  <c r="H8" i="25"/>
  <c r="I8" i="25"/>
  <c r="H23" i="25"/>
  <c r="I23" i="25"/>
  <c r="H6" i="25"/>
  <c r="I6" i="25"/>
  <c r="H11" i="25"/>
  <c r="I11" i="25"/>
  <c r="H12" i="25"/>
  <c r="I12" i="25"/>
  <c r="H9" i="25"/>
  <c r="I9" i="25"/>
  <c r="H17" i="25"/>
  <c r="I17" i="25"/>
  <c r="H14" i="25"/>
  <c r="I14" i="25"/>
  <c r="H28" i="25"/>
  <c r="I28" i="25"/>
  <c r="H16" i="25"/>
  <c r="I16" i="25"/>
  <c r="H15" i="25"/>
  <c r="I15" i="25"/>
  <c r="H18" i="25"/>
  <c r="I18" i="25"/>
  <c r="H13" i="25"/>
  <c r="I13" i="25"/>
  <c r="H20" i="25"/>
  <c r="I20" i="25"/>
  <c r="H24" i="25"/>
  <c r="I24" i="25"/>
  <c r="H10" i="23"/>
  <c r="I10" i="23"/>
  <c r="H7" i="23"/>
  <c r="I7" i="23"/>
  <c r="H5" i="23"/>
  <c r="I5" i="23"/>
  <c r="H8" i="23"/>
  <c r="I8" i="23"/>
  <c r="H21" i="23"/>
  <c r="I21" i="23"/>
  <c r="H6" i="23"/>
  <c r="I6" i="23"/>
  <c r="H12" i="23"/>
  <c r="I12" i="23"/>
  <c r="H11" i="23"/>
  <c r="I11" i="23"/>
  <c r="H9" i="23"/>
  <c r="I9" i="23"/>
  <c r="H17" i="23"/>
  <c r="I17" i="23"/>
  <c r="H14" i="23"/>
  <c r="I14" i="23"/>
  <c r="H28" i="23"/>
  <c r="I28" i="23"/>
  <c r="H15" i="23"/>
  <c r="I15" i="23"/>
  <c r="H16" i="23"/>
  <c r="I16" i="23"/>
  <c r="H18" i="23"/>
  <c r="I18" i="23"/>
  <c r="H13" i="23"/>
  <c r="I13" i="23"/>
  <c r="H20" i="23"/>
  <c r="I20" i="23"/>
  <c r="H10" i="26"/>
  <c r="I10" i="26"/>
  <c r="H5" i="26"/>
  <c r="I5" i="26"/>
  <c r="H7" i="26"/>
  <c r="I7" i="26"/>
  <c r="H8" i="26"/>
  <c r="I8" i="26"/>
  <c r="H23" i="26"/>
  <c r="I23" i="26"/>
  <c r="H6" i="26"/>
  <c r="I6" i="26"/>
  <c r="H11" i="26"/>
  <c r="I11" i="26"/>
  <c r="H12" i="26"/>
  <c r="I12" i="26"/>
  <c r="H9" i="26"/>
  <c r="I9" i="26"/>
  <c r="H17" i="26"/>
  <c r="I17" i="26"/>
  <c r="H14" i="26"/>
  <c r="I14" i="26"/>
  <c r="H28" i="26"/>
  <c r="I28" i="26"/>
  <c r="H16" i="26"/>
  <c r="I16" i="26"/>
  <c r="H15" i="26"/>
  <c r="I15" i="26"/>
  <c r="H18" i="26"/>
  <c r="I18" i="26"/>
  <c r="H13" i="26"/>
  <c r="I13" i="26"/>
  <c r="H20" i="26"/>
  <c r="I20" i="26"/>
  <c r="H24" i="26"/>
  <c r="I24" i="26"/>
  <c r="G29" i="26"/>
  <c r="E29" i="26"/>
  <c r="F23" i="26" s="1"/>
  <c r="H16" i="15"/>
  <c r="I16" i="15"/>
  <c r="H10" i="15"/>
  <c r="I10" i="15"/>
  <c r="H23" i="15"/>
  <c r="I23" i="15"/>
  <c r="H27" i="15"/>
  <c r="I27" i="15"/>
  <c r="H17" i="15"/>
  <c r="I17" i="15"/>
  <c r="H14" i="15"/>
  <c r="I14" i="15"/>
  <c r="G28" i="15"/>
  <c r="E28" i="15"/>
  <c r="F5" i="15" s="1"/>
  <c r="H15" i="16"/>
  <c r="I15" i="16"/>
  <c r="G26" i="16"/>
  <c r="E26" i="16"/>
  <c r="F26" i="16" s="1"/>
  <c r="H15" i="4"/>
  <c r="I15" i="4"/>
  <c r="H10" i="4"/>
  <c r="I10" i="4"/>
  <c r="H11" i="4"/>
  <c r="I11" i="4"/>
  <c r="H12" i="4"/>
  <c r="I12" i="4"/>
  <c r="H13" i="4"/>
  <c r="I13" i="4"/>
  <c r="H14" i="4"/>
  <c r="I14" i="4"/>
  <c r="H16" i="4"/>
  <c r="I16" i="4"/>
  <c r="H18" i="4"/>
  <c r="I18" i="4"/>
  <c r="F21" i="4"/>
  <c r="G25" i="4"/>
  <c r="E25" i="4"/>
  <c r="F25" i="4" s="1"/>
  <c r="F19" i="26" l="1"/>
  <c r="F14" i="26"/>
  <c r="F7" i="26"/>
  <c r="F21" i="26"/>
  <c r="F4" i="26"/>
  <c r="F24" i="26"/>
  <c r="F17" i="26"/>
  <c r="F5" i="26"/>
  <c r="F8" i="26"/>
  <c r="F29" i="26"/>
  <c r="F20" i="26"/>
  <c r="F9" i="26"/>
  <c r="F10" i="26"/>
  <c r="F27" i="26"/>
  <c r="F13" i="26"/>
  <c r="F12" i="26"/>
  <c r="F26" i="26"/>
  <c r="F18" i="26"/>
  <c r="F11" i="26"/>
  <c r="F25" i="26"/>
  <c r="F15" i="26"/>
  <c r="F6" i="26"/>
  <c r="F28" i="26"/>
  <c r="F22" i="26"/>
  <c r="F16" i="26"/>
  <c r="F8" i="4"/>
  <c r="F14" i="4"/>
  <c r="F14" i="15"/>
  <c r="F7" i="15"/>
  <c r="F18" i="15"/>
  <c r="F4" i="15"/>
  <c r="F27" i="15"/>
  <c r="F28" i="15"/>
  <c r="F26" i="15"/>
  <c r="F24" i="15"/>
  <c r="F23" i="15"/>
  <c r="F20" i="15"/>
  <c r="F19" i="15"/>
  <c r="F12" i="15"/>
  <c r="F17" i="15"/>
  <c r="F11" i="15"/>
  <c r="F9" i="15"/>
  <c r="F25" i="15"/>
  <c r="F6" i="15"/>
  <c r="F21" i="15"/>
  <c r="F13" i="15"/>
  <c r="F10" i="15"/>
  <c r="F8" i="15"/>
  <c r="F22" i="15"/>
  <c r="F15" i="15"/>
  <c r="F16" i="15"/>
  <c r="F24" i="16"/>
  <c r="F25" i="16"/>
  <c r="F23" i="16"/>
  <c r="F21" i="16"/>
  <c r="F18" i="16"/>
  <c r="F22" i="16"/>
  <c r="F16" i="16"/>
  <c r="F20" i="16"/>
  <c r="F11" i="16"/>
  <c r="F4" i="16"/>
  <c r="F13" i="16"/>
  <c r="F8" i="16"/>
  <c r="F10" i="16"/>
  <c r="F17" i="16"/>
  <c r="F12" i="16"/>
  <c r="F15" i="16"/>
  <c r="F5" i="16"/>
  <c r="F19" i="16"/>
  <c r="F14" i="16"/>
  <c r="F9" i="16"/>
  <c r="F6" i="16"/>
  <c r="F7" i="16"/>
  <c r="F20" i="4"/>
  <c r="F13" i="4"/>
  <c r="F7" i="4"/>
  <c r="F19" i="4"/>
  <c r="F12" i="4"/>
  <c r="F24" i="4"/>
  <c r="F18" i="4"/>
  <c r="F11" i="4"/>
  <c r="F17" i="4"/>
  <c r="F23" i="4"/>
  <c r="F16" i="4"/>
  <c r="F10" i="4"/>
  <c r="F22" i="4"/>
  <c r="F15" i="4"/>
  <c r="F9" i="4"/>
  <c r="F4" i="4"/>
  <c r="F5" i="4"/>
  <c r="F6" i="4"/>
  <c r="H15" i="14"/>
  <c r="I15" i="14"/>
  <c r="H13" i="14"/>
  <c r="I13" i="14"/>
  <c r="H12" i="14"/>
  <c r="I12" i="14"/>
  <c r="H14" i="14"/>
  <c r="I14" i="14"/>
  <c r="H15" i="2"/>
  <c r="I15" i="2"/>
  <c r="H17" i="2"/>
  <c r="I17" i="2"/>
  <c r="H13" i="2"/>
  <c r="I13" i="2"/>
  <c r="H21" i="2"/>
  <c r="I21" i="2"/>
  <c r="G4" i="6" l="1"/>
  <c r="D4" i="6"/>
  <c r="H24" i="21" l="1"/>
  <c r="I24" i="21"/>
  <c r="H18" i="21"/>
  <c r="I18" i="21"/>
  <c r="C26" i="21" l="1"/>
  <c r="H6" i="14" l="1"/>
  <c r="I6" i="14"/>
  <c r="H5" i="14"/>
  <c r="I5" i="14"/>
  <c r="H7" i="14"/>
  <c r="I7" i="14"/>
  <c r="H8" i="14"/>
  <c r="I8" i="14"/>
  <c r="H17" i="14"/>
  <c r="I17" i="14"/>
  <c r="H9" i="14"/>
  <c r="I9" i="14"/>
  <c r="H10" i="14"/>
  <c r="I10" i="14"/>
  <c r="H16" i="14"/>
  <c r="I16" i="14"/>
  <c r="H22" i="14"/>
  <c r="I22" i="14"/>
  <c r="H23" i="14"/>
  <c r="I23" i="14"/>
  <c r="H11" i="14"/>
  <c r="I11" i="14"/>
  <c r="G24" i="14"/>
  <c r="E24" i="14"/>
  <c r="F11" i="14" l="1"/>
  <c r="F9" i="14"/>
  <c r="F13" i="14"/>
  <c r="F21" i="14"/>
  <c r="F6" i="14"/>
  <c r="F10" i="14"/>
  <c r="F12" i="14"/>
  <c r="F4" i="14"/>
  <c r="F20" i="14"/>
  <c r="F5" i="14"/>
  <c r="F16" i="14"/>
  <c r="F14" i="14"/>
  <c r="F15" i="14"/>
  <c r="F7" i="14"/>
  <c r="F22" i="14"/>
  <c r="F19" i="14"/>
  <c r="F17" i="14"/>
  <c r="F8" i="14"/>
  <c r="F23" i="14"/>
  <c r="F18" i="14"/>
  <c r="F24" i="14"/>
  <c r="H10" i="2"/>
  <c r="I10" i="2"/>
  <c r="H6" i="2"/>
  <c r="I6" i="2"/>
  <c r="H5" i="2"/>
  <c r="I5" i="2"/>
  <c r="H7" i="2"/>
  <c r="I7" i="2"/>
  <c r="H20" i="2"/>
  <c r="I20" i="2"/>
  <c r="H9" i="2"/>
  <c r="I9" i="2"/>
  <c r="H8" i="2"/>
  <c r="I8" i="2"/>
  <c r="H22" i="2"/>
  <c r="I22" i="2"/>
  <c r="H11" i="2"/>
  <c r="I11" i="2"/>
  <c r="H12" i="2"/>
  <c r="I12" i="2"/>
  <c r="G23" i="2"/>
  <c r="E23" i="2"/>
  <c r="H22" i="1"/>
  <c r="F22" i="1"/>
  <c r="G9" i="1" l="1"/>
  <c r="G17" i="1"/>
  <c r="G21" i="1"/>
  <c r="G7" i="1"/>
  <c r="G8" i="1"/>
  <c r="G10" i="1"/>
  <c r="G18" i="1"/>
  <c r="G5" i="1"/>
  <c r="G14" i="1"/>
  <c r="G16" i="1"/>
  <c r="G11" i="1"/>
  <c r="G19" i="1"/>
  <c r="G22" i="1"/>
  <c r="G15" i="1"/>
  <c r="G12" i="1"/>
  <c r="G20" i="1"/>
  <c r="G6" i="1"/>
  <c r="G13" i="1"/>
  <c r="F7" i="2"/>
  <c r="F15" i="2"/>
  <c r="F4" i="2"/>
  <c r="F20" i="2"/>
  <c r="F22" i="2"/>
  <c r="F8" i="2"/>
  <c r="F16" i="2"/>
  <c r="F9" i="2"/>
  <c r="F17" i="2"/>
  <c r="F12" i="2"/>
  <c r="F10" i="2"/>
  <c r="F18" i="2"/>
  <c r="F11" i="2"/>
  <c r="F19" i="2"/>
  <c r="F14" i="2"/>
  <c r="F5" i="2"/>
  <c r="F13" i="2"/>
  <c r="F21" i="2"/>
  <c r="F6" i="2"/>
  <c r="G4" i="1"/>
  <c r="F23" i="2"/>
  <c r="B30" i="21" l="1"/>
  <c r="D31" i="19"/>
  <c r="B31" i="19"/>
  <c r="H31" i="19" l="1"/>
  <c r="C4" i="19"/>
  <c r="C31" i="19"/>
  <c r="I31" i="19"/>
  <c r="C27" i="21"/>
  <c r="C23" i="21"/>
  <c r="C24" i="21"/>
  <c r="C18" i="21"/>
  <c r="C28" i="21"/>
  <c r="C25" i="21"/>
  <c r="C15" i="21"/>
  <c r="C17" i="21"/>
  <c r="C12" i="21"/>
  <c r="C22" i="21"/>
  <c r="C29" i="21"/>
  <c r="C20" i="21"/>
  <c r="C9" i="21"/>
  <c r="C21" i="21"/>
  <c r="C14" i="21"/>
  <c r="C13" i="21"/>
  <c r="C5" i="21"/>
  <c r="C7" i="21"/>
  <c r="C8" i="21"/>
  <c r="C16" i="21"/>
  <c r="C6" i="21"/>
  <c r="C10" i="21"/>
  <c r="C4" i="21"/>
  <c r="C11" i="21"/>
  <c r="C19" i="21"/>
  <c r="I4" i="23" l="1"/>
  <c r="H4" i="23"/>
  <c r="H9" i="15" l="1"/>
  <c r="I9" i="15"/>
  <c r="H7" i="15"/>
  <c r="I7" i="15"/>
  <c r="H5" i="15"/>
  <c r="I5" i="15"/>
  <c r="H11" i="15"/>
  <c r="I11" i="15"/>
  <c r="H12" i="15"/>
  <c r="I12" i="15"/>
  <c r="H8" i="15"/>
  <c r="I8" i="15"/>
  <c r="H6" i="15"/>
  <c r="I6" i="15"/>
  <c r="H20" i="15"/>
  <c r="I20" i="15"/>
  <c r="H15" i="15"/>
  <c r="I15" i="15"/>
  <c r="H13" i="15"/>
  <c r="I13" i="15"/>
  <c r="I4" i="15"/>
  <c r="H4" i="15"/>
  <c r="H4" i="14" l="1"/>
  <c r="H6" i="4"/>
  <c r="I6" i="4"/>
  <c r="H9" i="4"/>
  <c r="I9" i="4"/>
  <c r="H5" i="4"/>
  <c r="I5" i="4"/>
  <c r="H8" i="4"/>
  <c r="I8" i="4"/>
  <c r="H7" i="4"/>
  <c r="I7" i="4"/>
  <c r="H24" i="4"/>
  <c r="I24" i="4"/>
  <c r="H23" i="4"/>
  <c r="I23" i="4"/>
  <c r="C30" i="21" l="1"/>
  <c r="H30" i="21"/>
  <c r="D29" i="26"/>
  <c r="I29" i="26" s="1"/>
  <c r="B29" i="26"/>
  <c r="C5" i="26" l="1"/>
  <c r="C17" i="26"/>
  <c r="C24" i="26"/>
  <c r="C28" i="26"/>
  <c r="C26" i="26"/>
  <c r="C20" i="26"/>
  <c r="C7" i="26"/>
  <c r="C14" i="26"/>
  <c r="C19" i="26"/>
  <c r="C4" i="26"/>
  <c r="C8" i="26"/>
  <c r="C21" i="26"/>
  <c r="C10" i="26"/>
  <c r="C23" i="26"/>
  <c r="C16" i="26"/>
  <c r="C22" i="26"/>
  <c r="C6" i="26"/>
  <c r="C15" i="26"/>
  <c r="C11" i="26"/>
  <c r="C18" i="26"/>
  <c r="C9" i="26"/>
  <c r="H29" i="26"/>
  <c r="C25" i="26"/>
  <c r="C27" i="26"/>
  <c r="C12" i="26"/>
  <c r="C13" i="26"/>
  <c r="C29" i="26"/>
  <c r="I4" i="26"/>
  <c r="H4" i="26"/>
  <c r="D30" i="25"/>
  <c r="I30" i="25" s="1"/>
  <c r="B30" i="25"/>
  <c r="D29" i="23"/>
  <c r="I29" i="23" s="1"/>
  <c r="B29" i="23"/>
  <c r="C23" i="25" l="1"/>
  <c r="C16" i="25"/>
  <c r="C26" i="25"/>
  <c r="C20" i="25"/>
  <c r="C6" i="25"/>
  <c r="C15" i="25"/>
  <c r="C25" i="25"/>
  <c r="H30" i="25"/>
  <c r="C11" i="25"/>
  <c r="C18" i="25"/>
  <c r="C19" i="25"/>
  <c r="C9" i="25"/>
  <c r="C12" i="25"/>
  <c r="C13" i="25"/>
  <c r="C27" i="25"/>
  <c r="C29" i="25"/>
  <c r="C5" i="25"/>
  <c r="C17" i="25"/>
  <c r="C24" i="25"/>
  <c r="C30" i="25"/>
  <c r="C7" i="25"/>
  <c r="C14" i="25"/>
  <c r="C22" i="25"/>
  <c r="C4" i="25"/>
  <c r="C8" i="25"/>
  <c r="C28" i="25"/>
  <c r="C21" i="25"/>
  <c r="C10" i="25"/>
  <c r="C10" i="23"/>
  <c r="C9" i="23"/>
  <c r="C20" i="23"/>
  <c r="C29" i="23"/>
  <c r="C11" i="23"/>
  <c r="C7" i="23"/>
  <c r="C17" i="23"/>
  <c r="C22" i="23"/>
  <c r="C4" i="23"/>
  <c r="C13" i="23"/>
  <c r="C5" i="23"/>
  <c r="C14" i="23"/>
  <c r="C24" i="23"/>
  <c r="C27" i="23"/>
  <c r="C8" i="23"/>
  <c r="C28" i="23"/>
  <c r="C19" i="23"/>
  <c r="C26" i="23"/>
  <c r="C21" i="23"/>
  <c r="C15" i="23"/>
  <c r="C23" i="23"/>
  <c r="C12" i="23"/>
  <c r="C6" i="23"/>
  <c r="C16" i="23"/>
  <c r="C25" i="23"/>
  <c r="C18" i="23"/>
  <c r="H29" i="23"/>
  <c r="H4" i="25"/>
  <c r="I4" i="25"/>
  <c r="H6" i="16" l="1"/>
  <c r="I6" i="16"/>
  <c r="H10" i="16"/>
  <c r="I10" i="16"/>
  <c r="H7" i="16"/>
  <c r="I7" i="16"/>
  <c r="H18" i="16"/>
  <c r="I18" i="16"/>
  <c r="H8" i="16"/>
  <c r="I8" i="16"/>
  <c r="H5" i="16"/>
  <c r="I5" i="16"/>
  <c r="H9" i="16"/>
  <c r="I9" i="16"/>
  <c r="H11" i="16"/>
  <c r="I11" i="16"/>
  <c r="H13" i="16"/>
  <c r="I13" i="16"/>
  <c r="H21" i="16"/>
  <c r="I21" i="16"/>
  <c r="H25" i="16"/>
  <c r="I25" i="16"/>
  <c r="H14" i="16"/>
  <c r="I14" i="16"/>
  <c r="H16" i="16"/>
  <c r="I16" i="16"/>
  <c r="H12" i="16"/>
  <c r="I12" i="16"/>
  <c r="I4" i="14" l="1"/>
  <c r="I4" i="2"/>
  <c r="H4" i="2"/>
  <c r="E22" i="1"/>
  <c r="J22" i="1" s="1"/>
  <c r="C22" i="1"/>
  <c r="J4" i="1"/>
  <c r="I4" i="1"/>
  <c r="I4" i="6"/>
  <c r="D4" i="1" l="1"/>
  <c r="D12" i="1"/>
  <c r="D20" i="1"/>
  <c r="D5" i="1"/>
  <c r="D13" i="1"/>
  <c r="D21" i="1"/>
  <c r="D11" i="1"/>
  <c r="D6" i="1"/>
  <c r="D14" i="1"/>
  <c r="D19" i="1"/>
  <c r="D7" i="1"/>
  <c r="D15" i="1"/>
  <c r="D9" i="1"/>
  <c r="D8" i="1"/>
  <c r="D16" i="1"/>
  <c r="D17" i="1"/>
  <c r="D10" i="1"/>
  <c r="D18" i="1"/>
  <c r="D22" i="1"/>
  <c r="I22" i="1"/>
  <c r="I30" i="21"/>
  <c r="H4" i="19"/>
  <c r="I4" i="19"/>
  <c r="D28" i="15" l="1"/>
  <c r="I28" i="15" s="1"/>
  <c r="B28" i="15"/>
  <c r="C16" i="15" l="1"/>
  <c r="C15" i="15"/>
  <c r="C10" i="15"/>
  <c r="C13" i="15"/>
  <c r="C17" i="15"/>
  <c r="C23" i="15"/>
  <c r="C24" i="15"/>
  <c r="C27" i="15"/>
  <c r="C14" i="15"/>
  <c r="C20" i="15"/>
  <c r="C25" i="15"/>
  <c r="C4" i="15"/>
  <c r="C6" i="15"/>
  <c r="C18" i="15"/>
  <c r="C9" i="15"/>
  <c r="C11" i="15"/>
  <c r="C19" i="15"/>
  <c r="C7" i="15"/>
  <c r="C12" i="15"/>
  <c r="C22" i="15"/>
  <c r="C5" i="15"/>
  <c r="C21" i="15"/>
  <c r="C8" i="15"/>
  <c r="C26" i="15"/>
  <c r="C28" i="15"/>
  <c r="H28" i="15"/>
  <c r="D26" i="16"/>
  <c r="I26" i="16" s="1"/>
  <c r="B26" i="16"/>
  <c r="C10" i="16" l="1"/>
  <c r="C11" i="16"/>
  <c r="C14" i="16"/>
  <c r="C19" i="16"/>
  <c r="C6" i="16"/>
  <c r="C9" i="16"/>
  <c r="C12" i="16"/>
  <c r="C17" i="16"/>
  <c r="C21" i="16"/>
  <c r="C7" i="16"/>
  <c r="C13" i="16"/>
  <c r="C23" i="16"/>
  <c r="C5" i="16"/>
  <c r="C15" i="16"/>
  <c r="C24" i="16"/>
  <c r="C8" i="16"/>
  <c r="C16" i="16"/>
  <c r="C20" i="16"/>
  <c r="C4" i="16"/>
  <c r="C18" i="16"/>
  <c r="C22" i="16"/>
  <c r="C25" i="16"/>
  <c r="H26" i="16"/>
  <c r="C26" i="16"/>
  <c r="H4" i="4"/>
  <c r="I4" i="4"/>
  <c r="D25" i="4"/>
  <c r="I25" i="4" s="1"/>
  <c r="B25" i="4"/>
  <c r="D24" i="14"/>
  <c r="I24" i="14" s="1"/>
  <c r="B24" i="14"/>
  <c r="C14" i="4" l="1"/>
  <c r="C22" i="4"/>
  <c r="C15" i="4"/>
  <c r="C23" i="4"/>
  <c r="C18" i="4"/>
  <c r="C25" i="4"/>
  <c r="C16" i="4"/>
  <c r="C24" i="4"/>
  <c r="C9" i="4"/>
  <c r="C17" i="4"/>
  <c r="C10" i="4"/>
  <c r="C11" i="4"/>
  <c r="C19" i="4"/>
  <c r="C12" i="4"/>
  <c r="C20" i="4"/>
  <c r="C13" i="4"/>
  <c r="C21" i="4"/>
  <c r="C8" i="4"/>
  <c r="C7" i="4"/>
  <c r="C6" i="4"/>
  <c r="C4" i="4"/>
  <c r="C5" i="4"/>
  <c r="C22" i="14"/>
  <c r="C23" i="14"/>
  <c r="C8" i="14"/>
  <c r="C18" i="14"/>
  <c r="C7" i="14"/>
  <c r="C17" i="14"/>
  <c r="C15" i="14"/>
  <c r="C20" i="14"/>
  <c r="C11" i="14"/>
  <c r="C9" i="14"/>
  <c r="C13" i="14"/>
  <c r="C21" i="14"/>
  <c r="C4" i="14"/>
  <c r="C6" i="14"/>
  <c r="C10" i="14"/>
  <c r="C12" i="14"/>
  <c r="C19" i="14"/>
  <c r="C5" i="14"/>
  <c r="C16" i="14"/>
  <c r="C14" i="14"/>
  <c r="H25" i="4"/>
  <c r="H24" i="14"/>
  <c r="C24" i="14"/>
  <c r="D23" i="2"/>
  <c r="I23" i="2" s="1"/>
  <c r="B23" i="2"/>
  <c r="C11" i="2" l="1"/>
  <c r="C19" i="2"/>
  <c r="C4" i="2"/>
  <c r="C12" i="2"/>
  <c r="C5" i="2"/>
  <c r="C13" i="2"/>
  <c r="C16" i="2"/>
  <c r="C6" i="2"/>
  <c r="C14" i="2"/>
  <c r="C18" i="2"/>
  <c r="C7" i="2"/>
  <c r="C15" i="2"/>
  <c r="C8" i="2"/>
  <c r="C9" i="2"/>
  <c r="C17" i="2"/>
  <c r="C10" i="2"/>
  <c r="C22" i="2"/>
  <c r="C21" i="2"/>
  <c r="C20" i="2"/>
  <c r="H23" i="2"/>
  <c r="C23" i="2"/>
  <c r="J4" i="6"/>
  <c r="I4" i="21"/>
  <c r="H4" i="21"/>
  <c r="I4" i="16"/>
  <c r="H4" i="16"/>
</calcChain>
</file>

<file path=xl/sharedStrings.xml><?xml version="1.0" encoding="utf-8"?>
<sst xmlns="http://schemas.openxmlformats.org/spreadsheetml/2006/main" count="477" uniqueCount="191">
  <si>
    <t xml:space="preserve">斯里蘭卡 </t>
  </si>
  <si>
    <t>香港</t>
  </si>
  <si>
    <t>印尼</t>
  </si>
  <si>
    <t>日本</t>
  </si>
  <si>
    <t>馬來西亞</t>
  </si>
  <si>
    <t>孟加拉</t>
  </si>
  <si>
    <t>菲律賓</t>
  </si>
  <si>
    <t>中國大陸</t>
  </si>
  <si>
    <t>越南</t>
  </si>
  <si>
    <t>南非</t>
  </si>
  <si>
    <t>美國</t>
  </si>
  <si>
    <t>與去年同期比較</t>
    <phoneticPr fontId="3" type="noConversion"/>
  </si>
  <si>
    <t>柬埔寨</t>
    <phoneticPr fontId="3" type="noConversion"/>
  </si>
  <si>
    <t>國        名</t>
    <phoneticPr fontId="3" type="noConversion"/>
  </si>
  <si>
    <t>數量(KG)</t>
    <phoneticPr fontId="3" type="noConversion"/>
  </si>
  <si>
    <t>數量(%)</t>
    <phoneticPr fontId="3" type="noConversion"/>
  </si>
  <si>
    <t>金額(%)</t>
    <phoneticPr fontId="3" type="noConversion"/>
  </si>
  <si>
    <t>泰國</t>
    <phoneticPr fontId="3" type="noConversion"/>
  </si>
  <si>
    <t>數量占
比重%</t>
    <phoneticPr fontId="3" type="noConversion"/>
  </si>
  <si>
    <t>巴基斯坦　</t>
    <phoneticPr fontId="3" type="noConversion"/>
  </si>
  <si>
    <t>韓國</t>
  </si>
  <si>
    <t>國        名</t>
    <phoneticPr fontId="3" type="noConversion"/>
  </si>
  <si>
    <t>數量占
比重%</t>
    <phoneticPr fontId="3" type="noConversion"/>
  </si>
  <si>
    <t>金額(US$)</t>
    <phoneticPr fontId="3" type="noConversion"/>
  </si>
  <si>
    <t>其它國家</t>
    <phoneticPr fontId="3" type="noConversion"/>
  </si>
  <si>
    <t>澳大利亞</t>
    <phoneticPr fontId="3" type="noConversion"/>
  </si>
  <si>
    <t>紐西蘭</t>
    <phoneticPr fontId="3" type="noConversion"/>
  </si>
  <si>
    <t>俄羅斯</t>
    <phoneticPr fontId="3" type="noConversion"/>
  </si>
  <si>
    <t>109年1-12月</t>
    <phoneticPr fontId="3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</si>
  <si>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1-8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</si>
  <si>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rPr>
        <sz val="12.5"/>
        <rFont val="微軟正黑體"/>
        <family val="2"/>
        <charset val="136"/>
      </rPr>
      <t>中國大陸</t>
    </r>
    <phoneticPr fontId="3" type="noConversion"/>
  </si>
  <si>
    <r>
      <rPr>
        <sz val="12.5"/>
        <rFont val="微軟正黑體"/>
        <family val="2"/>
        <charset val="136"/>
      </rPr>
      <t>越南</t>
    </r>
    <phoneticPr fontId="3" type="noConversion"/>
  </si>
  <si>
    <r>
      <rPr>
        <sz val="12.5"/>
        <rFont val="微軟正黑體"/>
        <family val="2"/>
        <charset val="136"/>
      </rPr>
      <t>孟加拉</t>
    </r>
    <phoneticPr fontId="3" type="noConversion"/>
  </si>
  <si>
    <r>
      <rPr>
        <sz val="12.5"/>
        <rFont val="微軟正黑體"/>
        <family val="2"/>
        <charset val="136"/>
      </rPr>
      <t>香港</t>
    </r>
    <phoneticPr fontId="3" type="noConversion"/>
  </si>
  <si>
    <r>
      <rPr>
        <sz val="12.5"/>
        <rFont val="微軟正黑體"/>
        <family val="2"/>
        <charset val="136"/>
      </rPr>
      <t>日本</t>
    </r>
    <phoneticPr fontId="3" type="noConversion"/>
  </si>
  <si>
    <r>
      <rPr>
        <sz val="12.5"/>
        <rFont val="微軟正黑體"/>
        <family val="2"/>
        <charset val="136"/>
      </rPr>
      <t>印尼</t>
    </r>
    <phoneticPr fontId="3" type="noConversion"/>
  </si>
  <si>
    <r>
      <rPr>
        <sz val="12.5"/>
        <rFont val="微軟正黑體"/>
        <family val="2"/>
        <charset val="136"/>
      </rPr>
      <t>菲律賓</t>
    </r>
    <phoneticPr fontId="3" type="noConversion"/>
  </si>
  <si>
    <r>
      <rPr>
        <sz val="12.5"/>
        <rFont val="微軟正黑體"/>
        <family val="2"/>
        <charset val="136"/>
      </rPr>
      <t>馬來西亞</t>
    </r>
    <phoneticPr fontId="3" type="noConversion"/>
  </si>
  <si>
    <r>
      <rPr>
        <sz val="12.5"/>
        <rFont val="微軟正黑體"/>
        <family val="2"/>
        <charset val="136"/>
      </rPr>
      <t>斯里蘭卡</t>
    </r>
    <r>
      <rPr>
        <sz val="12.5"/>
        <rFont val="Times New Roman"/>
        <family val="1"/>
      </rPr>
      <t xml:space="preserve"> </t>
    </r>
    <phoneticPr fontId="3" type="noConversion"/>
  </si>
  <si>
    <r>
      <rPr>
        <sz val="12.5"/>
        <rFont val="微軟正黑體"/>
        <family val="2"/>
        <charset val="136"/>
      </rPr>
      <t>柬埔寨</t>
    </r>
    <phoneticPr fontId="3" type="noConversion"/>
  </si>
  <si>
    <r>
      <rPr>
        <sz val="12.5"/>
        <rFont val="微軟正黑體"/>
        <family val="2"/>
        <charset val="136"/>
      </rPr>
      <t>南非</t>
    </r>
    <phoneticPr fontId="3" type="noConversion"/>
  </si>
  <si>
    <r>
      <rPr>
        <sz val="12.5"/>
        <rFont val="微軟正黑體"/>
        <family val="2"/>
        <charset val="136"/>
      </rPr>
      <t>美國</t>
    </r>
    <phoneticPr fontId="3" type="noConversion"/>
  </si>
  <si>
    <r>
      <rPr>
        <sz val="12.5"/>
        <rFont val="微軟正黑體"/>
        <family val="2"/>
        <charset val="136"/>
      </rPr>
      <t>泰國</t>
    </r>
    <phoneticPr fontId="3" type="noConversion"/>
  </si>
  <si>
    <r>
      <rPr>
        <sz val="12.5"/>
        <rFont val="微軟正黑體"/>
        <family val="2"/>
        <charset val="136"/>
      </rPr>
      <t>俄羅斯</t>
    </r>
    <phoneticPr fontId="3" type="noConversion"/>
  </si>
  <si>
    <r>
      <rPr>
        <sz val="12.5"/>
        <rFont val="微軟正黑體"/>
        <family val="2"/>
        <charset val="136"/>
      </rPr>
      <t>巴基斯坦</t>
    </r>
    <phoneticPr fontId="3" type="noConversion"/>
  </si>
  <si>
    <r>
      <rPr>
        <sz val="12.5"/>
        <rFont val="微軟正黑體"/>
        <family val="2"/>
        <charset val="136"/>
      </rPr>
      <t>薩爾瓦多</t>
    </r>
    <phoneticPr fontId="3" type="noConversion"/>
  </si>
  <si>
    <r>
      <rPr>
        <sz val="12.5"/>
        <rFont val="微軟正黑體"/>
        <family val="2"/>
        <charset val="136"/>
      </rPr>
      <t>澳洲</t>
    </r>
    <phoneticPr fontId="3" type="noConversion"/>
  </si>
  <si>
    <r>
      <rPr>
        <sz val="12.5"/>
        <rFont val="微軟正黑體"/>
        <family val="2"/>
        <charset val="136"/>
      </rPr>
      <t>韓國</t>
    </r>
    <phoneticPr fontId="3" type="noConversion"/>
  </si>
  <si>
    <r>
      <rPr>
        <sz val="12.5"/>
        <rFont val="微軟正黑體"/>
        <family val="2"/>
        <charset val="136"/>
      </rPr>
      <t>馬達加斯加</t>
    </r>
    <phoneticPr fontId="3" type="noConversion"/>
  </si>
  <si>
    <r>
      <rPr>
        <sz val="12.5"/>
        <rFont val="微軟正黑體"/>
        <family val="2"/>
        <charset val="136"/>
      </rPr>
      <t>紐西蘭</t>
    </r>
    <phoneticPr fontId="3" type="noConversion"/>
  </si>
  <si>
    <r>
      <rPr>
        <sz val="12.5"/>
        <rFont val="微軟正黑體"/>
        <family val="2"/>
        <charset val="136"/>
      </rPr>
      <t>塞爾維亞</t>
    </r>
    <phoneticPr fontId="3" type="noConversion"/>
  </si>
  <si>
    <r>
      <rPr>
        <sz val="12.5"/>
        <rFont val="微軟正黑體"/>
        <family val="2"/>
        <charset val="136"/>
      </rPr>
      <t>英國</t>
    </r>
    <phoneticPr fontId="3" type="noConversion"/>
  </si>
  <si>
    <r>
      <rPr>
        <sz val="12.5"/>
        <rFont val="微軟正黑體"/>
        <family val="2"/>
        <charset val="136"/>
      </rPr>
      <t>印度</t>
    </r>
    <phoneticPr fontId="3" type="noConversion"/>
  </si>
  <si>
    <r>
      <rPr>
        <sz val="12.5"/>
        <rFont val="微軟正黑體"/>
        <family val="2"/>
        <charset val="136"/>
      </rPr>
      <t>其它國家</t>
    </r>
    <phoneticPr fontId="3" type="noConversion"/>
  </si>
  <si>
    <r>
      <rPr>
        <sz val="12.5"/>
        <rFont val="微軟正黑體"/>
        <family val="2"/>
        <charset val="136"/>
      </rPr>
      <t>瓜地馬拉</t>
    </r>
    <phoneticPr fontId="3" type="noConversion"/>
  </si>
  <si>
    <r>
      <rPr>
        <b/>
        <sz val="12.5"/>
        <rFont val="微軟正黑體"/>
        <family val="2"/>
        <charset val="136"/>
      </rPr>
      <t>總計</t>
    </r>
    <phoneticPr fontId="3" type="noConversion"/>
  </si>
  <si>
    <r>
      <rPr>
        <b/>
        <sz val="12"/>
        <color theme="1"/>
        <rFont val="微軟正黑體"/>
        <family val="2"/>
        <charset val="136"/>
      </rPr>
      <t>國</t>
    </r>
    <r>
      <rPr>
        <b/>
        <sz val="12"/>
        <color theme="1"/>
        <rFont val="Times New Roman"/>
        <family val="1"/>
      </rPr>
      <t xml:space="preserve">        </t>
    </r>
    <r>
      <rPr>
        <b/>
        <sz val="12"/>
        <color theme="1"/>
        <rFont val="微軟正黑體"/>
        <family val="2"/>
        <charset val="136"/>
      </rPr>
      <t>名</t>
    </r>
    <phoneticPr fontId="3" type="noConversion"/>
  </si>
  <si>
    <r>
      <t>110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1-8</t>
    </r>
    <r>
      <rPr>
        <b/>
        <sz val="12"/>
        <color theme="1"/>
        <rFont val="微軟正黑體"/>
        <family val="2"/>
        <charset val="136"/>
      </rPr>
      <t>月</t>
    </r>
    <phoneticPr fontId="3" type="noConversion"/>
  </si>
  <si>
    <r>
      <t>109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1-8</t>
    </r>
    <r>
      <rPr>
        <b/>
        <sz val="12"/>
        <color theme="1"/>
        <rFont val="微軟正黑體"/>
        <family val="2"/>
        <charset val="136"/>
      </rPr>
      <t>月</t>
    </r>
    <phoneticPr fontId="3" type="noConversion"/>
  </si>
  <si>
    <r>
      <rPr>
        <b/>
        <sz val="12"/>
        <color theme="1"/>
        <rFont val="微軟正黑體"/>
        <family val="2"/>
        <charset val="136"/>
      </rPr>
      <t>與去年同期比較</t>
    </r>
    <phoneticPr fontId="3" type="noConversion"/>
  </si>
  <si>
    <r>
      <rPr>
        <b/>
        <sz val="12"/>
        <color theme="1"/>
        <rFont val="微軟正黑體"/>
        <family val="2"/>
        <charset val="136"/>
      </rPr>
      <t>數量</t>
    </r>
    <r>
      <rPr>
        <b/>
        <sz val="12"/>
        <color theme="1"/>
        <rFont val="Times New Roman"/>
        <family val="1"/>
      </rPr>
      <t>(KG)</t>
    </r>
    <phoneticPr fontId="3" type="noConversion"/>
  </si>
  <si>
    <r>
      <rPr>
        <b/>
        <sz val="12"/>
        <color theme="1"/>
        <rFont val="微軟正黑體"/>
        <family val="2"/>
        <charset val="136"/>
      </rPr>
      <t>數量占
比重</t>
    </r>
    <r>
      <rPr>
        <b/>
        <sz val="12"/>
        <color theme="1"/>
        <rFont val="Times New Roman"/>
        <family val="1"/>
      </rPr>
      <t>%</t>
    </r>
    <phoneticPr fontId="3" type="noConversion"/>
  </si>
  <si>
    <r>
      <rPr>
        <b/>
        <sz val="12"/>
        <color theme="1"/>
        <rFont val="微軟正黑體"/>
        <family val="2"/>
        <charset val="136"/>
      </rPr>
      <t>金額</t>
    </r>
    <r>
      <rPr>
        <b/>
        <sz val="12"/>
        <color theme="1"/>
        <rFont val="Times New Roman"/>
        <family val="1"/>
      </rPr>
      <t>(US$)</t>
    </r>
    <phoneticPr fontId="3" type="noConversion"/>
  </si>
  <si>
    <r>
      <rPr>
        <b/>
        <sz val="12"/>
        <color theme="1"/>
        <rFont val="微軟正黑體"/>
        <family val="2"/>
        <charset val="136"/>
      </rPr>
      <t>數量</t>
    </r>
    <r>
      <rPr>
        <b/>
        <sz val="12"/>
        <color theme="1"/>
        <rFont val="Times New Roman"/>
        <family val="1"/>
      </rPr>
      <t>(%)</t>
    </r>
    <phoneticPr fontId="3" type="noConversion"/>
  </si>
  <si>
    <r>
      <rPr>
        <b/>
        <sz val="12"/>
        <color theme="1"/>
        <rFont val="微軟正黑體"/>
        <family val="2"/>
        <charset val="136"/>
      </rPr>
      <t>金額</t>
    </r>
    <r>
      <rPr>
        <b/>
        <sz val="12"/>
        <color theme="1"/>
        <rFont val="Times New Roman"/>
        <family val="1"/>
      </rPr>
      <t>(%)</t>
    </r>
    <phoneticPr fontId="3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</si>
  <si>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1-9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</si>
  <si>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     </t>
    </r>
    <r>
      <rPr>
        <b/>
        <sz val="12"/>
        <rFont val="微軟正黑體"/>
        <family val="2"/>
        <charset val="136"/>
      </rPr>
      <t>名</t>
    </r>
    <phoneticPr fontId="3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</si>
  <si>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</si>
  <si>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</si>
  <si>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rPr>
        <b/>
        <sz val="12"/>
        <rFont val="微軟正黑體"/>
        <family val="2"/>
        <charset val="136"/>
      </rPr>
      <t>與去年同期比較</t>
    </r>
    <phoneticPr fontId="3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</si>
  <si>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3" type="noConversion"/>
  </si>
  <si>
    <r>
      <rPr>
        <b/>
        <sz val="11"/>
        <rFont val="微軟正黑體"/>
        <family val="2"/>
        <charset val="136"/>
      </rPr>
      <t>數量占
比重</t>
    </r>
    <r>
      <rPr>
        <b/>
        <sz val="11"/>
        <rFont val="Times New Roman"/>
        <family val="1"/>
      </rPr>
      <t>%</t>
    </r>
    <phoneticPr fontId="3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</si>
  <si>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3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</si>
  <si>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3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</si>
  <si>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3" type="noConversion"/>
  </si>
  <si>
    <r>
      <rPr>
        <sz val="12.5"/>
        <rFont val="微軟正黑體"/>
        <family val="2"/>
        <charset val="136"/>
      </rPr>
      <t>中國大陸</t>
    </r>
  </si>
  <si>
    <r>
      <rPr>
        <sz val="12.5"/>
        <rFont val="微軟正黑體"/>
        <family val="2"/>
        <charset val="136"/>
      </rPr>
      <t>菲律賓</t>
    </r>
  </si>
  <si>
    <r>
      <rPr>
        <sz val="12.5"/>
        <rFont val="微軟正黑體"/>
        <family val="2"/>
        <charset val="136"/>
      </rPr>
      <t>越南</t>
    </r>
  </si>
  <si>
    <r>
      <rPr>
        <sz val="12.5"/>
        <rFont val="微軟正黑體"/>
        <family val="2"/>
        <charset val="136"/>
      </rPr>
      <t>香港</t>
    </r>
  </si>
  <si>
    <r>
      <rPr>
        <sz val="12.5"/>
        <rFont val="微軟正黑體"/>
        <family val="2"/>
        <charset val="136"/>
      </rPr>
      <t>日本</t>
    </r>
  </si>
  <si>
    <r>
      <rPr>
        <sz val="12.5"/>
        <rFont val="微軟正黑體"/>
        <family val="2"/>
        <charset val="136"/>
      </rPr>
      <t>韓國</t>
    </r>
  </si>
  <si>
    <r>
      <rPr>
        <sz val="12.5"/>
        <rFont val="微軟正黑體"/>
        <family val="2"/>
        <charset val="136"/>
      </rPr>
      <t>孟加拉</t>
    </r>
  </si>
  <si>
    <r>
      <rPr>
        <sz val="12.5"/>
        <rFont val="微軟正黑體"/>
        <family val="2"/>
        <charset val="136"/>
      </rPr>
      <t>馬來西亞</t>
    </r>
  </si>
  <si>
    <r>
      <rPr>
        <sz val="12.5"/>
        <rFont val="微軟正黑體"/>
        <family val="2"/>
        <charset val="136"/>
      </rPr>
      <t>斯里蘭卡</t>
    </r>
    <r>
      <rPr>
        <sz val="12.5"/>
        <rFont val="Times New Roman"/>
        <family val="1"/>
      </rPr>
      <t xml:space="preserve"> </t>
    </r>
  </si>
  <si>
    <r>
      <rPr>
        <sz val="12.5"/>
        <rFont val="微軟正黑體"/>
        <family val="2"/>
        <charset val="136"/>
      </rPr>
      <t>印尼</t>
    </r>
  </si>
  <si>
    <r>
      <rPr>
        <sz val="12.5"/>
        <rFont val="微軟正黑體"/>
        <family val="2"/>
        <charset val="136"/>
      </rPr>
      <t>俄羅斯</t>
    </r>
    <phoneticPr fontId="7" type="noConversion"/>
  </si>
  <si>
    <r>
      <rPr>
        <sz val="12.5"/>
        <rFont val="微軟正黑體"/>
        <family val="2"/>
        <charset val="136"/>
      </rPr>
      <t>南非</t>
    </r>
  </si>
  <si>
    <r>
      <rPr>
        <sz val="12.5"/>
        <rFont val="微軟正黑體"/>
        <family val="2"/>
        <charset val="136"/>
      </rPr>
      <t>美國</t>
    </r>
  </si>
  <si>
    <r>
      <rPr>
        <sz val="12.5"/>
        <rFont val="微軟正黑體"/>
        <family val="2"/>
        <charset val="136"/>
      </rPr>
      <t>巴基斯坦</t>
    </r>
    <phoneticPr fontId="7" type="noConversion"/>
  </si>
  <si>
    <r>
      <rPr>
        <sz val="12.5"/>
        <rFont val="微軟正黑體"/>
        <family val="2"/>
        <charset val="136"/>
      </rPr>
      <t>澳洲　　　</t>
    </r>
    <phoneticPr fontId="7" type="noConversion"/>
  </si>
  <si>
    <r>
      <rPr>
        <sz val="12.5"/>
        <rFont val="微軟正黑體"/>
        <family val="2"/>
        <charset val="136"/>
      </rPr>
      <t>馬達加斯加</t>
    </r>
    <phoneticPr fontId="7" type="noConversion"/>
  </si>
  <si>
    <r>
      <rPr>
        <sz val="12.5"/>
        <rFont val="微軟正黑體"/>
        <family val="2"/>
        <charset val="136"/>
      </rPr>
      <t>義大利</t>
    </r>
    <phoneticPr fontId="7" type="noConversion"/>
  </si>
  <si>
    <r>
      <rPr>
        <sz val="12.5"/>
        <rFont val="微軟正黑體"/>
        <family val="2"/>
        <charset val="136"/>
      </rPr>
      <t>英國</t>
    </r>
    <phoneticPr fontId="7" type="noConversion"/>
  </si>
  <si>
    <r>
      <rPr>
        <sz val="12.5"/>
        <rFont val="微軟正黑體"/>
        <family val="2"/>
        <charset val="136"/>
      </rPr>
      <t>塞爾維亞</t>
    </r>
    <phoneticPr fontId="7" type="noConversion"/>
  </si>
  <si>
    <r>
      <rPr>
        <sz val="12.5"/>
        <rFont val="微軟正黑體"/>
        <family val="2"/>
        <charset val="136"/>
      </rPr>
      <t>薩爾瓦多</t>
    </r>
    <phoneticPr fontId="7" type="noConversion"/>
  </si>
  <si>
    <r>
      <rPr>
        <sz val="12.5"/>
        <rFont val="微軟正黑體"/>
        <family val="2"/>
        <charset val="136"/>
      </rPr>
      <t>印度</t>
    </r>
    <phoneticPr fontId="7" type="noConversion"/>
  </si>
  <si>
    <r>
      <rPr>
        <b/>
        <sz val="12.5"/>
        <rFont val="微軟正黑體"/>
        <family val="2"/>
        <charset val="136"/>
      </rPr>
      <t>總</t>
    </r>
    <r>
      <rPr>
        <b/>
        <sz val="12.5"/>
        <rFont val="Times New Roman"/>
        <family val="1"/>
      </rPr>
      <t xml:space="preserve"> </t>
    </r>
    <r>
      <rPr>
        <b/>
        <sz val="12.5"/>
        <rFont val="微軟正黑體"/>
        <family val="2"/>
        <charset val="136"/>
      </rPr>
      <t>計</t>
    </r>
    <phoneticPr fontId="3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</si>
  <si>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</si>
  <si>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rPr>
        <sz val="12.5"/>
        <rFont val="微軟正黑體"/>
        <family val="2"/>
        <charset val="136"/>
      </rPr>
      <t>巴基斯坦　</t>
    </r>
  </si>
  <si>
    <r>
      <rPr>
        <sz val="12.5"/>
        <rFont val="微軟正黑體"/>
        <family val="2"/>
        <charset val="136"/>
      </rPr>
      <t>薩爾瓦多　</t>
    </r>
    <phoneticPr fontId="3" type="noConversion"/>
  </si>
  <si>
    <r>
      <rPr>
        <sz val="12.5"/>
        <rFont val="微軟正黑體"/>
        <family val="2"/>
        <charset val="136"/>
      </rPr>
      <t>澳洲</t>
    </r>
  </si>
  <si>
    <r>
      <rPr>
        <sz val="12.5"/>
        <rFont val="微軟正黑體"/>
        <family val="2"/>
        <charset val="136"/>
      </rPr>
      <t>義大利　　</t>
    </r>
    <phoneticPr fontId="3" type="noConversion"/>
  </si>
  <si>
    <r>
      <rPr>
        <sz val="12.5"/>
        <rFont val="微軟正黑體"/>
        <family val="2"/>
        <charset val="136"/>
      </rPr>
      <t>英國　　　</t>
    </r>
    <phoneticPr fontId="3" type="noConversion"/>
  </si>
  <si>
    <r>
      <rPr>
        <sz val="12.5"/>
        <rFont val="微軟正黑體"/>
        <family val="2"/>
        <charset val="136"/>
      </rPr>
      <t>印度　　　</t>
    </r>
    <phoneticPr fontId="3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</si>
  <si>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1-7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</si>
  <si>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rPr>
        <sz val="12.5"/>
        <rFont val="微軟正黑體"/>
        <family val="2"/>
        <charset val="136"/>
      </rPr>
      <t>薩爾瓦多</t>
    </r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</si>
  <si>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</si>
  <si>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</si>
  <si>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</si>
  <si>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rPr>
        <b/>
        <sz val="12.5"/>
        <rFont val="微軟正黑體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微軟正黑體"/>
        <family val="2"/>
        <charset val="136"/>
      </rPr>
      <t>計</t>
    </r>
    <phoneticPr fontId="3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</si>
  <si>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1-5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</si>
  <si>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</si>
  <si>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</si>
  <si>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rPr>
        <sz val="12.5"/>
        <rFont val="微軟正黑體"/>
        <family val="2"/>
        <charset val="136"/>
      </rPr>
      <t>薩爾瓦多　</t>
    </r>
  </si>
  <si>
    <r>
      <rPr>
        <sz val="12.5"/>
        <rFont val="微軟正黑體"/>
        <family val="2"/>
        <charset val="136"/>
      </rPr>
      <t>瓜地馬拉　</t>
    </r>
    <phoneticPr fontId="3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</si>
  <si>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</si>
  <si>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</si>
  <si>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</si>
  <si>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</si>
  <si>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rPr>
        <b/>
        <sz val="12"/>
        <rFont val="微軟正黑體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3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</si>
  <si>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1-4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</si>
  <si>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</si>
  <si>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</si>
  <si>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rPr>
        <sz val="12.5"/>
        <rFont val="微軟正黑體"/>
        <family val="2"/>
        <charset val="136"/>
      </rPr>
      <t>南韓</t>
    </r>
    <phoneticPr fontId="3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</si>
  <si>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1-3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</si>
  <si>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1-3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</si>
  <si>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1-3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</si>
  <si>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1-11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</si>
  <si>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微軟正黑體"/>
        <family val="2"/>
        <charset val="136"/>
      </rPr>
      <t>名</t>
    </r>
    <phoneticPr fontId="3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</si>
  <si>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3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</si>
  <si>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3" type="noConversion"/>
  </si>
  <si>
    <r>
      <rPr>
        <sz val="12"/>
        <rFont val="微軟正黑體"/>
        <family val="2"/>
        <charset val="136"/>
      </rPr>
      <t>與去年同期比較</t>
    </r>
    <phoneticPr fontId="3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</si>
  <si>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</si>
  <si>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2"/>
        <rFont val="微軟正黑體"/>
        <family val="2"/>
        <charset val="136"/>
      </rPr>
      <t>數量占
比重</t>
    </r>
    <r>
      <rPr>
        <sz val="12"/>
        <rFont val="Times New Roman"/>
        <family val="1"/>
      </rPr>
      <t>%</t>
    </r>
    <phoneticPr fontId="3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</si>
  <si>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</si>
  <si>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</si>
  <si>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</si>
  <si>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.5"/>
        <rFont val="微軟正黑體"/>
        <family val="2"/>
        <charset val="136"/>
      </rPr>
      <t>斯里蘭卡</t>
    </r>
  </si>
  <si>
    <r>
      <rPr>
        <sz val="12.5"/>
        <rFont val="微軟正黑體"/>
        <family val="2"/>
        <charset val="136"/>
      </rPr>
      <t>柬埔寨</t>
    </r>
  </si>
  <si>
    <r>
      <rPr>
        <sz val="12.5"/>
        <rFont val="微軟正黑體"/>
        <family val="2"/>
        <charset val="136"/>
      </rPr>
      <t>泰國</t>
    </r>
  </si>
  <si>
    <r>
      <rPr>
        <sz val="12.5"/>
        <rFont val="微軟正黑體"/>
        <family val="2"/>
        <charset val="136"/>
      </rPr>
      <t>南韓</t>
    </r>
  </si>
  <si>
    <r>
      <rPr>
        <sz val="12.5"/>
        <rFont val="微軟正黑體"/>
        <family val="2"/>
        <charset val="136"/>
      </rPr>
      <t>巴基斯坦　</t>
    </r>
    <phoneticPr fontId="3" type="noConversion"/>
  </si>
  <si>
    <r>
      <rPr>
        <sz val="12.5"/>
        <rFont val="微軟正黑體"/>
        <family val="2"/>
        <charset val="136"/>
      </rPr>
      <t>紐西蘭</t>
    </r>
  </si>
  <si>
    <r>
      <rPr>
        <sz val="12.5"/>
        <rFont val="微軟正黑體"/>
        <family val="2"/>
        <charset val="136"/>
      </rPr>
      <t>東加　　　</t>
    </r>
    <phoneticPr fontId="3" type="noConversion"/>
  </si>
  <si>
    <r>
      <rPr>
        <sz val="12.5"/>
        <rFont val="微軟正黑體"/>
        <family val="2"/>
        <charset val="136"/>
      </rPr>
      <t>瓜地馬拉</t>
    </r>
  </si>
  <si>
    <r>
      <rPr>
        <sz val="12.5"/>
        <rFont val="微軟正黑體"/>
        <family val="2"/>
        <charset val="136"/>
      </rPr>
      <t>其他國家</t>
    </r>
  </si>
  <si>
    <t>110年1-12月</t>
    <phoneticPr fontId="3" type="noConversion"/>
  </si>
  <si>
    <t>110年1-12月棉紗出口統計表</t>
    <phoneticPr fontId="3" type="noConversion"/>
  </si>
  <si>
    <t>東加</t>
  </si>
  <si>
    <t>東加</t>
    <phoneticPr fontId="3" type="noConversion"/>
  </si>
  <si>
    <t>馬達加斯加</t>
  </si>
  <si>
    <t>馬達加斯加</t>
    <phoneticPr fontId="3" type="noConversion"/>
  </si>
  <si>
    <t>義大利</t>
  </si>
  <si>
    <t>義大利</t>
    <phoneticPr fontId="3" type="noConversion"/>
  </si>
  <si>
    <t>英國</t>
  </si>
  <si>
    <t>英國</t>
    <phoneticPr fontId="3" type="noConversion"/>
  </si>
  <si>
    <t>薩爾瓦多</t>
  </si>
  <si>
    <t>薩爾瓦多</t>
    <phoneticPr fontId="3" type="noConversion"/>
  </si>
  <si>
    <t>印度</t>
  </si>
  <si>
    <t>印度</t>
    <phoneticPr fontId="3" type="noConversion"/>
  </si>
  <si>
    <t>總計</t>
  </si>
  <si>
    <t>總計</t>
    <phoneticPr fontId="3" type="noConversion"/>
  </si>
  <si>
    <t>塞爾維亞</t>
  </si>
  <si>
    <t>塞爾維亞</t>
    <phoneticPr fontId="3" type="noConversion"/>
  </si>
  <si>
    <t>泰國</t>
  </si>
  <si>
    <t>柬埔寨</t>
  </si>
  <si>
    <t>澳大利亞</t>
  </si>
  <si>
    <t>巴基斯坦　</t>
  </si>
  <si>
    <t>俄羅斯</t>
  </si>
  <si>
    <t>紐西蘭</t>
  </si>
  <si>
    <t>其它國家</t>
  </si>
  <si>
    <t>110年1~12月台灣棉紗出口數量7萬2,270公噸，金額為1億5,490萬美元，較109年同期數量減少8.7%、金額增加12.6%。主要出口地區為亞洲，中國大陸為最大出口市場佔91.9%、越南第二佔3.5%、孟加拉2.4%。</t>
    <phoneticPr fontId="3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</si>
  <si>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</si>
  <si>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</si>
  <si>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t>法國</t>
    <phoneticPr fontId="3" type="noConversion"/>
  </si>
  <si>
    <t>排序</t>
    <phoneticPr fontId="3" type="noConversion"/>
  </si>
  <si>
    <t>總  計</t>
  </si>
  <si>
    <t>澳洲</t>
    <phoneticPr fontId="3" type="noConversion"/>
  </si>
  <si>
    <r>
      <t xml:space="preserve">111 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</si>
  <si>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rPr>
        <b/>
        <sz val="12.5"/>
        <rFont val="微軟正黑體"/>
        <family val="2"/>
        <charset val="136"/>
      </rPr>
      <t>國</t>
    </r>
    <r>
      <rPr>
        <b/>
        <sz val="12.5"/>
        <rFont val="Times New Roman"/>
        <family val="1"/>
      </rPr>
      <t xml:space="preserve">        </t>
    </r>
    <r>
      <rPr>
        <b/>
        <sz val="12.5"/>
        <rFont val="微軟正黑體"/>
        <family val="2"/>
        <charset val="136"/>
      </rPr>
      <t>名</t>
    </r>
    <phoneticPr fontId="3" type="noConversion"/>
  </si>
  <si>
    <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細明體"/>
        <family val="3"/>
        <charset val="136"/>
      </rPr>
      <t>計</t>
    </r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</si>
  <si>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3" type="noConversion"/>
  </si>
  <si>
    <r>
      <t>110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3" type="noConversion"/>
  </si>
  <si>
    <r>
      <rPr>
        <b/>
        <sz val="12.5"/>
        <rFont val="微軟正黑體"/>
        <family val="2"/>
        <charset val="136"/>
      </rPr>
      <t>與去年同期比較</t>
    </r>
    <phoneticPr fontId="3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</si>
  <si>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3" type="noConversion"/>
  </si>
  <si>
    <r>
      <rPr>
        <b/>
        <sz val="12.5"/>
        <rFont val="微軟正黑體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3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</si>
  <si>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3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</si>
  <si>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3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</si>
  <si>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3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</si>
  <si>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3" type="noConversion"/>
  </si>
  <si>
    <r>
      <t>110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</si>
</sst>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</numFmts>
  <fonts count="2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1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.5"/>
      <name val="Times New Roman"/>
      <family val="1"/>
    </font>
    <font>
      <sz val="12.5"/>
      <name val="微軟正黑體"/>
      <family val="2"/>
      <charset val="136"/>
    </font>
    <font>
      <b/>
      <sz val="12.5"/>
      <name val="Times New Roman"/>
      <family val="1"/>
    </font>
    <font>
      <b/>
      <sz val="12.5"/>
      <name val="微軟正黑體"/>
      <family val="2"/>
      <charset val="136"/>
    </font>
    <font>
      <b/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1"/>
      <name val="Times New Roman"/>
      <family val="1"/>
    </font>
    <font>
      <sz val="12"/>
      <color theme="0"/>
      <name val="Times New Roman"/>
      <family val="1"/>
    </font>
    <font>
      <sz val="11"/>
      <name val="Times New Roman"/>
      <family val="1"/>
    </font>
    <font>
      <sz val="12"/>
      <color rgb="FFC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.5"/>
      <name val="細明體"/>
      <family val="3"/>
      <charset val="136"/>
    </font>
    <font>
      <b/>
      <sz val="12.5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</cellStyleXfs>
  <cellXfs count="17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1" fillId="0" borderId="0" xfId="0" applyFont="1"/>
    <xf numFmtId="17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0" xfId="0" applyFont="1" applyBorder="1" applyAlignment="1">
      <alignment vertical="center"/>
    </xf>
    <xf numFmtId="177" fontId="13" fillId="0" borderId="4" xfId="1" applyNumberFormat="1" applyFont="1" applyBorder="1" applyAlignment="1">
      <alignment horizontal="center" vertical="center"/>
    </xf>
    <xf numFmtId="176" fontId="13" fillId="0" borderId="2" xfId="2" applyNumberFormat="1" applyFont="1" applyBorder="1" applyAlignment="1">
      <alignment horizontal="center" vertical="center"/>
    </xf>
    <xf numFmtId="177" fontId="13" fillId="0" borderId="5" xfId="1" applyNumberFormat="1" applyFont="1" applyBorder="1" applyAlignment="1">
      <alignment horizontal="center" vertical="center"/>
    </xf>
    <xf numFmtId="176" fontId="13" fillId="0" borderId="4" xfId="2" applyNumberFormat="1" applyFont="1" applyBorder="1" applyAlignment="1">
      <alignment horizontal="right" vertical="center"/>
    </xf>
    <xf numFmtId="176" fontId="13" fillId="0" borderId="5" xfId="2" applyNumberFormat="1" applyFont="1" applyBorder="1" applyAlignment="1">
      <alignment horizontal="right" vertical="center"/>
    </xf>
    <xf numFmtId="0" fontId="15" fillId="2" borderId="11" xfId="0" applyFont="1" applyFill="1" applyBorder="1" applyAlignment="1">
      <alignment horizontal="center" vertical="center"/>
    </xf>
    <xf numFmtId="177" fontId="15" fillId="2" borderId="6" xfId="0" applyNumberFormat="1" applyFont="1" applyFill="1" applyBorder="1" applyAlignment="1">
      <alignment horizontal="center" vertical="center"/>
    </xf>
    <xf numFmtId="176" fontId="15" fillId="2" borderId="7" xfId="2" applyNumberFormat="1" applyFont="1" applyFill="1" applyBorder="1" applyAlignment="1">
      <alignment horizontal="center" vertical="center"/>
    </xf>
    <xf numFmtId="177" fontId="15" fillId="2" borderId="8" xfId="0" applyNumberFormat="1" applyFont="1" applyFill="1" applyBorder="1" applyAlignment="1">
      <alignment horizontal="center" vertical="center"/>
    </xf>
    <xf numFmtId="176" fontId="15" fillId="2" borderId="6" xfId="2" applyNumberFormat="1" applyFont="1" applyFill="1" applyBorder="1" applyAlignment="1">
      <alignment horizontal="right" vertical="center"/>
    </xf>
    <xf numFmtId="176" fontId="15" fillId="2" borderId="8" xfId="2" applyNumberFormat="1" applyFont="1" applyFill="1" applyBorder="1" applyAlignment="1">
      <alignment horizontal="right" vertical="center"/>
    </xf>
    <xf numFmtId="0" fontId="17" fillId="3" borderId="4" xfId="3" applyFont="1" applyBorder="1" applyAlignment="1">
      <alignment horizontal="center" vertical="center"/>
    </xf>
    <xf numFmtId="176" fontId="17" fillId="3" borderId="1" xfId="3" applyNumberFormat="1" applyFont="1" applyBorder="1" applyAlignment="1">
      <alignment horizontal="center" vertical="center" wrapText="1"/>
    </xf>
    <xf numFmtId="0" fontId="17" fillId="3" borderId="5" xfId="3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vertical="center"/>
    </xf>
    <xf numFmtId="176" fontId="13" fillId="0" borderId="2" xfId="1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177" fontId="15" fillId="2" borderId="6" xfId="1" applyNumberFormat="1" applyFont="1" applyFill="1" applyBorder="1" applyAlignment="1">
      <alignment horizontal="center" vertical="center"/>
    </xf>
    <xf numFmtId="176" fontId="15" fillId="2" borderId="7" xfId="1" applyNumberFormat="1" applyFont="1" applyFill="1" applyBorder="1" applyAlignment="1">
      <alignment horizontal="center" vertical="center"/>
    </xf>
    <xf numFmtId="177" fontId="15" fillId="2" borderId="8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77" fontId="13" fillId="0" borderId="3" xfId="1" applyNumberFormat="1" applyFont="1" applyBorder="1" applyAlignment="1">
      <alignment horizontal="center" vertical="center"/>
    </xf>
    <xf numFmtId="177" fontId="15" fillId="2" borderId="17" xfId="1" applyNumberFormat="1" applyFont="1" applyFill="1" applyBorder="1" applyAlignment="1">
      <alignment horizontal="center" vertical="center"/>
    </xf>
    <xf numFmtId="176" fontId="11" fillId="0" borderId="0" xfId="2" applyNumberFormat="1" applyFont="1" applyAlignment="1">
      <alignment horizontal="center"/>
    </xf>
    <xf numFmtId="176" fontId="13" fillId="0" borderId="4" xfId="2" applyNumberFormat="1" applyFont="1" applyBorder="1" applyAlignment="1">
      <alignment horizontal="center" vertical="center"/>
    </xf>
    <xf numFmtId="176" fontId="13" fillId="0" borderId="5" xfId="2" applyNumberFormat="1" applyFont="1" applyBorder="1" applyAlignment="1">
      <alignment horizontal="center" vertical="center"/>
    </xf>
    <xf numFmtId="176" fontId="15" fillId="2" borderId="6" xfId="2" applyNumberFormat="1" applyFont="1" applyFill="1" applyBorder="1" applyAlignment="1">
      <alignment horizontal="center" vertical="center"/>
    </xf>
    <xf numFmtId="176" fontId="15" fillId="2" borderId="8" xfId="2" applyNumberFormat="1" applyFont="1" applyFill="1" applyBorder="1" applyAlignment="1">
      <alignment horizontal="center" vertical="center"/>
    </xf>
    <xf numFmtId="0" fontId="12" fillId="0" borderId="0" xfId="0" applyFont="1"/>
    <xf numFmtId="0" fontId="12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177" fontId="13" fillId="0" borderId="1" xfId="1" applyNumberFormat="1" applyFont="1" applyBorder="1" applyAlignment="1">
      <alignment horizontal="center" vertical="center"/>
    </xf>
    <xf numFmtId="176" fontId="13" fillId="0" borderId="1" xfId="2" applyNumberFormat="1" applyFont="1" applyBorder="1" applyAlignment="1">
      <alignment horizontal="center" vertical="center"/>
    </xf>
    <xf numFmtId="0" fontId="13" fillId="0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center" vertical="center"/>
    </xf>
    <xf numFmtId="177" fontId="15" fillId="2" borderId="12" xfId="0" applyNumberFormat="1" applyFont="1" applyFill="1" applyBorder="1" applyAlignment="1">
      <alignment horizontal="center" vertical="center"/>
    </xf>
    <xf numFmtId="177" fontId="15" fillId="2" borderId="17" xfId="0" applyNumberFormat="1" applyFont="1" applyFill="1" applyBorder="1" applyAlignment="1">
      <alignment horizontal="center" vertical="center"/>
    </xf>
    <xf numFmtId="176" fontId="15" fillId="2" borderId="12" xfId="2" applyNumberFormat="1" applyFont="1" applyFill="1" applyBorder="1" applyAlignment="1">
      <alignment horizontal="center" vertical="center"/>
    </xf>
    <xf numFmtId="176" fontId="19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177" fontId="13" fillId="0" borderId="32" xfId="1" applyNumberFormat="1" applyFont="1" applyBorder="1" applyAlignment="1">
      <alignment horizontal="center" vertical="center"/>
    </xf>
    <xf numFmtId="176" fontId="13" fillId="0" borderId="33" xfId="2" applyNumberFormat="1" applyFont="1" applyBorder="1" applyAlignment="1">
      <alignment horizontal="center" vertical="center"/>
    </xf>
    <xf numFmtId="177" fontId="13" fillId="0" borderId="34" xfId="1" applyNumberFormat="1" applyFont="1" applyBorder="1" applyAlignment="1">
      <alignment horizontal="center" vertical="center"/>
    </xf>
    <xf numFmtId="176" fontId="13" fillId="0" borderId="32" xfId="2" applyNumberFormat="1" applyFont="1" applyBorder="1" applyAlignment="1">
      <alignment horizontal="right" vertical="center"/>
    </xf>
    <xf numFmtId="176" fontId="13" fillId="0" borderId="35" xfId="2" applyNumberFormat="1" applyFont="1" applyBorder="1" applyAlignment="1">
      <alignment horizontal="right" vertical="center"/>
    </xf>
    <xf numFmtId="0" fontId="13" fillId="0" borderId="26" xfId="0" applyFont="1" applyBorder="1" applyAlignment="1">
      <alignment vertical="center"/>
    </xf>
    <xf numFmtId="0" fontId="15" fillId="2" borderId="27" xfId="0" applyFont="1" applyFill="1" applyBorder="1" applyAlignment="1">
      <alignment horizontal="center" vertical="center"/>
    </xf>
    <xf numFmtId="177" fontId="15" fillId="2" borderId="28" xfId="1" applyNumberFormat="1" applyFont="1" applyFill="1" applyBorder="1" applyAlignment="1">
      <alignment horizontal="center" vertical="center"/>
    </xf>
    <xf numFmtId="176" fontId="15" fillId="2" borderId="29" xfId="2" applyNumberFormat="1" applyFont="1" applyFill="1" applyBorder="1" applyAlignment="1">
      <alignment horizontal="center" vertical="center"/>
    </xf>
    <xf numFmtId="177" fontId="15" fillId="2" borderId="30" xfId="1" applyNumberFormat="1" applyFont="1" applyFill="1" applyBorder="1" applyAlignment="1">
      <alignment horizontal="center" vertical="center"/>
    </xf>
    <xf numFmtId="176" fontId="15" fillId="2" borderId="28" xfId="2" applyNumberFormat="1" applyFont="1" applyFill="1" applyBorder="1" applyAlignment="1">
      <alignment horizontal="right" vertical="center"/>
    </xf>
    <xf numFmtId="176" fontId="15" fillId="2" borderId="31" xfId="2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23" fillId="0" borderId="2" xfId="1" applyNumberFormat="1" applyFont="1" applyBorder="1" applyAlignment="1">
      <alignment horizontal="center" vertical="center"/>
    </xf>
    <xf numFmtId="176" fontId="23" fillId="0" borderId="4" xfId="2" applyNumberFormat="1" applyFont="1" applyBorder="1" applyAlignment="1">
      <alignment horizontal="right" vertical="center"/>
    </xf>
    <xf numFmtId="176" fontId="23" fillId="0" borderId="5" xfId="2" applyNumberFormat="1" applyFont="1" applyBorder="1" applyAlignment="1">
      <alignment horizontal="right" vertical="center"/>
    </xf>
    <xf numFmtId="177" fontId="23" fillId="0" borderId="4" xfId="1" applyNumberFormat="1" applyFont="1" applyBorder="1" applyAlignment="1">
      <alignment horizontal="center" vertical="center"/>
    </xf>
    <xf numFmtId="177" fontId="23" fillId="0" borderId="5" xfId="1" applyNumberFormat="1" applyFont="1" applyBorder="1" applyAlignment="1">
      <alignment horizontal="center" vertical="center"/>
    </xf>
    <xf numFmtId="177" fontId="24" fillId="2" borderId="6" xfId="1" applyNumberFormat="1" applyFont="1" applyFill="1" applyBorder="1" applyAlignment="1">
      <alignment horizontal="center" vertical="center"/>
    </xf>
    <xf numFmtId="176" fontId="24" fillId="2" borderId="7" xfId="1" applyNumberFormat="1" applyFont="1" applyFill="1" applyBorder="1" applyAlignment="1">
      <alignment horizontal="center" vertical="center"/>
    </xf>
    <xf numFmtId="176" fontId="24" fillId="2" borderId="6" xfId="2" applyNumberFormat="1" applyFont="1" applyFill="1" applyBorder="1" applyAlignment="1">
      <alignment horizontal="right" vertical="center"/>
    </xf>
    <xf numFmtId="176" fontId="24" fillId="2" borderId="8" xfId="2" applyNumberFormat="1" applyFont="1" applyFill="1" applyBorder="1" applyAlignment="1">
      <alignment horizontal="right" vertical="center"/>
    </xf>
    <xf numFmtId="3" fontId="23" fillId="0" borderId="4" xfId="0" applyNumberFormat="1" applyFont="1" applyBorder="1" applyAlignment="1">
      <alignment vertical="center"/>
    </xf>
    <xf numFmtId="3" fontId="23" fillId="0" borderId="5" xfId="0" applyNumberFormat="1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3" fontId="24" fillId="2" borderId="8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177" fontId="15" fillId="2" borderId="11" xfId="1" applyNumberFormat="1" applyFont="1" applyFill="1" applyBorder="1" applyAlignment="1">
      <alignment horizontal="center" vertical="center"/>
    </xf>
    <xf numFmtId="177" fontId="13" fillId="0" borderId="10" xfId="1" applyNumberFormat="1" applyFont="1" applyBorder="1" applyAlignment="1">
      <alignment horizontal="center" vertical="center"/>
    </xf>
    <xf numFmtId="176" fontId="15" fillId="2" borderId="2" xfId="1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3" xfId="0" applyFont="1" applyBorder="1" applyAlignment="1">
      <alignment horizontal="left" vertical="center"/>
    </xf>
    <xf numFmtId="0" fontId="14" fillId="0" borderId="40" xfId="0" applyFont="1" applyBorder="1" applyAlignment="1">
      <alignment vertical="center"/>
    </xf>
    <xf numFmtId="177" fontId="15" fillId="2" borderId="28" xfId="0" applyNumberFormat="1" applyFont="1" applyFill="1" applyBorder="1" applyAlignment="1">
      <alignment horizontal="center" vertical="center"/>
    </xf>
    <xf numFmtId="177" fontId="15" fillId="2" borderId="31" xfId="0" applyNumberFormat="1" applyFont="1" applyFill="1" applyBorder="1" applyAlignment="1">
      <alignment horizontal="center" vertical="center"/>
    </xf>
    <xf numFmtId="177" fontId="13" fillId="0" borderId="6" xfId="1" applyNumberFormat="1" applyFont="1" applyBorder="1" applyAlignment="1">
      <alignment horizontal="center" vertical="center"/>
    </xf>
    <xf numFmtId="176" fontId="13" fillId="0" borderId="7" xfId="2" applyNumberFormat="1" applyFont="1" applyBorder="1" applyAlignment="1">
      <alignment horizontal="center" vertical="center"/>
    </xf>
    <xf numFmtId="177" fontId="13" fillId="0" borderId="8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41" fontId="13" fillId="0" borderId="4" xfId="0" applyNumberFormat="1" applyFont="1" applyBorder="1" applyAlignment="1">
      <alignment vertical="center"/>
    </xf>
    <xf numFmtId="41" fontId="13" fillId="0" borderId="5" xfId="0" applyNumberFormat="1" applyFont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3" fontId="15" fillId="2" borderId="8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7" fillId="3" borderId="15" xfId="3" applyFont="1" applyBorder="1" applyAlignment="1">
      <alignment horizontal="center" vertical="center"/>
    </xf>
    <xf numFmtId="0" fontId="17" fillId="3" borderId="16" xfId="3" applyFont="1" applyBorder="1" applyAlignment="1">
      <alignment horizontal="center" vertical="center"/>
    </xf>
    <xf numFmtId="0" fontId="17" fillId="3" borderId="9" xfId="3" applyFont="1" applyBorder="1" applyAlignment="1">
      <alignment horizontal="center" vertical="center"/>
    </xf>
    <xf numFmtId="0" fontId="17" fillId="3" borderId="14" xfId="3" applyFont="1" applyBorder="1" applyAlignment="1">
      <alignment horizontal="center" vertical="center"/>
    </xf>
    <xf numFmtId="0" fontId="17" fillId="3" borderId="13" xfId="3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4">
    <cellStyle name="20% - 輔色6" xfId="3" builtinId="50"/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20"/>
  <sheetViews>
    <sheetView workbookViewId="0">
      <selection activeCell="L3" sqref="L3"/>
    </sheetView>
  </sheetViews>
  <sheetFormatPr defaultColWidth="9" defaultRowHeight="15.6"/>
  <cols>
    <col min="1" max="1" width="5.109375" style="6" customWidth="1"/>
    <col min="2" max="2" width="13.5546875" style="6" bestFit="1" customWidth="1"/>
    <col min="3" max="3" width="11.33203125" style="8" bestFit="1" customWidth="1"/>
    <col min="4" max="4" width="9.21875" style="8" bestFit="1" customWidth="1"/>
    <col min="5" max="5" width="11.6640625" style="8" bestFit="1" customWidth="1"/>
    <col min="6" max="6" width="11.33203125" style="8" bestFit="1" customWidth="1"/>
    <col min="7" max="7" width="9.21875" style="8" bestFit="1" customWidth="1"/>
    <col min="8" max="8" width="12.6640625" style="8" bestFit="1" customWidth="1"/>
    <col min="9" max="10" width="9.77734375" style="80" bestFit="1" customWidth="1"/>
    <col min="11" max="16384" width="9" style="6"/>
  </cols>
  <sheetData>
    <row r="1" spans="1:10" ht="31.8" customHeight="1" thickBot="1">
      <c r="B1" s="128" t="s">
        <v>178</v>
      </c>
      <c r="C1" s="128"/>
      <c r="D1" s="128"/>
      <c r="E1" s="128"/>
      <c r="F1" s="128"/>
      <c r="G1" s="128"/>
      <c r="H1" s="128"/>
      <c r="I1" s="128"/>
      <c r="J1" s="128"/>
    </row>
    <row r="2" spans="1:10" ht="24.75" customHeight="1">
      <c r="A2" s="124" t="s">
        <v>175</v>
      </c>
      <c r="B2" s="129" t="s">
        <v>179</v>
      </c>
      <c r="C2" s="131" t="s">
        <v>181</v>
      </c>
      <c r="D2" s="132"/>
      <c r="E2" s="129"/>
      <c r="F2" s="131" t="s">
        <v>182</v>
      </c>
      <c r="G2" s="132"/>
      <c r="H2" s="129"/>
      <c r="I2" s="131" t="s">
        <v>183</v>
      </c>
      <c r="J2" s="129"/>
    </row>
    <row r="3" spans="1:10" ht="36" customHeight="1">
      <c r="A3" s="125"/>
      <c r="B3" s="130"/>
      <c r="C3" s="114" t="s">
        <v>184</v>
      </c>
      <c r="D3" s="115" t="s">
        <v>185</v>
      </c>
      <c r="E3" s="116" t="s">
        <v>186</v>
      </c>
      <c r="F3" s="114" t="s">
        <v>184</v>
      </c>
      <c r="G3" s="115" t="s">
        <v>185</v>
      </c>
      <c r="H3" s="116" t="s">
        <v>186</v>
      </c>
      <c r="I3" s="114" t="s">
        <v>187</v>
      </c>
      <c r="J3" s="116" t="s">
        <v>188</v>
      </c>
    </row>
    <row r="4" spans="1:10" ht="24.9" customHeight="1">
      <c r="A4" s="113">
        <v>1</v>
      </c>
      <c r="B4" s="112" t="s">
        <v>75</v>
      </c>
      <c r="C4" s="28">
        <v>3309382</v>
      </c>
      <c r="D4" s="11">
        <f>C4/$C$17</f>
        <v>0.93518204273421435</v>
      </c>
      <c r="E4" s="30">
        <v>7824804</v>
      </c>
      <c r="F4" s="28">
        <v>4948665</v>
      </c>
      <c r="G4" s="11">
        <f>F4/$F$17</f>
        <v>0.94478251539551816</v>
      </c>
      <c r="H4" s="30">
        <v>9481042</v>
      </c>
      <c r="I4" s="13">
        <f>SUM(C4/F4-1)</f>
        <v>-0.33125762200512665</v>
      </c>
      <c r="J4" s="14">
        <f>SUM(E4/H4-1)</f>
        <v>-0.17468944869139913</v>
      </c>
    </row>
    <row r="5" spans="1:10" ht="24.9" customHeight="1">
      <c r="A5" s="113">
        <v>2</v>
      </c>
      <c r="B5" s="112" t="s">
        <v>81</v>
      </c>
      <c r="C5" s="28">
        <v>95981</v>
      </c>
      <c r="D5" s="11">
        <f t="shared" ref="D5:D17" si="0">C5/$C$17</f>
        <v>2.7122800463552598E-2</v>
      </c>
      <c r="E5" s="30">
        <v>197853</v>
      </c>
      <c r="F5" s="117">
        <v>0</v>
      </c>
      <c r="G5" s="11">
        <f t="shared" ref="G5:G17" si="1">F5/$F$17</f>
        <v>0</v>
      </c>
      <c r="H5" s="118">
        <v>0</v>
      </c>
      <c r="I5" s="117">
        <v>0</v>
      </c>
      <c r="J5" s="118">
        <v>0</v>
      </c>
    </row>
    <row r="6" spans="1:10" ht="24.9" customHeight="1">
      <c r="A6" s="113">
        <v>3</v>
      </c>
      <c r="B6" s="112" t="s">
        <v>77</v>
      </c>
      <c r="C6" s="28">
        <v>77168</v>
      </c>
      <c r="D6" s="11">
        <f t="shared" si="0"/>
        <v>2.1806526981084037E-2</v>
      </c>
      <c r="E6" s="30">
        <v>271791</v>
      </c>
      <c r="F6" s="28">
        <v>98183</v>
      </c>
      <c r="G6" s="11">
        <f t="shared" si="1"/>
        <v>1.8744768883947119E-2</v>
      </c>
      <c r="H6" s="30">
        <v>297150</v>
      </c>
      <c r="I6" s="13">
        <f t="shared" ref="I6:I17" si="2">SUM(C6/F6-1)</f>
        <v>-0.21403909027020973</v>
      </c>
      <c r="J6" s="14">
        <f t="shared" ref="J6:J17" si="3">SUM(E6/H6-1)</f>
        <v>-8.5340737001514344E-2</v>
      </c>
    </row>
    <row r="7" spans="1:10" ht="24.9" customHeight="1">
      <c r="A7" s="113">
        <v>4</v>
      </c>
      <c r="B7" s="112" t="s">
        <v>76</v>
      </c>
      <c r="C7" s="28">
        <v>33451</v>
      </c>
      <c r="D7" s="11">
        <f t="shared" si="0"/>
        <v>9.4527541732874008E-3</v>
      </c>
      <c r="E7" s="30">
        <v>235147</v>
      </c>
      <c r="F7" s="28">
        <v>15514</v>
      </c>
      <c r="G7" s="11">
        <f t="shared" si="1"/>
        <v>2.9618808191393172E-3</v>
      </c>
      <c r="H7" s="30">
        <v>33528</v>
      </c>
      <c r="I7" s="13">
        <f t="shared" si="2"/>
        <v>1.1561815134717031</v>
      </c>
      <c r="J7" s="14">
        <f t="shared" si="3"/>
        <v>6.0134514435695534</v>
      </c>
    </row>
    <row r="8" spans="1:10" ht="24.9" customHeight="1">
      <c r="A8" s="113">
        <v>5</v>
      </c>
      <c r="B8" s="112" t="s">
        <v>79</v>
      </c>
      <c r="C8" s="28">
        <v>17145</v>
      </c>
      <c r="D8" s="11">
        <f t="shared" si="0"/>
        <v>4.844921536008265E-3</v>
      </c>
      <c r="E8" s="30">
        <v>84851</v>
      </c>
      <c r="F8" s="28">
        <v>17033</v>
      </c>
      <c r="G8" s="11">
        <f t="shared" si="1"/>
        <v>3.2518832017790376E-3</v>
      </c>
      <c r="H8" s="30">
        <v>62629</v>
      </c>
      <c r="I8" s="13">
        <f t="shared" si="2"/>
        <v>6.5754711442493896E-3</v>
      </c>
      <c r="J8" s="14">
        <f t="shared" si="3"/>
        <v>0.35481965223778111</v>
      </c>
    </row>
    <row r="9" spans="1:10" ht="24.9" customHeight="1">
      <c r="A9" s="113">
        <v>6</v>
      </c>
      <c r="B9" s="112" t="s">
        <v>41</v>
      </c>
      <c r="C9" s="28">
        <v>2469</v>
      </c>
      <c r="D9" s="11">
        <f t="shared" si="0"/>
        <v>6.9770261139716577E-4</v>
      </c>
      <c r="E9" s="30">
        <v>11998</v>
      </c>
      <c r="F9" s="28">
        <v>2180</v>
      </c>
      <c r="G9" s="11">
        <f t="shared" si="1"/>
        <v>4.1619828449940131E-4</v>
      </c>
      <c r="H9" s="30">
        <v>11355</v>
      </c>
      <c r="I9" s="13">
        <f t="shared" si="2"/>
        <v>0.13256880733944953</v>
      </c>
      <c r="J9" s="14">
        <f t="shared" si="3"/>
        <v>5.6627036547776344E-2</v>
      </c>
    </row>
    <row r="10" spans="1:10" ht="24.9" customHeight="1">
      <c r="A10" s="113">
        <v>7</v>
      </c>
      <c r="B10" s="112" t="s">
        <v>39</v>
      </c>
      <c r="C10" s="28">
        <v>1800</v>
      </c>
      <c r="D10" s="11">
        <f t="shared" si="0"/>
        <v>5.0865317963341369E-4</v>
      </c>
      <c r="E10" s="30">
        <v>6758</v>
      </c>
      <c r="F10" s="117">
        <v>0</v>
      </c>
      <c r="G10" s="11">
        <f t="shared" si="1"/>
        <v>0</v>
      </c>
      <c r="H10" s="118">
        <v>0</v>
      </c>
      <c r="I10" s="117">
        <v>0</v>
      </c>
      <c r="J10" s="118">
        <v>0</v>
      </c>
    </row>
    <row r="11" spans="1:10" ht="24.9" customHeight="1">
      <c r="A11" s="113">
        <v>8</v>
      </c>
      <c r="B11" s="112" t="s">
        <v>46</v>
      </c>
      <c r="C11" s="28">
        <v>1359</v>
      </c>
      <c r="D11" s="11">
        <f t="shared" si="0"/>
        <v>3.8403315062322731E-4</v>
      </c>
      <c r="E11" s="30">
        <v>33536</v>
      </c>
      <c r="F11" s="117">
        <v>0</v>
      </c>
      <c r="G11" s="11">
        <f t="shared" si="1"/>
        <v>0</v>
      </c>
      <c r="H11" s="118">
        <v>0</v>
      </c>
      <c r="I11" s="117">
        <v>0</v>
      </c>
      <c r="J11" s="118">
        <v>0</v>
      </c>
    </row>
    <row r="12" spans="1:10" ht="24.9" customHeight="1">
      <c r="A12" s="113">
        <v>9</v>
      </c>
      <c r="B12" s="112" t="s">
        <v>42</v>
      </c>
      <c r="C12" s="28">
        <v>2</v>
      </c>
      <c r="D12" s="11">
        <f t="shared" si="0"/>
        <v>5.6517019959268188E-7</v>
      </c>
      <c r="E12" s="30">
        <v>253</v>
      </c>
      <c r="F12" s="28">
        <v>8431</v>
      </c>
      <c r="G12" s="11">
        <f t="shared" si="1"/>
        <v>1.6096182278047945E-3</v>
      </c>
      <c r="H12" s="30">
        <v>83589</v>
      </c>
      <c r="I12" s="13">
        <f t="shared" si="2"/>
        <v>-0.99976278021586995</v>
      </c>
      <c r="J12" s="14">
        <f t="shared" si="3"/>
        <v>-0.99697328595867873</v>
      </c>
    </row>
    <row r="13" spans="1:10" ht="24.9" customHeight="1">
      <c r="A13" s="113">
        <v>10</v>
      </c>
      <c r="B13" s="112" t="s">
        <v>78</v>
      </c>
      <c r="C13" s="117">
        <v>0</v>
      </c>
      <c r="D13" s="11">
        <f t="shared" si="0"/>
        <v>0</v>
      </c>
      <c r="E13" s="118">
        <v>0</v>
      </c>
      <c r="F13" s="28">
        <v>146949</v>
      </c>
      <c r="G13" s="11">
        <f t="shared" si="1"/>
        <v>2.8055009958212165E-2</v>
      </c>
      <c r="H13" s="30">
        <v>285295</v>
      </c>
      <c r="I13" s="13">
        <f t="shared" si="2"/>
        <v>-1</v>
      </c>
      <c r="J13" s="14">
        <f t="shared" si="3"/>
        <v>-1</v>
      </c>
    </row>
    <row r="14" spans="1:10" ht="24.9" customHeight="1">
      <c r="A14" s="113">
        <v>11</v>
      </c>
      <c r="B14" s="112" t="s">
        <v>48</v>
      </c>
      <c r="C14" s="117">
        <v>0</v>
      </c>
      <c r="D14" s="11">
        <f t="shared" si="0"/>
        <v>0</v>
      </c>
      <c r="E14" s="118">
        <v>0</v>
      </c>
      <c r="F14" s="28">
        <v>543</v>
      </c>
      <c r="G14" s="11">
        <f t="shared" si="1"/>
        <v>1.0366773783631876E-4</v>
      </c>
      <c r="H14" s="30">
        <v>8748</v>
      </c>
      <c r="I14" s="13">
        <f t="shared" si="2"/>
        <v>-1</v>
      </c>
      <c r="J14" s="14">
        <f t="shared" si="3"/>
        <v>-1</v>
      </c>
    </row>
    <row r="15" spans="1:10" ht="24.9" customHeight="1">
      <c r="A15" s="113">
        <v>12</v>
      </c>
      <c r="B15" s="112" t="s">
        <v>50</v>
      </c>
      <c r="C15" s="117">
        <v>0</v>
      </c>
      <c r="D15" s="11">
        <f t="shared" si="0"/>
        <v>0</v>
      </c>
      <c r="E15" s="118">
        <v>0</v>
      </c>
      <c r="F15" s="28">
        <v>384</v>
      </c>
      <c r="G15" s="11">
        <f t="shared" si="1"/>
        <v>7.3311991398059678E-5</v>
      </c>
      <c r="H15" s="30">
        <v>5285</v>
      </c>
      <c r="I15" s="13">
        <f t="shared" si="2"/>
        <v>-1</v>
      </c>
      <c r="J15" s="14">
        <f t="shared" si="3"/>
        <v>-1</v>
      </c>
    </row>
    <row r="16" spans="1:10" ht="24.9" customHeight="1">
      <c r="A16" s="113">
        <v>13</v>
      </c>
      <c r="B16" s="112" t="s">
        <v>51</v>
      </c>
      <c r="C16" s="117">
        <v>0</v>
      </c>
      <c r="D16" s="11">
        <f t="shared" si="0"/>
        <v>0</v>
      </c>
      <c r="E16" s="118">
        <v>0</v>
      </c>
      <c r="F16" s="28">
        <v>6</v>
      </c>
      <c r="G16" s="11">
        <f t="shared" si="1"/>
        <v>1.1454998655946825E-6</v>
      </c>
      <c r="H16" s="30">
        <v>286</v>
      </c>
      <c r="I16" s="13">
        <f t="shared" si="2"/>
        <v>-1</v>
      </c>
      <c r="J16" s="14">
        <f t="shared" si="3"/>
        <v>-1</v>
      </c>
    </row>
    <row r="17" spans="1:10" ht="24.9" customHeight="1" thickBot="1">
      <c r="A17" s="126" t="s">
        <v>180</v>
      </c>
      <c r="B17" s="127"/>
      <c r="C17" s="119">
        <v>3538757</v>
      </c>
      <c r="D17" s="17">
        <f t="shared" si="0"/>
        <v>1</v>
      </c>
      <c r="E17" s="120">
        <v>8666991</v>
      </c>
      <c r="F17" s="119">
        <v>5237888</v>
      </c>
      <c r="G17" s="17">
        <f t="shared" si="1"/>
        <v>1</v>
      </c>
      <c r="H17" s="120">
        <v>10268907</v>
      </c>
      <c r="I17" s="19">
        <f t="shared" si="2"/>
        <v>-0.32439238868795972</v>
      </c>
      <c r="J17" s="20">
        <f t="shared" si="3"/>
        <v>-0.15599673850391282</v>
      </c>
    </row>
    <row r="18" spans="1:10" ht="24.9" customHeight="1"/>
    <row r="19" spans="1:10" ht="24.9" customHeight="1"/>
    <row r="20" spans="1:10" ht="24.9" customHeight="1">
      <c r="C20" s="7"/>
      <c r="F20" s="7"/>
    </row>
  </sheetData>
  <sortState xmlns:xlrd2="http://schemas.microsoft.com/office/spreadsheetml/2017/richdata2" ref="B5:J21">
    <sortCondition descending="1" ref="C5:C21"/>
  </sortState>
  <mergeCells count="7">
    <mergeCell ref="A2:A3"/>
    <mergeCell ref="A17:B17"/>
    <mergeCell ref="B1:J1"/>
    <mergeCell ref="B2:B3"/>
    <mergeCell ref="C2:E2"/>
    <mergeCell ref="F2:H2"/>
    <mergeCell ref="I2:J2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J29"/>
  <sheetViews>
    <sheetView topLeftCell="A16" zoomScaleNormal="100" workbookViewId="0">
      <selection activeCell="M6" sqref="M6"/>
    </sheetView>
  </sheetViews>
  <sheetFormatPr defaultColWidth="8.88671875" defaultRowHeight="24.75" customHeight="1"/>
  <cols>
    <col min="1" max="1" width="13.5546875" style="24" bestFit="1" customWidth="1"/>
    <col min="2" max="2" width="14.33203125" style="35" bestFit="1" customWidth="1"/>
    <col min="3" max="3" width="9.21875" style="35" bestFit="1" customWidth="1"/>
    <col min="4" max="4" width="15.6640625" style="35" bestFit="1" customWidth="1"/>
    <col min="5" max="5" width="14.33203125" style="35" bestFit="1" customWidth="1"/>
    <col min="6" max="6" width="9.21875" style="35" bestFit="1" customWidth="1"/>
    <col min="7" max="7" width="15.6640625" style="35" bestFit="1" customWidth="1"/>
    <col min="8" max="9" width="10.21875" style="35" bestFit="1" customWidth="1"/>
    <col min="10" max="16384" width="8.88671875" style="24"/>
  </cols>
  <sheetData>
    <row r="1" spans="1:10" ht="33" customHeight="1" thickBot="1">
      <c r="A1" s="128" t="s">
        <v>97</v>
      </c>
      <c r="B1" s="128"/>
      <c r="C1" s="128"/>
      <c r="D1" s="128"/>
      <c r="E1" s="128"/>
      <c r="F1" s="128"/>
      <c r="G1" s="128"/>
      <c r="H1" s="128"/>
      <c r="I1" s="128"/>
    </row>
    <row r="2" spans="1:10" ht="24.75" customHeight="1">
      <c r="A2" s="140" t="s">
        <v>66</v>
      </c>
      <c r="B2" s="142" t="s">
        <v>117</v>
      </c>
      <c r="C2" s="143"/>
      <c r="D2" s="143"/>
      <c r="E2" s="142" t="s">
        <v>118</v>
      </c>
      <c r="F2" s="143"/>
      <c r="G2" s="143"/>
      <c r="H2" s="142" t="s">
        <v>69</v>
      </c>
      <c r="I2" s="144"/>
    </row>
    <row r="3" spans="1:10" ht="33" customHeight="1">
      <c r="A3" s="141"/>
      <c r="B3" s="25" t="s">
        <v>70</v>
      </c>
      <c r="C3" s="57" t="s">
        <v>119</v>
      </c>
      <c r="D3" s="47" t="s">
        <v>72</v>
      </c>
      <c r="E3" s="25" t="s">
        <v>70</v>
      </c>
      <c r="F3" s="57" t="s">
        <v>119</v>
      </c>
      <c r="G3" s="47" t="s">
        <v>72</v>
      </c>
      <c r="H3" s="25" t="s">
        <v>73</v>
      </c>
      <c r="I3" s="27" t="s">
        <v>74</v>
      </c>
    </row>
    <row r="4" spans="1:10" ht="24.75" customHeight="1">
      <c r="A4" s="9" t="s">
        <v>30</v>
      </c>
      <c r="B4" s="10">
        <v>51106703</v>
      </c>
      <c r="C4" s="29">
        <f t="shared" ref="C4:C28" si="0">B4/$B$29</f>
        <v>0.91241977873776581</v>
      </c>
      <c r="D4" s="37">
        <v>104807200</v>
      </c>
      <c r="E4" s="10">
        <v>59351195</v>
      </c>
      <c r="F4" s="29">
        <f t="shared" ref="F4:F28" si="1">E4/$E$29</f>
        <v>0.91074779220612623</v>
      </c>
      <c r="G4" s="37">
        <v>98178400</v>
      </c>
      <c r="H4" s="13">
        <f t="shared" ref="H4:H18" si="2">SUM(B4/E4-1)</f>
        <v>-0.13891029489802187</v>
      </c>
      <c r="I4" s="14">
        <f t="shared" ref="I4:I18" si="3">SUM(D4/G4-1)</f>
        <v>6.7517906178955922E-2</v>
      </c>
    </row>
    <row r="5" spans="1:10" ht="24.75" customHeight="1">
      <c r="A5" s="9" t="s">
        <v>31</v>
      </c>
      <c r="B5" s="10">
        <v>2120191</v>
      </c>
      <c r="C5" s="29">
        <f t="shared" si="0"/>
        <v>3.7852259870917566E-2</v>
      </c>
      <c r="D5" s="37">
        <v>5002600</v>
      </c>
      <c r="E5" s="10">
        <v>1390844</v>
      </c>
      <c r="F5" s="29">
        <f t="shared" si="1"/>
        <v>2.1342588001861416E-2</v>
      </c>
      <c r="G5" s="37">
        <v>2776400</v>
      </c>
      <c r="H5" s="13">
        <f t="shared" si="2"/>
        <v>0.52439166434193907</v>
      </c>
      <c r="I5" s="14">
        <f t="shared" si="3"/>
        <v>0.80182970753493743</v>
      </c>
    </row>
    <row r="6" spans="1:10" ht="24.75" customHeight="1">
      <c r="A6" s="9" t="s">
        <v>32</v>
      </c>
      <c r="B6" s="10">
        <v>1531040</v>
      </c>
      <c r="C6" s="29">
        <f t="shared" si="0"/>
        <v>2.7334010922963843E-2</v>
      </c>
      <c r="D6" s="37">
        <v>2950000</v>
      </c>
      <c r="E6" s="10">
        <v>121860</v>
      </c>
      <c r="F6" s="29">
        <f t="shared" si="1"/>
        <v>1.8699493069724803E-3</v>
      </c>
      <c r="G6" s="37">
        <v>234800</v>
      </c>
      <c r="H6" s="13">
        <f t="shared" si="2"/>
        <v>11.56392581651075</v>
      </c>
      <c r="I6" s="14">
        <f t="shared" si="3"/>
        <v>11.563884156729131</v>
      </c>
    </row>
    <row r="7" spans="1:10" ht="24.75" customHeight="1">
      <c r="A7" s="9" t="s">
        <v>33</v>
      </c>
      <c r="B7" s="10">
        <v>411417</v>
      </c>
      <c r="C7" s="29">
        <f t="shared" si="0"/>
        <v>7.3451227739921984E-3</v>
      </c>
      <c r="D7" s="37">
        <v>822300</v>
      </c>
      <c r="E7" s="10">
        <v>1255299</v>
      </c>
      <c r="F7" s="29">
        <f t="shared" si="1"/>
        <v>1.9262641515618312E-2</v>
      </c>
      <c r="G7" s="37">
        <v>2940100</v>
      </c>
      <c r="H7" s="13">
        <f t="shared" si="2"/>
        <v>-0.67225577332571762</v>
      </c>
      <c r="I7" s="14">
        <f t="shared" si="3"/>
        <v>-0.72031563552260125</v>
      </c>
    </row>
    <row r="8" spans="1:10" ht="24.75" customHeight="1">
      <c r="A8" s="9" t="s">
        <v>34</v>
      </c>
      <c r="B8" s="10">
        <v>275901</v>
      </c>
      <c r="C8" s="29">
        <f t="shared" si="0"/>
        <v>4.9257243100484949E-3</v>
      </c>
      <c r="D8" s="37">
        <v>850100</v>
      </c>
      <c r="E8" s="10">
        <v>338714</v>
      </c>
      <c r="F8" s="29">
        <f t="shared" si="1"/>
        <v>5.1975874738378197E-3</v>
      </c>
      <c r="G8" s="37">
        <v>1217000</v>
      </c>
      <c r="H8" s="13">
        <f t="shared" si="2"/>
        <v>-0.18544553812360876</v>
      </c>
      <c r="I8" s="14">
        <f t="shared" si="3"/>
        <v>-0.30147904683648319</v>
      </c>
    </row>
    <row r="9" spans="1:10" ht="24.75" customHeight="1">
      <c r="A9" s="9" t="s">
        <v>35</v>
      </c>
      <c r="B9" s="10">
        <v>168005</v>
      </c>
      <c r="C9" s="29">
        <f t="shared" si="0"/>
        <v>2.9994320887191325E-3</v>
      </c>
      <c r="D9" s="37">
        <v>332700</v>
      </c>
      <c r="E9" s="10">
        <v>23033</v>
      </c>
      <c r="F9" s="29">
        <f t="shared" si="1"/>
        <v>3.5344282280893761E-4</v>
      </c>
      <c r="G9" s="37">
        <v>39100</v>
      </c>
      <c r="H9" s="13">
        <f t="shared" si="2"/>
        <v>6.2940997698953671</v>
      </c>
      <c r="I9" s="14">
        <f t="shared" si="3"/>
        <v>7.5089514066496168</v>
      </c>
    </row>
    <row r="10" spans="1:10" ht="24.75" customHeight="1">
      <c r="A10" s="9" t="s">
        <v>36</v>
      </c>
      <c r="B10" s="10">
        <v>136456</v>
      </c>
      <c r="C10" s="29">
        <f t="shared" si="0"/>
        <v>2.436180501165191E-3</v>
      </c>
      <c r="D10" s="37">
        <v>422400</v>
      </c>
      <c r="E10" s="10">
        <v>2251453</v>
      </c>
      <c r="F10" s="29">
        <f t="shared" si="1"/>
        <v>3.4548686829403506E-2</v>
      </c>
      <c r="G10" s="37">
        <v>4837100</v>
      </c>
      <c r="H10" s="13">
        <f t="shared" si="2"/>
        <v>-0.93939202817025269</v>
      </c>
      <c r="I10" s="14">
        <f t="shared" si="3"/>
        <v>-0.91267494986665565</v>
      </c>
    </row>
    <row r="11" spans="1:10" ht="24.75" customHeight="1">
      <c r="A11" s="9" t="s">
        <v>37</v>
      </c>
      <c r="B11" s="10">
        <v>72514</v>
      </c>
      <c r="C11" s="29">
        <f t="shared" si="0"/>
        <v>1.2946091990201432E-3</v>
      </c>
      <c r="D11" s="37">
        <v>133600</v>
      </c>
      <c r="E11" s="10">
        <v>95970</v>
      </c>
      <c r="F11" s="29">
        <f t="shared" si="1"/>
        <v>1.4726656408185536E-3</v>
      </c>
      <c r="G11" s="37">
        <v>158800</v>
      </c>
      <c r="H11" s="13">
        <f t="shared" si="2"/>
        <v>-0.24440971136813583</v>
      </c>
      <c r="I11" s="14">
        <f t="shared" si="3"/>
        <v>-0.15869017632241811</v>
      </c>
    </row>
    <row r="12" spans="1:10" ht="24.75" customHeight="1">
      <c r="A12" s="9" t="s">
        <v>38</v>
      </c>
      <c r="B12" s="10">
        <v>47764</v>
      </c>
      <c r="C12" s="29">
        <f t="shared" si="0"/>
        <v>8.5274172962459833E-4</v>
      </c>
      <c r="D12" s="37">
        <v>170000</v>
      </c>
      <c r="E12" s="10">
        <v>75879</v>
      </c>
      <c r="F12" s="29">
        <f t="shared" si="1"/>
        <v>1.1643679916606337E-3</v>
      </c>
      <c r="G12" s="37">
        <v>237700</v>
      </c>
      <c r="H12" s="13">
        <f t="shared" si="2"/>
        <v>-0.37052412393415834</v>
      </c>
      <c r="I12" s="14">
        <f t="shared" si="3"/>
        <v>-0.28481278923012199</v>
      </c>
    </row>
    <row r="13" spans="1:10" ht="24.75" customHeight="1">
      <c r="A13" s="9" t="s">
        <v>39</v>
      </c>
      <c r="B13" s="10">
        <v>42003</v>
      </c>
      <c r="C13" s="29">
        <f t="shared" si="0"/>
        <v>7.4988926533418486E-4</v>
      </c>
      <c r="D13" s="37">
        <v>89000</v>
      </c>
      <c r="E13" s="10">
        <v>8246</v>
      </c>
      <c r="F13" s="29">
        <f t="shared" si="1"/>
        <v>1.2653538474721051E-4</v>
      </c>
      <c r="G13" s="37">
        <v>46400</v>
      </c>
      <c r="H13" s="13">
        <f t="shared" si="2"/>
        <v>4.0937424205675477</v>
      </c>
      <c r="I13" s="14">
        <f t="shared" si="3"/>
        <v>0.9181034482758621</v>
      </c>
    </row>
    <row r="14" spans="1:10" ht="24.75" customHeight="1">
      <c r="A14" s="9" t="s">
        <v>40</v>
      </c>
      <c r="B14" s="10">
        <v>29350</v>
      </c>
      <c r="C14" s="29">
        <f t="shared" si="0"/>
        <v>5.2399233239431285E-4</v>
      </c>
      <c r="D14" s="37">
        <v>89500</v>
      </c>
      <c r="E14" s="10">
        <v>20213</v>
      </c>
      <c r="F14" s="29">
        <f t="shared" si="1"/>
        <v>3.101697467736316E-4</v>
      </c>
      <c r="G14" s="37">
        <v>65900</v>
      </c>
      <c r="H14" s="13">
        <f t="shared" si="2"/>
        <v>0.45203581853262742</v>
      </c>
      <c r="I14" s="14">
        <f t="shared" si="3"/>
        <v>0.35811836115326257</v>
      </c>
      <c r="J14" s="36"/>
    </row>
    <row r="15" spans="1:10" ht="24.75" customHeight="1">
      <c r="A15" s="9" t="s">
        <v>41</v>
      </c>
      <c r="B15" s="10">
        <v>26245</v>
      </c>
      <c r="C15" s="29">
        <f t="shared" si="0"/>
        <v>4.6855804987014452E-4</v>
      </c>
      <c r="D15" s="37">
        <v>128400</v>
      </c>
      <c r="E15" s="10">
        <v>16369</v>
      </c>
      <c r="F15" s="29">
        <f t="shared" si="1"/>
        <v>2.5118332681628534E-4</v>
      </c>
      <c r="G15" s="37">
        <v>59600</v>
      </c>
      <c r="H15" s="13">
        <f t="shared" si="2"/>
        <v>0.60333557333984977</v>
      </c>
      <c r="I15" s="14">
        <f t="shared" si="3"/>
        <v>1.1543624161073827</v>
      </c>
    </row>
    <row r="16" spans="1:10" ht="24.75" customHeight="1">
      <c r="A16" s="9" t="s">
        <v>42</v>
      </c>
      <c r="B16" s="10">
        <v>18303</v>
      </c>
      <c r="C16" s="29">
        <f t="shared" si="0"/>
        <v>3.2676768857966301E-4</v>
      </c>
      <c r="D16" s="37">
        <v>187200</v>
      </c>
      <c r="E16" s="10">
        <v>19454</v>
      </c>
      <c r="F16" s="29">
        <f t="shared" si="1"/>
        <v>2.9852284439391624E-4</v>
      </c>
      <c r="G16" s="37">
        <v>167500</v>
      </c>
      <c r="H16" s="13">
        <f t="shared" si="2"/>
        <v>-5.9165210239539467E-2</v>
      </c>
      <c r="I16" s="14">
        <f t="shared" si="3"/>
        <v>0.11761194029850741</v>
      </c>
    </row>
    <row r="17" spans="1:9" ht="24.75" customHeight="1">
      <c r="A17" s="9" t="s">
        <v>43</v>
      </c>
      <c r="B17" s="10">
        <v>7343</v>
      </c>
      <c r="C17" s="29">
        <f t="shared" si="0"/>
        <v>1.3109627586955502E-4</v>
      </c>
      <c r="D17" s="37">
        <v>21600</v>
      </c>
      <c r="E17" s="10">
        <v>22397</v>
      </c>
      <c r="F17" s="29">
        <f t="shared" si="1"/>
        <v>3.4368336310735794E-4</v>
      </c>
      <c r="G17" s="37">
        <v>80800</v>
      </c>
      <c r="H17" s="13">
        <f t="shared" si="2"/>
        <v>-0.67214359065946327</v>
      </c>
      <c r="I17" s="14">
        <f t="shared" si="3"/>
        <v>-0.73267326732673266</v>
      </c>
    </row>
    <row r="18" spans="1:9" ht="24.75" customHeight="1">
      <c r="A18" s="9" t="s">
        <v>98</v>
      </c>
      <c r="B18" s="10">
        <v>4309</v>
      </c>
      <c r="C18" s="29">
        <f t="shared" si="0"/>
        <v>7.6929572752541543E-5</v>
      </c>
      <c r="D18" s="37">
        <v>28100</v>
      </c>
      <c r="E18" s="10">
        <v>12547</v>
      </c>
      <c r="F18" s="29">
        <f t="shared" si="1"/>
        <v>1.9253449823226416E-4</v>
      </c>
      <c r="G18" s="37">
        <v>79000</v>
      </c>
      <c r="H18" s="13">
        <f t="shared" si="2"/>
        <v>-0.65657129194229702</v>
      </c>
      <c r="I18" s="14">
        <f t="shared" si="3"/>
        <v>-0.64430379746835442</v>
      </c>
    </row>
    <row r="19" spans="1:9" ht="24.75" customHeight="1">
      <c r="A19" s="9" t="s">
        <v>99</v>
      </c>
      <c r="B19" s="10">
        <v>4160</v>
      </c>
      <c r="C19" s="29">
        <f t="shared" si="0"/>
        <v>7.4269441320624932E-5</v>
      </c>
      <c r="D19" s="37">
        <v>5100</v>
      </c>
      <c r="E19" s="10">
        <v>0</v>
      </c>
      <c r="F19" s="29">
        <f t="shared" si="1"/>
        <v>0</v>
      </c>
      <c r="G19" s="37">
        <v>0</v>
      </c>
      <c r="H19" s="10">
        <v>0</v>
      </c>
      <c r="I19" s="12">
        <v>0</v>
      </c>
    </row>
    <row r="20" spans="1:9" ht="24.75" customHeight="1">
      <c r="A20" s="9" t="s">
        <v>100</v>
      </c>
      <c r="B20" s="10">
        <v>4014</v>
      </c>
      <c r="C20" s="29">
        <f t="shared" si="0"/>
        <v>7.1662869581968382E-5</v>
      </c>
      <c r="D20" s="37">
        <v>44000</v>
      </c>
      <c r="E20" s="10">
        <v>2006</v>
      </c>
      <c r="F20" s="29">
        <f t="shared" si="1"/>
        <v>3.0782195222277984E-5</v>
      </c>
      <c r="G20" s="37">
        <v>17000</v>
      </c>
      <c r="H20" s="13">
        <f>SUM(B20/E20-1)</f>
        <v>1.0009970089730809</v>
      </c>
      <c r="I20" s="14">
        <f>SUM(D20/G20-1)</f>
        <v>1.5882352941176472</v>
      </c>
    </row>
    <row r="21" spans="1:9" ht="24.75" customHeight="1">
      <c r="A21" s="9" t="s">
        <v>48</v>
      </c>
      <c r="B21" s="10">
        <v>2149</v>
      </c>
      <c r="C21" s="29">
        <f t="shared" si="0"/>
        <v>3.836659360529398E-5</v>
      </c>
      <c r="D21" s="37">
        <v>37000</v>
      </c>
      <c r="E21" s="10">
        <v>0</v>
      </c>
      <c r="F21" s="29">
        <f t="shared" si="1"/>
        <v>0</v>
      </c>
      <c r="G21" s="37">
        <v>0</v>
      </c>
      <c r="H21" s="10">
        <v>0</v>
      </c>
      <c r="I21" s="12">
        <v>0</v>
      </c>
    </row>
    <row r="22" spans="1:9" ht="24.75" customHeight="1">
      <c r="A22" s="9" t="s">
        <v>101</v>
      </c>
      <c r="B22" s="10">
        <v>1724</v>
      </c>
      <c r="C22" s="29">
        <f t="shared" si="0"/>
        <v>3.0778970393451292E-5</v>
      </c>
      <c r="D22" s="37">
        <v>11300</v>
      </c>
      <c r="E22" s="10">
        <v>0</v>
      </c>
      <c r="F22" s="29">
        <f t="shared" si="1"/>
        <v>0</v>
      </c>
      <c r="G22" s="37">
        <v>0</v>
      </c>
      <c r="H22" s="10">
        <v>0</v>
      </c>
      <c r="I22" s="12">
        <v>0</v>
      </c>
    </row>
    <row r="23" spans="1:9" ht="24.75" customHeight="1">
      <c r="A23" s="9" t="s">
        <v>47</v>
      </c>
      <c r="B23" s="10">
        <v>1567</v>
      </c>
      <c r="C23" s="29">
        <f t="shared" si="0"/>
        <v>2.797601311284117E-5</v>
      </c>
      <c r="D23" s="37">
        <v>20200</v>
      </c>
      <c r="E23" s="10">
        <v>141499</v>
      </c>
      <c r="F23" s="29">
        <f t="shared" si="1"/>
        <v>2.1713109879148121E-3</v>
      </c>
      <c r="G23" s="37">
        <v>428900</v>
      </c>
      <c r="H23" s="13">
        <f>SUM(B23/E23-1)</f>
        <v>-0.98892571678951791</v>
      </c>
      <c r="I23" s="14">
        <f>SUM(D23/G23-1)</f>
        <v>-0.95290277453951966</v>
      </c>
    </row>
    <row r="24" spans="1:9" ht="24.75" customHeight="1">
      <c r="A24" s="9" t="s">
        <v>49</v>
      </c>
      <c r="B24" s="10">
        <v>551</v>
      </c>
      <c r="C24" s="29">
        <f t="shared" si="0"/>
        <v>9.8371303287654655E-6</v>
      </c>
      <c r="D24" s="37">
        <v>3200</v>
      </c>
      <c r="E24" s="10">
        <v>606</v>
      </c>
      <c r="F24" s="29">
        <f t="shared" si="1"/>
        <v>9.2991078288636395E-6</v>
      </c>
      <c r="G24" s="37">
        <v>3400</v>
      </c>
      <c r="H24" s="13">
        <f>SUM(B24/E24-1)</f>
        <v>-9.0759075907590803E-2</v>
      </c>
      <c r="I24" s="14">
        <f>SUM(D24/G24-1)</f>
        <v>-5.8823529411764719E-2</v>
      </c>
    </row>
    <row r="25" spans="1:9" ht="24.75" customHeight="1">
      <c r="A25" s="9" t="s">
        <v>102</v>
      </c>
      <c r="B25" s="10">
        <v>235</v>
      </c>
      <c r="C25" s="29">
        <f t="shared" si="0"/>
        <v>4.1955093053718408E-6</v>
      </c>
      <c r="D25" s="37">
        <v>5400</v>
      </c>
      <c r="E25" s="10">
        <v>0</v>
      </c>
      <c r="F25" s="29">
        <f t="shared" si="1"/>
        <v>0</v>
      </c>
      <c r="G25" s="37">
        <v>0</v>
      </c>
      <c r="H25" s="10">
        <v>0</v>
      </c>
      <c r="I25" s="12">
        <v>0</v>
      </c>
    </row>
    <row r="26" spans="1:9" ht="24.75" customHeight="1">
      <c r="A26" s="9" t="s">
        <v>103</v>
      </c>
      <c r="B26" s="10">
        <v>206</v>
      </c>
      <c r="C26" s="29">
        <f t="shared" si="0"/>
        <v>3.6777656038578691E-6</v>
      </c>
      <c r="D26" s="37">
        <v>3000</v>
      </c>
      <c r="E26" s="10">
        <v>0</v>
      </c>
      <c r="F26" s="29">
        <f t="shared" si="1"/>
        <v>0</v>
      </c>
      <c r="G26" s="37">
        <v>0</v>
      </c>
      <c r="H26" s="10">
        <v>0</v>
      </c>
      <c r="I26" s="12">
        <v>0</v>
      </c>
    </row>
    <row r="27" spans="1:9" ht="24.75" customHeight="1">
      <c r="A27" s="9" t="s">
        <v>53</v>
      </c>
      <c r="B27" s="10">
        <v>120</v>
      </c>
      <c r="C27" s="29">
        <f t="shared" si="0"/>
        <v>2.142387730402642E-6</v>
      </c>
      <c r="D27" s="37">
        <v>200</v>
      </c>
      <c r="E27" s="10">
        <v>0</v>
      </c>
      <c r="F27" s="29">
        <f t="shared" si="1"/>
        <v>0</v>
      </c>
      <c r="G27" s="37">
        <v>0</v>
      </c>
      <c r="H27" s="10">
        <v>0</v>
      </c>
      <c r="I27" s="12">
        <v>0</v>
      </c>
    </row>
    <row r="28" spans="1:9" ht="24.75" customHeight="1">
      <c r="A28" s="9" t="s">
        <v>54</v>
      </c>
      <c r="B28" s="10">
        <v>0</v>
      </c>
      <c r="C28" s="29">
        <f t="shared" si="0"/>
        <v>0</v>
      </c>
      <c r="D28" s="37">
        <v>0</v>
      </c>
      <c r="E28" s="10">
        <v>19958</v>
      </c>
      <c r="F28" s="29">
        <f t="shared" si="1"/>
        <v>3.0625675585554539E-4</v>
      </c>
      <c r="G28" s="37">
        <v>62800</v>
      </c>
      <c r="H28" s="13">
        <f>SUM(B28/E28-1)</f>
        <v>-1</v>
      </c>
      <c r="I28" s="14">
        <f>SUM(D28/G28-1)</f>
        <v>-1</v>
      </c>
    </row>
    <row r="29" spans="1:9" ht="30.75" customHeight="1" thickBot="1">
      <c r="A29" s="15" t="s">
        <v>96</v>
      </c>
      <c r="B29" s="32">
        <f>SUM(B4:B28)</f>
        <v>56012270</v>
      </c>
      <c r="C29" s="33">
        <f t="shared" ref="C29" si="4">B29/$B$29</f>
        <v>1</v>
      </c>
      <c r="D29" s="38">
        <f>SUM(D4:D28)</f>
        <v>116164100</v>
      </c>
      <c r="E29" s="32">
        <f>SUM(E4:E28)</f>
        <v>65167542</v>
      </c>
      <c r="F29" s="33">
        <f t="shared" ref="F29" si="5">E29/$E$29</f>
        <v>1</v>
      </c>
      <c r="G29" s="38">
        <f>SUM(G4:G28)</f>
        <v>111630700</v>
      </c>
      <c r="H29" s="19">
        <f t="shared" ref="H29" si="6">SUM(B29/E29-1)</f>
        <v>-0.1404882203474852</v>
      </c>
      <c r="I29" s="20">
        <f t="shared" ref="I29" si="7">SUM(D29/G29-1)</f>
        <v>4.0610692219971822E-2</v>
      </c>
    </row>
  </sheetData>
  <sortState xmlns:xlrd2="http://schemas.microsoft.com/office/spreadsheetml/2017/richdata2" ref="A4:I28">
    <sortCondition descending="1" ref="B4:B28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1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I32"/>
  <sheetViews>
    <sheetView topLeftCell="A16" workbookViewId="0">
      <selection activeCell="K9" sqref="K9"/>
    </sheetView>
  </sheetViews>
  <sheetFormatPr defaultColWidth="9" defaultRowHeight="15.6"/>
  <cols>
    <col min="1" max="1" width="13.5546875" style="6" bestFit="1" customWidth="1"/>
    <col min="2" max="2" width="14.33203125" style="8" bestFit="1" customWidth="1"/>
    <col min="3" max="3" width="10.21875" style="8" customWidth="1"/>
    <col min="4" max="4" width="15.6640625" style="8" bestFit="1" customWidth="1"/>
    <col min="5" max="5" width="14.33203125" style="8" bestFit="1" customWidth="1"/>
    <col min="6" max="6" width="9.5546875" style="8" customWidth="1"/>
    <col min="7" max="7" width="15.6640625" style="8" bestFit="1" customWidth="1"/>
    <col min="8" max="9" width="10.21875" style="8" bestFit="1" customWidth="1"/>
    <col min="10" max="16384" width="9" style="6"/>
  </cols>
  <sheetData>
    <row r="1" spans="1:9" s="24" customFormat="1" ht="40.5" customHeight="1" thickBot="1">
      <c r="A1" s="128" t="s">
        <v>127</v>
      </c>
      <c r="B1" s="128"/>
      <c r="C1" s="128"/>
      <c r="D1" s="128"/>
      <c r="E1" s="128"/>
      <c r="F1" s="128"/>
      <c r="G1" s="128"/>
      <c r="H1" s="128"/>
      <c r="I1" s="128"/>
    </row>
    <row r="2" spans="1:9" ht="27.75" customHeight="1">
      <c r="A2" s="160" t="s">
        <v>128</v>
      </c>
      <c r="B2" s="162" t="s">
        <v>129</v>
      </c>
      <c r="C2" s="163"/>
      <c r="D2" s="163"/>
      <c r="E2" s="162" t="s">
        <v>130</v>
      </c>
      <c r="F2" s="163"/>
      <c r="G2" s="163"/>
      <c r="H2" s="162" t="s">
        <v>131</v>
      </c>
      <c r="I2" s="164"/>
    </row>
    <row r="3" spans="1:9" ht="31.35" customHeight="1">
      <c r="A3" s="161"/>
      <c r="B3" s="81" t="s">
        <v>132</v>
      </c>
      <c r="C3" s="82" t="s">
        <v>133</v>
      </c>
      <c r="D3" s="83" t="s">
        <v>134</v>
      </c>
      <c r="E3" s="81" t="s">
        <v>132</v>
      </c>
      <c r="F3" s="82" t="s">
        <v>133</v>
      </c>
      <c r="G3" s="83" t="s">
        <v>134</v>
      </c>
      <c r="H3" s="81" t="s">
        <v>135</v>
      </c>
      <c r="I3" s="84" t="s">
        <v>136</v>
      </c>
    </row>
    <row r="4" spans="1:9" ht="24.9" customHeight="1">
      <c r="A4" s="9" t="s">
        <v>75</v>
      </c>
      <c r="B4" s="10">
        <v>58979117</v>
      </c>
      <c r="C4" s="29">
        <f>B4/$B$31</f>
        <v>0.9146918017852731</v>
      </c>
      <c r="D4" s="37">
        <v>122989500</v>
      </c>
      <c r="E4" s="10">
        <v>66536187</v>
      </c>
      <c r="F4" s="29">
        <f>E4/$E$31</f>
        <v>0.91384457035821831</v>
      </c>
      <c r="G4" s="37">
        <v>111105824</v>
      </c>
      <c r="H4" s="13">
        <f>SUM(B4/E4-1)</f>
        <v>-0.11357834496888142</v>
      </c>
      <c r="I4" s="14">
        <f>SUM(D4/G4-1)</f>
        <v>0.10695817349772763</v>
      </c>
    </row>
    <row r="5" spans="1:9" ht="24.9" customHeight="1">
      <c r="A5" s="9" t="s">
        <v>77</v>
      </c>
      <c r="B5" s="10">
        <v>2409254</v>
      </c>
      <c r="C5" s="29">
        <f t="shared" ref="C5:C30" si="0">B5/$B$31</f>
        <v>3.7364494321242149E-2</v>
      </c>
      <c r="D5" s="37">
        <v>5749100</v>
      </c>
      <c r="E5" s="10">
        <v>1629086</v>
      </c>
      <c r="F5" s="29">
        <f t="shared" ref="F5:F30" si="1">E5/$E$31</f>
        <v>2.2374762709900832E-2</v>
      </c>
      <c r="G5" s="37">
        <v>3292938</v>
      </c>
      <c r="H5" s="13">
        <f t="shared" ref="H5:H31" si="2">SUM(B5/E5-1)</f>
        <v>0.47889921096860455</v>
      </c>
      <c r="I5" s="14">
        <f t="shared" ref="I5:I31" si="3">SUM(D5/G5-1)</f>
        <v>0.74588771486131833</v>
      </c>
    </row>
    <row r="6" spans="1:9" ht="24.9" customHeight="1">
      <c r="A6" s="9" t="s">
        <v>81</v>
      </c>
      <c r="B6" s="10">
        <v>1656234</v>
      </c>
      <c r="C6" s="29">
        <f t="shared" si="0"/>
        <v>2.568610278851801E-2</v>
      </c>
      <c r="D6" s="37">
        <v>3295000</v>
      </c>
      <c r="E6" s="10">
        <v>121860</v>
      </c>
      <c r="F6" s="29">
        <f t="shared" si="1"/>
        <v>1.6736922322262394E-3</v>
      </c>
      <c r="G6" s="37">
        <v>234401</v>
      </c>
      <c r="H6" s="13">
        <f t="shared" si="2"/>
        <v>12.591285081240768</v>
      </c>
      <c r="I6" s="14">
        <f t="shared" si="3"/>
        <v>13.057107264900747</v>
      </c>
    </row>
    <row r="7" spans="1:9" ht="24.9" customHeight="1">
      <c r="A7" s="9" t="s">
        <v>78</v>
      </c>
      <c r="B7" s="10">
        <v>411435</v>
      </c>
      <c r="C7" s="29">
        <f t="shared" si="0"/>
        <v>6.3808385172589794E-3</v>
      </c>
      <c r="D7" s="37">
        <v>822600</v>
      </c>
      <c r="E7" s="10">
        <v>1257735</v>
      </c>
      <c r="F7" s="29">
        <f t="shared" si="1"/>
        <v>1.7274423926629486E-2</v>
      </c>
      <c r="G7" s="37">
        <v>2971462</v>
      </c>
      <c r="H7" s="13">
        <f t="shared" si="2"/>
        <v>-0.67287624181564487</v>
      </c>
      <c r="I7" s="14">
        <f t="shared" si="3"/>
        <v>-0.72316657591448252</v>
      </c>
    </row>
    <row r="8" spans="1:9" ht="24.9" customHeight="1">
      <c r="A8" s="9" t="s">
        <v>79</v>
      </c>
      <c r="B8" s="10">
        <v>329993</v>
      </c>
      <c r="C8" s="29">
        <f t="shared" si="0"/>
        <v>5.1177756992619545E-3</v>
      </c>
      <c r="D8" s="37">
        <v>1010100</v>
      </c>
      <c r="E8" s="10">
        <v>355701</v>
      </c>
      <c r="F8" s="29">
        <f t="shared" si="1"/>
        <v>4.8853930797234987E-3</v>
      </c>
      <c r="G8" s="37">
        <v>1279371</v>
      </c>
      <c r="H8" s="13">
        <f t="shared" si="2"/>
        <v>-7.2274185341058894E-2</v>
      </c>
      <c r="I8" s="14">
        <f t="shared" si="3"/>
        <v>-0.21047139570929774</v>
      </c>
    </row>
    <row r="9" spans="1:9" ht="24.9" customHeight="1">
      <c r="A9" s="9" t="s">
        <v>84</v>
      </c>
      <c r="B9" s="10">
        <v>221348</v>
      </c>
      <c r="C9" s="29">
        <f t="shared" si="0"/>
        <v>3.4328286220623927E-3</v>
      </c>
      <c r="D9" s="37">
        <v>444100</v>
      </c>
      <c r="E9" s="10">
        <v>23033</v>
      </c>
      <c r="F9" s="29">
        <f t="shared" si="1"/>
        <v>3.1634788433339056E-4</v>
      </c>
      <c r="G9" s="37">
        <v>39123</v>
      </c>
      <c r="H9" s="13">
        <f t="shared" si="2"/>
        <v>8.6100377718925021</v>
      </c>
      <c r="I9" s="14">
        <f t="shared" si="3"/>
        <v>10.351378984229227</v>
      </c>
    </row>
    <row r="10" spans="1:9" ht="24.9" customHeight="1">
      <c r="A10" s="9" t="s">
        <v>76</v>
      </c>
      <c r="B10" s="10">
        <v>136456</v>
      </c>
      <c r="C10" s="29">
        <f t="shared" si="0"/>
        <v>2.1162606504334614E-3</v>
      </c>
      <c r="D10" s="37">
        <v>422400</v>
      </c>
      <c r="E10" s="10">
        <v>2428194</v>
      </c>
      <c r="F10" s="29">
        <f t="shared" si="1"/>
        <v>3.3350151289499107E-2</v>
      </c>
      <c r="G10" s="37">
        <v>5160637</v>
      </c>
      <c r="H10" s="13">
        <f t="shared" si="2"/>
        <v>-0.94380350169714611</v>
      </c>
      <c r="I10" s="14">
        <f t="shared" si="3"/>
        <v>-0.91814963927902693</v>
      </c>
    </row>
    <row r="11" spans="1:9" ht="24.9" customHeight="1">
      <c r="A11" s="85" t="s">
        <v>137</v>
      </c>
      <c r="B11" s="10">
        <v>105415</v>
      </c>
      <c r="C11" s="29">
        <f t="shared" si="0"/>
        <v>1.6348538464079508E-3</v>
      </c>
      <c r="D11" s="37">
        <v>376900</v>
      </c>
      <c r="E11" s="10">
        <v>75879</v>
      </c>
      <c r="F11" s="29">
        <f t="shared" si="1"/>
        <v>1.0421639002879928E-3</v>
      </c>
      <c r="G11" s="37">
        <v>237295</v>
      </c>
      <c r="H11" s="13">
        <f t="shared" si="2"/>
        <v>0.38925130800353203</v>
      </c>
      <c r="I11" s="14">
        <f t="shared" si="3"/>
        <v>0.58831833793379551</v>
      </c>
    </row>
    <row r="12" spans="1:9" ht="24.9" customHeight="1">
      <c r="A12" s="9" t="s">
        <v>82</v>
      </c>
      <c r="B12" s="10">
        <v>72514</v>
      </c>
      <c r="C12" s="29">
        <f t="shared" si="0"/>
        <v>1.1246007856417601E-3</v>
      </c>
      <c r="D12" s="37">
        <v>133600</v>
      </c>
      <c r="E12" s="10">
        <v>95987</v>
      </c>
      <c r="F12" s="29">
        <f t="shared" si="1"/>
        <v>1.3183382266100446E-3</v>
      </c>
      <c r="G12" s="37">
        <v>159305</v>
      </c>
      <c r="H12" s="13">
        <f t="shared" si="2"/>
        <v>-0.24454353193661638</v>
      </c>
      <c r="I12" s="14">
        <f t="shared" si="3"/>
        <v>-0.16135714509902388</v>
      </c>
    </row>
    <row r="13" spans="1:9" ht="24.9" customHeight="1">
      <c r="A13" s="9" t="s">
        <v>138</v>
      </c>
      <c r="B13" s="10">
        <v>42003</v>
      </c>
      <c r="C13" s="29">
        <f t="shared" si="0"/>
        <v>6.5141361391332512E-4</v>
      </c>
      <c r="D13" s="37">
        <v>89000</v>
      </c>
      <c r="E13" s="10">
        <v>21080</v>
      </c>
      <c r="F13" s="29">
        <f t="shared" si="1"/>
        <v>2.8952430867658894E-4</v>
      </c>
      <c r="G13" s="37">
        <v>141802</v>
      </c>
      <c r="H13" s="13">
        <f t="shared" si="2"/>
        <v>0.99255218216318775</v>
      </c>
      <c r="I13" s="14">
        <f t="shared" si="3"/>
        <v>-0.37236428259121879</v>
      </c>
    </row>
    <row r="14" spans="1:9" ht="24.9" customHeight="1">
      <c r="A14" s="9" t="s">
        <v>86</v>
      </c>
      <c r="B14" s="10">
        <v>29350</v>
      </c>
      <c r="C14" s="29">
        <f t="shared" si="0"/>
        <v>4.5518152437578485E-4</v>
      </c>
      <c r="D14" s="37">
        <v>89500</v>
      </c>
      <c r="E14" s="10">
        <v>20213</v>
      </c>
      <c r="F14" s="29">
        <f t="shared" si="1"/>
        <v>2.7761645404553566E-4</v>
      </c>
      <c r="G14" s="37">
        <v>65658</v>
      </c>
      <c r="H14" s="13">
        <f t="shared" si="2"/>
        <v>0.45203581853262742</v>
      </c>
      <c r="I14" s="14">
        <f t="shared" si="3"/>
        <v>0.36312406713576406</v>
      </c>
    </row>
    <row r="15" spans="1:9" ht="24.9" customHeight="1">
      <c r="A15" s="9" t="s">
        <v>87</v>
      </c>
      <c r="B15" s="10">
        <v>26245</v>
      </c>
      <c r="C15" s="29">
        <f t="shared" si="0"/>
        <v>4.0702688610706891E-4</v>
      </c>
      <c r="D15" s="37">
        <v>128400</v>
      </c>
      <c r="E15" s="10">
        <v>16369</v>
      </c>
      <c r="F15" s="29">
        <f t="shared" si="1"/>
        <v>2.2482084481627532E-4</v>
      </c>
      <c r="G15" s="37">
        <v>59698</v>
      </c>
      <c r="H15" s="13">
        <f t="shared" si="2"/>
        <v>0.60333557333984977</v>
      </c>
      <c r="I15" s="14">
        <f t="shared" si="3"/>
        <v>1.1508258233106639</v>
      </c>
    </row>
    <row r="16" spans="1:9" ht="24.9" customHeight="1">
      <c r="A16" s="9" t="s">
        <v>139</v>
      </c>
      <c r="B16" s="10">
        <v>26014</v>
      </c>
      <c r="C16" s="29">
        <f t="shared" si="0"/>
        <v>4.0344436712475869E-4</v>
      </c>
      <c r="D16" s="37">
        <v>273700</v>
      </c>
      <c r="E16" s="10">
        <v>20129</v>
      </c>
      <c r="F16" s="29">
        <f t="shared" si="1"/>
        <v>2.7646275186674849E-4</v>
      </c>
      <c r="G16" s="37">
        <v>175764</v>
      </c>
      <c r="H16" s="13">
        <f t="shared" si="2"/>
        <v>0.29236425058373494</v>
      </c>
      <c r="I16" s="14">
        <f t="shared" si="3"/>
        <v>0.55720170228260613</v>
      </c>
    </row>
    <row r="17" spans="1:9" ht="24.9" customHeight="1">
      <c r="A17" s="9" t="s">
        <v>140</v>
      </c>
      <c r="B17" s="10">
        <v>9187</v>
      </c>
      <c r="C17" s="29">
        <f t="shared" si="0"/>
        <v>1.4247879606270309E-4</v>
      </c>
      <c r="D17" s="37">
        <v>40900</v>
      </c>
      <c r="E17" s="10">
        <v>141499</v>
      </c>
      <c r="F17" s="29">
        <f t="shared" si="1"/>
        <v>1.9434250547167293E-3</v>
      </c>
      <c r="G17" s="37">
        <v>428587</v>
      </c>
      <c r="H17" s="13">
        <f t="shared" si="2"/>
        <v>-0.93507374610421279</v>
      </c>
      <c r="I17" s="14">
        <f t="shared" si="3"/>
        <v>-0.90457013395179975</v>
      </c>
    </row>
    <row r="18" spans="1:9" ht="24.9" customHeight="1">
      <c r="A18" s="9" t="s">
        <v>43</v>
      </c>
      <c r="B18" s="10">
        <v>7343</v>
      </c>
      <c r="C18" s="29">
        <f t="shared" si="0"/>
        <v>1.1388067916495359E-4</v>
      </c>
      <c r="D18" s="37">
        <v>21600</v>
      </c>
      <c r="E18" s="10">
        <v>22397</v>
      </c>
      <c r="F18" s="29">
        <f t="shared" si="1"/>
        <v>3.0761271069400199E-4</v>
      </c>
      <c r="G18" s="37">
        <v>81127</v>
      </c>
      <c r="H18" s="13">
        <f t="shared" si="2"/>
        <v>-0.67214359065946327</v>
      </c>
      <c r="I18" s="14">
        <f t="shared" si="3"/>
        <v>-0.73375078580497244</v>
      </c>
    </row>
    <row r="19" spans="1:9" ht="24.9" customHeight="1">
      <c r="A19" s="9" t="s">
        <v>141</v>
      </c>
      <c r="B19" s="10">
        <v>4309</v>
      </c>
      <c r="C19" s="29">
        <f t="shared" si="0"/>
        <v>6.6827161449242148E-5</v>
      </c>
      <c r="D19" s="37">
        <v>28100</v>
      </c>
      <c r="E19" s="10">
        <v>21166</v>
      </c>
      <c r="F19" s="29">
        <f t="shared" si="1"/>
        <v>2.9070547995487103E-4</v>
      </c>
      <c r="G19" s="37">
        <v>133962</v>
      </c>
      <c r="H19" s="13">
        <f t="shared" si="2"/>
        <v>-0.79641878484361706</v>
      </c>
      <c r="I19" s="14">
        <f t="shared" si="3"/>
        <v>-0.79023902300652427</v>
      </c>
    </row>
    <row r="20" spans="1:9" ht="24.9" customHeight="1">
      <c r="A20" s="9" t="s">
        <v>99</v>
      </c>
      <c r="B20" s="10">
        <v>4160</v>
      </c>
      <c r="C20" s="29">
        <f t="shared" si="0"/>
        <v>6.4516359161951106E-5</v>
      </c>
      <c r="D20" s="37">
        <v>5100</v>
      </c>
      <c r="E20" s="10">
        <v>0</v>
      </c>
      <c r="F20" s="29">
        <f t="shared" si="1"/>
        <v>0</v>
      </c>
      <c r="G20" s="37">
        <v>0</v>
      </c>
      <c r="H20" s="102">
        <v>0</v>
      </c>
      <c r="I20" s="12">
        <v>0</v>
      </c>
    </row>
    <row r="21" spans="1:9" ht="24.9" customHeight="1">
      <c r="A21" s="9" t="s">
        <v>100</v>
      </c>
      <c r="B21" s="10">
        <v>4014</v>
      </c>
      <c r="C21" s="29">
        <f t="shared" si="0"/>
        <v>6.2252083095209546E-5</v>
      </c>
      <c r="D21" s="37">
        <v>44000</v>
      </c>
      <c r="E21" s="10">
        <v>2006</v>
      </c>
      <c r="F21" s="29">
        <f t="shared" si="1"/>
        <v>2.7551506793417332E-5</v>
      </c>
      <c r="G21" s="37">
        <v>17053</v>
      </c>
      <c r="H21" s="13">
        <f t="shared" si="2"/>
        <v>1.0009970089730809</v>
      </c>
      <c r="I21" s="14">
        <f t="shared" si="3"/>
        <v>1.5801911687093182</v>
      </c>
    </row>
    <row r="22" spans="1:9" ht="24.9" customHeight="1">
      <c r="A22" s="9" t="s">
        <v>48</v>
      </c>
      <c r="B22" s="10">
        <v>2149</v>
      </c>
      <c r="C22" s="29">
        <f t="shared" si="0"/>
        <v>3.3328282653613687E-5</v>
      </c>
      <c r="D22" s="37">
        <v>37000</v>
      </c>
      <c r="E22" s="10">
        <v>0</v>
      </c>
      <c r="F22" s="29">
        <f t="shared" si="1"/>
        <v>0</v>
      </c>
      <c r="G22" s="37">
        <v>0</v>
      </c>
      <c r="H22" s="102">
        <v>0</v>
      </c>
      <c r="I22" s="12">
        <v>0</v>
      </c>
    </row>
    <row r="23" spans="1:9" ht="24.9" customHeight="1">
      <c r="A23" s="9" t="s">
        <v>101</v>
      </c>
      <c r="B23" s="10">
        <v>1724</v>
      </c>
      <c r="C23" s="29">
        <f t="shared" si="0"/>
        <v>2.673706807577012E-5</v>
      </c>
      <c r="D23" s="37">
        <v>11300</v>
      </c>
      <c r="E23" s="10">
        <v>0</v>
      </c>
      <c r="F23" s="29">
        <f t="shared" si="1"/>
        <v>0</v>
      </c>
      <c r="G23" s="37">
        <v>0</v>
      </c>
      <c r="H23" s="102">
        <v>0</v>
      </c>
      <c r="I23" s="12">
        <v>0</v>
      </c>
    </row>
    <row r="24" spans="1:9" ht="24.9" customHeight="1">
      <c r="A24" s="9" t="s">
        <v>142</v>
      </c>
      <c r="B24" s="10">
        <v>551</v>
      </c>
      <c r="C24" s="29">
        <f t="shared" si="0"/>
        <v>8.5453158409218895E-6</v>
      </c>
      <c r="D24" s="37">
        <v>3200</v>
      </c>
      <c r="E24" s="10">
        <v>606</v>
      </c>
      <c r="F24" s="29">
        <f t="shared" si="1"/>
        <v>8.3231371469645578E-6</v>
      </c>
      <c r="G24" s="37">
        <v>3425</v>
      </c>
      <c r="H24" s="13">
        <f t="shared" si="2"/>
        <v>-9.0759075907590803E-2</v>
      </c>
      <c r="I24" s="14">
        <f t="shared" si="3"/>
        <v>-6.5693430656934337E-2</v>
      </c>
    </row>
    <row r="25" spans="1:9" ht="24.9" customHeight="1">
      <c r="A25" s="5" t="s">
        <v>163</v>
      </c>
      <c r="B25" s="10">
        <v>384</v>
      </c>
      <c r="C25" s="29">
        <f t="shared" si="0"/>
        <v>5.9553562303339483E-6</v>
      </c>
      <c r="D25" s="37">
        <v>5285</v>
      </c>
      <c r="E25" s="10"/>
      <c r="F25" s="29">
        <f t="shared" si="1"/>
        <v>0</v>
      </c>
      <c r="G25" s="37"/>
      <c r="H25" s="102">
        <v>0</v>
      </c>
      <c r="I25" s="12">
        <v>0</v>
      </c>
    </row>
    <row r="26" spans="1:9" ht="24.9" customHeight="1">
      <c r="A26" s="9" t="s">
        <v>102</v>
      </c>
      <c r="B26" s="10">
        <v>235</v>
      </c>
      <c r="C26" s="29">
        <f t="shared" si="0"/>
        <v>3.6445539430429108E-6</v>
      </c>
      <c r="D26" s="37">
        <v>5400</v>
      </c>
      <c r="E26" s="10">
        <v>0</v>
      </c>
      <c r="F26" s="29">
        <f t="shared" si="1"/>
        <v>0</v>
      </c>
      <c r="G26" s="37">
        <v>0</v>
      </c>
      <c r="H26" s="102">
        <v>0</v>
      </c>
      <c r="I26" s="12">
        <v>0</v>
      </c>
    </row>
    <row r="27" spans="1:9" ht="24.9" customHeight="1">
      <c r="A27" s="9" t="s">
        <v>103</v>
      </c>
      <c r="B27" s="10">
        <v>206</v>
      </c>
      <c r="C27" s="29">
        <f t="shared" si="0"/>
        <v>3.1948004777312328E-6</v>
      </c>
      <c r="D27" s="37">
        <v>3000</v>
      </c>
      <c r="E27" s="10">
        <v>0</v>
      </c>
      <c r="F27" s="29">
        <f t="shared" si="1"/>
        <v>0</v>
      </c>
      <c r="G27" s="37">
        <v>0</v>
      </c>
      <c r="H27" s="102">
        <v>0</v>
      </c>
      <c r="I27" s="12">
        <v>0</v>
      </c>
    </row>
    <row r="28" spans="1:9" ht="24.9" customHeight="1">
      <c r="A28" s="9" t="s">
        <v>143</v>
      </c>
      <c r="B28" s="10">
        <v>10</v>
      </c>
      <c r="C28" s="29">
        <f t="shared" si="0"/>
        <v>1.5508740183161323E-7</v>
      </c>
      <c r="D28" s="37">
        <v>100</v>
      </c>
      <c r="E28" s="10">
        <v>0</v>
      </c>
      <c r="F28" s="29">
        <f t="shared" si="1"/>
        <v>0</v>
      </c>
      <c r="G28" s="37">
        <v>0</v>
      </c>
      <c r="H28" s="102">
        <v>0</v>
      </c>
      <c r="I28" s="12">
        <v>0</v>
      </c>
    </row>
    <row r="29" spans="1:9" ht="24.9" customHeight="1">
      <c r="A29" s="9" t="s">
        <v>144</v>
      </c>
      <c r="B29" s="10">
        <v>0</v>
      </c>
      <c r="C29" s="29">
        <f t="shared" si="0"/>
        <v>0</v>
      </c>
      <c r="D29" s="37">
        <v>0</v>
      </c>
      <c r="E29" s="10">
        <v>19958</v>
      </c>
      <c r="F29" s="29">
        <f t="shared" si="1"/>
        <v>2.7411414385993178E-4</v>
      </c>
      <c r="G29" s="37">
        <v>62758</v>
      </c>
      <c r="H29" s="13">
        <f t="shared" si="2"/>
        <v>-1</v>
      </c>
      <c r="I29" s="14">
        <f t="shared" si="3"/>
        <v>-1</v>
      </c>
    </row>
    <row r="30" spans="1:9" ht="24.9" customHeight="1">
      <c r="A30" s="9" t="s">
        <v>145</v>
      </c>
      <c r="B30" s="10">
        <v>120</v>
      </c>
      <c r="C30" s="29">
        <f t="shared" si="0"/>
        <v>1.8610488219793588E-6</v>
      </c>
      <c r="D30" s="37">
        <v>200</v>
      </c>
      <c r="E30" s="10">
        <v>0</v>
      </c>
      <c r="F30" s="29">
        <f t="shared" si="1"/>
        <v>0</v>
      </c>
      <c r="G30" s="37">
        <v>0</v>
      </c>
      <c r="H30" s="102">
        <v>0</v>
      </c>
      <c r="I30" s="12">
        <v>0</v>
      </c>
    </row>
    <row r="31" spans="1:9" ht="20.25" customHeight="1" thickBot="1">
      <c r="A31" s="15" t="s">
        <v>55</v>
      </c>
      <c r="B31" s="32">
        <f>SUM(B4:B30)</f>
        <v>64479770</v>
      </c>
      <c r="C31" s="33">
        <f>B31/$B$31</f>
        <v>1</v>
      </c>
      <c r="D31" s="38">
        <f>SUM(D4:D30)</f>
        <v>136029085</v>
      </c>
      <c r="E31" s="32">
        <f>SUM(E4:E30)</f>
        <v>72809085</v>
      </c>
      <c r="F31" s="103">
        <f t="shared" ref="F31" si="4">E31/$E$31</f>
        <v>1</v>
      </c>
      <c r="G31" s="101">
        <f>SUM(G4:G30)</f>
        <v>125650190</v>
      </c>
      <c r="H31" s="19">
        <f t="shared" si="2"/>
        <v>-0.11439939122981702</v>
      </c>
      <c r="I31" s="20">
        <f t="shared" si="3"/>
        <v>8.2601506611331033E-2</v>
      </c>
    </row>
    <row r="32" spans="1:9">
      <c r="E32" s="7"/>
      <c r="F32" s="7"/>
    </row>
  </sheetData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I32"/>
  <sheetViews>
    <sheetView topLeftCell="A16" workbookViewId="0">
      <selection activeCell="A25" sqref="A25"/>
    </sheetView>
  </sheetViews>
  <sheetFormatPr defaultColWidth="9" defaultRowHeight="15.6"/>
  <cols>
    <col min="1" max="1" width="11.33203125" style="1" customWidth="1"/>
    <col min="2" max="2" width="15.109375" style="2" customWidth="1"/>
    <col min="3" max="3" width="9.88671875" style="2" customWidth="1"/>
    <col min="4" max="4" width="14.33203125" style="2" customWidth="1"/>
    <col min="5" max="5" width="14.6640625" style="2" customWidth="1"/>
    <col min="6" max="6" width="10.5546875" style="2" customWidth="1"/>
    <col min="7" max="7" width="14.21875" style="2" customWidth="1"/>
    <col min="8" max="9" width="9.6640625" style="2" customWidth="1"/>
    <col min="10" max="16384" width="9" style="1"/>
  </cols>
  <sheetData>
    <row r="1" spans="1:9" ht="33" customHeight="1" thickBot="1">
      <c r="A1" s="128" t="s">
        <v>172</v>
      </c>
      <c r="B1" s="128"/>
      <c r="C1" s="128"/>
      <c r="D1" s="128"/>
      <c r="E1" s="128"/>
      <c r="F1" s="128"/>
      <c r="G1" s="128"/>
      <c r="H1" s="128"/>
      <c r="I1" s="128"/>
    </row>
    <row r="2" spans="1:9" ht="31.5" customHeight="1">
      <c r="A2" s="165" t="s">
        <v>21</v>
      </c>
      <c r="B2" s="167" t="s">
        <v>146</v>
      </c>
      <c r="C2" s="168"/>
      <c r="D2" s="169"/>
      <c r="E2" s="167" t="s">
        <v>28</v>
      </c>
      <c r="F2" s="168"/>
      <c r="G2" s="169"/>
      <c r="H2" s="167" t="s">
        <v>11</v>
      </c>
      <c r="I2" s="169"/>
    </row>
    <row r="3" spans="1:9" ht="36" customHeight="1">
      <c r="A3" s="166"/>
      <c r="B3" s="3" t="s">
        <v>14</v>
      </c>
      <c r="C3" s="86" t="s">
        <v>22</v>
      </c>
      <c r="D3" s="4" t="s">
        <v>23</v>
      </c>
      <c r="E3" s="3" t="s">
        <v>14</v>
      </c>
      <c r="F3" s="86" t="s">
        <v>18</v>
      </c>
      <c r="G3" s="4" t="s">
        <v>23</v>
      </c>
      <c r="H3" s="3" t="s">
        <v>15</v>
      </c>
      <c r="I3" s="4" t="s">
        <v>16</v>
      </c>
    </row>
    <row r="4" spans="1:9" ht="24.9" customHeight="1">
      <c r="A4" s="5" t="s">
        <v>7</v>
      </c>
      <c r="B4" s="96">
        <v>66398112</v>
      </c>
      <c r="C4" s="87">
        <f t="shared" ref="C4:C25" si="0">B4/$B$30</f>
        <v>0.9187540283978064</v>
      </c>
      <c r="D4" s="97">
        <v>140558456</v>
      </c>
      <c r="E4" s="96">
        <v>72452027</v>
      </c>
      <c r="F4" s="87">
        <f t="shared" ref="F4:F29" si="1">E4/$E$30</f>
        <v>0.91527450613668382</v>
      </c>
      <c r="G4" s="97">
        <v>122082214</v>
      </c>
      <c r="H4" s="88">
        <f t="shared" ref="H4:H19" si="2">SUM(B4/E4-1)</f>
        <v>-8.3557565615106966E-2</v>
      </c>
      <c r="I4" s="89">
        <f t="shared" ref="I4:I19" si="3">SUM(D4/G4-1)</f>
        <v>0.15134261899935719</v>
      </c>
    </row>
    <row r="5" spans="1:9" ht="24.9" customHeight="1">
      <c r="A5" s="5" t="s">
        <v>8</v>
      </c>
      <c r="B5" s="96">
        <v>2555265</v>
      </c>
      <c r="C5" s="87">
        <f t="shared" si="0"/>
        <v>3.5357330828532006E-2</v>
      </c>
      <c r="D5" s="97">
        <v>6234236</v>
      </c>
      <c r="E5" s="96">
        <v>1813792</v>
      </c>
      <c r="F5" s="87">
        <f t="shared" si="1"/>
        <v>2.2913335151198297E-2</v>
      </c>
      <c r="G5" s="97">
        <v>3719773</v>
      </c>
      <c r="H5" s="88">
        <f t="shared" si="2"/>
        <v>0.4087971498385703</v>
      </c>
      <c r="I5" s="89">
        <f t="shared" si="3"/>
        <v>0.6759721628174622</v>
      </c>
    </row>
    <row r="6" spans="1:9" ht="24.9" customHeight="1">
      <c r="A6" s="5" t="s">
        <v>5</v>
      </c>
      <c r="B6" s="96">
        <v>1756752</v>
      </c>
      <c r="C6" s="87">
        <f t="shared" si="0"/>
        <v>2.4308266128047484E-2</v>
      </c>
      <c r="D6" s="97">
        <v>3521366</v>
      </c>
      <c r="E6" s="96">
        <v>123818</v>
      </c>
      <c r="F6" s="87">
        <f t="shared" si="1"/>
        <v>1.5641723702337813E-3</v>
      </c>
      <c r="G6" s="97">
        <v>242804</v>
      </c>
      <c r="H6" s="88">
        <f t="shared" si="2"/>
        <v>13.18817942463939</v>
      </c>
      <c r="I6" s="89">
        <f t="shared" si="3"/>
        <v>13.50291593219222</v>
      </c>
    </row>
    <row r="7" spans="1:9" ht="24.9" customHeight="1">
      <c r="A7" s="5" t="s">
        <v>1</v>
      </c>
      <c r="B7" s="96">
        <v>412995</v>
      </c>
      <c r="C7" s="87">
        <f t="shared" si="0"/>
        <v>5.7146326684432243E-3</v>
      </c>
      <c r="D7" s="97">
        <v>840922</v>
      </c>
      <c r="E7" s="96">
        <v>1416576</v>
      </c>
      <c r="F7" s="87">
        <f t="shared" si="1"/>
        <v>1.7895370943936173E-2</v>
      </c>
      <c r="G7" s="97">
        <v>3269552</v>
      </c>
      <c r="H7" s="88">
        <f t="shared" si="2"/>
        <v>-0.7084554587964218</v>
      </c>
      <c r="I7" s="89">
        <f t="shared" si="3"/>
        <v>-0.74280207196582282</v>
      </c>
    </row>
    <row r="8" spans="1:9" ht="24.9" customHeight="1">
      <c r="A8" s="5" t="s">
        <v>3</v>
      </c>
      <c r="B8" s="96">
        <v>406947</v>
      </c>
      <c r="C8" s="87">
        <f t="shared" si="0"/>
        <v>5.6309461870602904E-3</v>
      </c>
      <c r="D8" s="97">
        <v>1299209</v>
      </c>
      <c r="E8" s="96">
        <v>396548</v>
      </c>
      <c r="F8" s="87">
        <f t="shared" si="1"/>
        <v>5.0095254734486543E-3</v>
      </c>
      <c r="G8" s="97">
        <v>1368156</v>
      </c>
      <c r="H8" s="88">
        <f t="shared" si="2"/>
        <v>2.6223811493186089E-2</v>
      </c>
      <c r="I8" s="89">
        <f t="shared" si="3"/>
        <v>-5.0394107104745345E-2</v>
      </c>
    </row>
    <row r="9" spans="1:9" ht="24.9" customHeight="1">
      <c r="A9" s="5" t="s">
        <v>2</v>
      </c>
      <c r="B9" s="96">
        <v>223148</v>
      </c>
      <c r="C9" s="87">
        <f t="shared" si="0"/>
        <v>3.0877101434588035E-3</v>
      </c>
      <c r="D9" s="97">
        <v>457893</v>
      </c>
      <c r="E9" s="96">
        <v>23033</v>
      </c>
      <c r="F9" s="87">
        <f t="shared" si="1"/>
        <v>2.9097208970904625E-4</v>
      </c>
      <c r="G9" s="97">
        <v>39123</v>
      </c>
      <c r="H9" s="88">
        <f t="shared" si="2"/>
        <v>8.6881865150002167</v>
      </c>
      <c r="I9" s="89">
        <f t="shared" si="3"/>
        <v>10.703933747412009</v>
      </c>
    </row>
    <row r="10" spans="1:9" ht="24.9" customHeight="1">
      <c r="A10" s="5" t="s">
        <v>6</v>
      </c>
      <c r="B10" s="96">
        <v>169610</v>
      </c>
      <c r="C10" s="87">
        <f t="shared" si="0"/>
        <v>2.3469021341533318E-3</v>
      </c>
      <c r="D10" s="97">
        <v>583922</v>
      </c>
      <c r="E10" s="96">
        <v>2428194</v>
      </c>
      <c r="F10" s="87">
        <f t="shared" si="1"/>
        <v>3.0674974271652316E-2</v>
      </c>
      <c r="G10" s="97">
        <v>5160637</v>
      </c>
      <c r="H10" s="88">
        <f t="shared" si="2"/>
        <v>-0.93014973268198509</v>
      </c>
      <c r="I10" s="89">
        <f t="shared" si="3"/>
        <v>-0.88685078993155297</v>
      </c>
    </row>
    <row r="11" spans="1:9" ht="24.9" customHeight="1">
      <c r="A11" s="5" t="s">
        <v>0</v>
      </c>
      <c r="B11" s="96">
        <v>105415</v>
      </c>
      <c r="C11" s="87">
        <f t="shared" si="0"/>
        <v>1.458632677741722E-3</v>
      </c>
      <c r="D11" s="97">
        <v>377364</v>
      </c>
      <c r="E11" s="96">
        <v>78147</v>
      </c>
      <c r="F11" s="87">
        <f t="shared" si="1"/>
        <v>9.8721816066047992E-4</v>
      </c>
      <c r="G11" s="97">
        <v>245202</v>
      </c>
      <c r="H11" s="88">
        <f t="shared" si="2"/>
        <v>0.34893214070917633</v>
      </c>
      <c r="I11" s="89">
        <f t="shared" si="3"/>
        <v>0.53899234100863769</v>
      </c>
    </row>
    <row r="12" spans="1:9" ht="24.9" customHeight="1">
      <c r="A12" s="5" t="s">
        <v>4</v>
      </c>
      <c r="B12" s="96">
        <v>72514</v>
      </c>
      <c r="C12" s="87">
        <f t="shared" si="0"/>
        <v>1.0033798794646229E-3</v>
      </c>
      <c r="D12" s="97">
        <v>134089</v>
      </c>
      <c r="E12" s="96">
        <v>104469</v>
      </c>
      <c r="F12" s="87">
        <f t="shared" si="1"/>
        <v>1.3197396448493184E-3</v>
      </c>
      <c r="G12" s="97">
        <v>173311</v>
      </c>
      <c r="H12" s="88">
        <f t="shared" si="2"/>
        <v>-0.30588021326900805</v>
      </c>
      <c r="I12" s="89">
        <f t="shared" si="3"/>
        <v>-0.22630992839462005</v>
      </c>
    </row>
    <row r="13" spans="1:9" ht="24.9" customHeight="1">
      <c r="A13" s="5" t="s">
        <v>12</v>
      </c>
      <c r="B13" s="96">
        <v>42003</v>
      </c>
      <c r="C13" s="87">
        <f t="shared" si="0"/>
        <v>5.811976318662956E-4</v>
      </c>
      <c r="D13" s="97">
        <v>89540</v>
      </c>
      <c r="E13" s="96">
        <v>21080</v>
      </c>
      <c r="F13" s="87">
        <f t="shared" si="1"/>
        <v>2.6630016285619307E-4</v>
      </c>
      <c r="G13" s="97">
        <v>141802</v>
      </c>
      <c r="H13" s="88">
        <f t="shared" si="2"/>
        <v>0.99255218216318775</v>
      </c>
      <c r="I13" s="89">
        <f t="shared" si="3"/>
        <v>-0.36855615576649126</v>
      </c>
    </row>
    <row r="14" spans="1:9" ht="24.9" customHeight="1">
      <c r="A14" s="5" t="s">
        <v>17</v>
      </c>
      <c r="B14" s="96">
        <v>33725</v>
      </c>
      <c r="C14" s="87">
        <f t="shared" si="0"/>
        <v>4.6665452788350399E-4</v>
      </c>
      <c r="D14" s="97">
        <v>361534</v>
      </c>
      <c r="E14" s="96">
        <v>20129</v>
      </c>
      <c r="F14" s="87">
        <f t="shared" si="1"/>
        <v>2.5428633672354412E-4</v>
      </c>
      <c r="G14" s="97">
        <v>175764</v>
      </c>
      <c r="H14" s="88">
        <f t="shared" si="2"/>
        <v>0.67544339013363808</v>
      </c>
      <c r="I14" s="89">
        <f t="shared" si="3"/>
        <v>1.0569286088163672</v>
      </c>
    </row>
    <row r="15" spans="1:9" ht="24.9" customHeight="1">
      <c r="A15" s="5" t="s">
        <v>9</v>
      </c>
      <c r="B15" s="96">
        <v>29350</v>
      </c>
      <c r="C15" s="87">
        <f t="shared" si="0"/>
        <v>4.0611743197571068E-4</v>
      </c>
      <c r="D15" s="97">
        <v>89608</v>
      </c>
      <c r="E15" s="96">
        <v>21147</v>
      </c>
      <c r="F15" s="87">
        <f t="shared" si="1"/>
        <v>2.6714656280455004E-4</v>
      </c>
      <c r="G15" s="97">
        <v>74416</v>
      </c>
      <c r="H15" s="88">
        <f t="shared" si="2"/>
        <v>0.38790372156807118</v>
      </c>
      <c r="I15" s="89">
        <f t="shared" si="3"/>
        <v>0.20414964523758328</v>
      </c>
    </row>
    <row r="16" spans="1:9" ht="24.9" customHeight="1">
      <c r="A16" s="5" t="s">
        <v>10</v>
      </c>
      <c r="B16" s="96">
        <v>27681</v>
      </c>
      <c r="C16" s="87">
        <f t="shared" si="0"/>
        <v>3.8302339470254335E-4</v>
      </c>
      <c r="D16" s="97">
        <v>137427</v>
      </c>
      <c r="E16" s="96">
        <v>16369</v>
      </c>
      <c r="F16" s="87">
        <f t="shared" si="1"/>
        <v>2.0678687693515295E-4</v>
      </c>
      <c r="G16" s="97">
        <v>59698</v>
      </c>
      <c r="H16" s="88">
        <f t="shared" si="2"/>
        <v>0.69106237399963355</v>
      </c>
      <c r="I16" s="89">
        <f t="shared" si="3"/>
        <v>1.3020369191597707</v>
      </c>
    </row>
    <row r="17" spans="1:9" ht="24.9" customHeight="1">
      <c r="A17" s="5" t="s">
        <v>20</v>
      </c>
      <c r="B17" s="96">
        <v>9187</v>
      </c>
      <c r="C17" s="87">
        <f t="shared" si="0"/>
        <v>1.2712098288111939E-4</v>
      </c>
      <c r="D17" s="97">
        <v>40877</v>
      </c>
      <c r="E17" s="96">
        <v>175519</v>
      </c>
      <c r="F17" s="87">
        <f t="shared" si="1"/>
        <v>2.2173025751592102E-3</v>
      </c>
      <c r="G17" s="97">
        <v>534995</v>
      </c>
      <c r="H17" s="88">
        <f t="shared" si="2"/>
        <v>-0.94765808829813292</v>
      </c>
      <c r="I17" s="89">
        <f t="shared" si="3"/>
        <v>-0.92359367844559292</v>
      </c>
    </row>
    <row r="18" spans="1:9" ht="24.9" customHeight="1">
      <c r="A18" s="5" t="s">
        <v>27</v>
      </c>
      <c r="B18" s="96">
        <v>7343</v>
      </c>
      <c r="C18" s="87">
        <f t="shared" si="0"/>
        <v>1.0160546177164032E-4</v>
      </c>
      <c r="D18" s="97">
        <v>21779</v>
      </c>
      <c r="E18" s="96">
        <v>22397</v>
      </c>
      <c r="F18" s="87">
        <f t="shared" si="1"/>
        <v>2.8293760661718008E-4</v>
      </c>
      <c r="G18" s="97">
        <v>81127</v>
      </c>
      <c r="H18" s="88">
        <f t="shared" si="2"/>
        <v>-0.67214359065946327</v>
      </c>
      <c r="I18" s="89">
        <f t="shared" si="3"/>
        <v>-0.73154436870585626</v>
      </c>
    </row>
    <row r="19" spans="1:9" ht="24.9" customHeight="1">
      <c r="A19" s="5" t="s">
        <v>19</v>
      </c>
      <c r="B19" s="96">
        <v>5897</v>
      </c>
      <c r="C19" s="87">
        <f t="shared" si="0"/>
        <v>8.15970867584588E-5</v>
      </c>
      <c r="D19" s="97">
        <v>39427</v>
      </c>
      <c r="E19" s="96">
        <v>22980</v>
      </c>
      <c r="F19" s="87">
        <f t="shared" si="1"/>
        <v>2.9030254945139073E-4</v>
      </c>
      <c r="G19" s="97">
        <v>145556</v>
      </c>
      <c r="H19" s="88">
        <f t="shared" si="2"/>
        <v>-0.74338555265448214</v>
      </c>
      <c r="I19" s="89">
        <f t="shared" si="3"/>
        <v>-0.72912830800516637</v>
      </c>
    </row>
    <row r="20" spans="1:9" ht="24.9" customHeight="1">
      <c r="A20" s="5" t="s">
        <v>157</v>
      </c>
      <c r="B20" s="96">
        <v>4160</v>
      </c>
      <c r="C20" s="87">
        <f t="shared" si="0"/>
        <v>5.7562130051753196E-5</v>
      </c>
      <c r="D20" s="97">
        <v>5162</v>
      </c>
      <c r="E20" s="96">
        <v>0</v>
      </c>
      <c r="F20" s="87">
        <f t="shared" si="1"/>
        <v>0</v>
      </c>
      <c r="G20" s="97">
        <v>0</v>
      </c>
      <c r="H20" s="90">
        <v>0</v>
      </c>
      <c r="I20" s="91">
        <v>0</v>
      </c>
    </row>
    <row r="21" spans="1:9" ht="24.9" customHeight="1">
      <c r="A21" s="5" t="s">
        <v>25</v>
      </c>
      <c r="B21" s="96">
        <v>4014</v>
      </c>
      <c r="C21" s="87">
        <f t="shared" si="0"/>
        <v>5.5541920679744549E-5</v>
      </c>
      <c r="D21" s="97">
        <v>44241</v>
      </c>
      <c r="E21" s="96">
        <v>2006</v>
      </c>
      <c r="F21" s="87">
        <f t="shared" si="1"/>
        <v>2.5341467110508693E-5</v>
      </c>
      <c r="G21" s="97">
        <v>17053</v>
      </c>
      <c r="H21" s="88">
        <f>SUM(B21/E21-1)</f>
        <v>1.0009970089730809</v>
      </c>
      <c r="I21" s="89">
        <f>SUM(D21/G21-1)</f>
        <v>1.5943235794288393</v>
      </c>
    </row>
    <row r="22" spans="1:9" ht="24.9" customHeight="1">
      <c r="A22" s="5" t="s">
        <v>151</v>
      </c>
      <c r="B22" s="96">
        <v>2149</v>
      </c>
      <c r="C22" s="87">
        <f t="shared" si="0"/>
        <v>2.9735821509908083E-5</v>
      </c>
      <c r="D22" s="97">
        <v>37130</v>
      </c>
      <c r="E22" s="96">
        <v>0</v>
      </c>
      <c r="F22" s="87">
        <f t="shared" si="1"/>
        <v>0</v>
      </c>
      <c r="G22" s="97">
        <v>0</v>
      </c>
      <c r="H22" s="90">
        <v>0</v>
      </c>
      <c r="I22" s="91">
        <v>0</v>
      </c>
    </row>
    <row r="23" spans="1:9" ht="24.9" customHeight="1">
      <c r="A23" s="5" t="s">
        <v>153</v>
      </c>
      <c r="B23" s="96">
        <v>1724</v>
      </c>
      <c r="C23" s="87">
        <f t="shared" si="0"/>
        <v>2.3855075050293872E-5</v>
      </c>
      <c r="D23" s="97">
        <v>11327</v>
      </c>
      <c r="E23" s="96">
        <v>0</v>
      </c>
      <c r="F23" s="87">
        <f t="shared" si="1"/>
        <v>0</v>
      </c>
      <c r="G23" s="97">
        <v>0</v>
      </c>
      <c r="H23" s="90">
        <v>0</v>
      </c>
      <c r="I23" s="91">
        <v>0</v>
      </c>
    </row>
    <row r="24" spans="1:9" ht="24.9" customHeight="1">
      <c r="A24" s="5" t="s">
        <v>26</v>
      </c>
      <c r="B24" s="96">
        <v>551</v>
      </c>
      <c r="C24" s="87">
        <f t="shared" si="0"/>
        <v>7.624214821758657E-6</v>
      </c>
      <c r="D24" s="97">
        <v>3143</v>
      </c>
      <c r="E24" s="96">
        <v>606</v>
      </c>
      <c r="F24" s="87">
        <f t="shared" si="1"/>
        <v>7.6554980403630454E-6</v>
      </c>
      <c r="G24" s="97">
        <v>3425</v>
      </c>
      <c r="H24" s="88">
        <f>SUM(B24/E24-1)</f>
        <v>-9.0759075907590803E-2</v>
      </c>
      <c r="I24" s="89">
        <f>SUM(D24/G24-1)</f>
        <v>-8.2335766423357715E-2</v>
      </c>
    </row>
    <row r="25" spans="1:9" ht="24.9" customHeight="1">
      <c r="A25" s="5" t="s">
        <v>163</v>
      </c>
      <c r="B25" s="96">
        <v>384</v>
      </c>
      <c r="C25" s="87">
        <f t="shared" si="0"/>
        <v>5.3134273893926031E-6</v>
      </c>
      <c r="D25" s="97">
        <v>5285</v>
      </c>
      <c r="E25" s="96">
        <v>0</v>
      </c>
      <c r="F25" s="87">
        <f t="shared" si="1"/>
        <v>0</v>
      </c>
      <c r="G25" s="97">
        <v>0</v>
      </c>
      <c r="H25" s="90">
        <v>0</v>
      </c>
      <c r="I25" s="91">
        <v>0</v>
      </c>
    </row>
    <row r="26" spans="1:9" ht="24.9" customHeight="1">
      <c r="A26" s="5" t="s">
        <v>24</v>
      </c>
      <c r="B26" s="96">
        <v>360</v>
      </c>
      <c r="C26" s="87">
        <f>B26/$E$30</f>
        <v>4.5478206180374523E-6</v>
      </c>
      <c r="D26" s="97">
        <v>576</v>
      </c>
      <c r="E26" s="96">
        <v>0</v>
      </c>
      <c r="F26" s="87">
        <f t="shared" si="1"/>
        <v>0</v>
      </c>
      <c r="G26" s="97">
        <v>0</v>
      </c>
      <c r="H26" s="90">
        <v>0</v>
      </c>
      <c r="I26" s="91">
        <v>0</v>
      </c>
    </row>
    <row r="27" spans="1:9" ht="24.9" customHeight="1">
      <c r="A27" s="5" t="s">
        <v>155</v>
      </c>
      <c r="B27" s="96">
        <v>235</v>
      </c>
      <c r="C27" s="87">
        <f>B27/$B$30</f>
        <v>3.2517068659043275E-6</v>
      </c>
      <c r="D27" s="97">
        <v>5475</v>
      </c>
      <c r="E27" s="96">
        <v>0</v>
      </c>
      <c r="F27" s="87">
        <f t="shared" si="1"/>
        <v>0</v>
      </c>
      <c r="G27" s="97">
        <v>0</v>
      </c>
      <c r="H27" s="90">
        <v>0</v>
      </c>
      <c r="I27" s="91">
        <v>0</v>
      </c>
    </row>
    <row r="28" spans="1:9" ht="24.9" customHeight="1">
      <c r="A28" s="5" t="s">
        <v>159</v>
      </c>
      <c r="B28" s="96">
        <v>206</v>
      </c>
      <c r="C28" s="87">
        <f>B28/$B$30</f>
        <v>2.85043240160124E-6</v>
      </c>
      <c r="D28" s="97">
        <v>3045</v>
      </c>
      <c r="E28" s="96">
        <v>0</v>
      </c>
      <c r="F28" s="87">
        <f t="shared" si="1"/>
        <v>0</v>
      </c>
      <c r="G28" s="97">
        <v>0</v>
      </c>
      <c r="H28" s="90">
        <v>0</v>
      </c>
      <c r="I28" s="91">
        <v>0</v>
      </c>
    </row>
    <row r="29" spans="1:9" ht="24.9" customHeight="1">
      <c r="A29" s="5" t="s">
        <v>149</v>
      </c>
      <c r="B29" s="96">
        <v>10</v>
      </c>
      <c r="C29" s="87">
        <f>B29/$B$30</f>
        <v>1.3837050493209903E-7</v>
      </c>
      <c r="D29" s="97">
        <v>72</v>
      </c>
      <c r="E29" s="96">
        <v>0</v>
      </c>
      <c r="F29" s="87">
        <f t="shared" si="1"/>
        <v>0</v>
      </c>
      <c r="G29" s="97">
        <v>0</v>
      </c>
      <c r="H29" s="90">
        <v>0</v>
      </c>
      <c r="I29" s="91">
        <v>0</v>
      </c>
    </row>
    <row r="30" spans="1:9" ht="24.9" customHeight="1" thickBot="1">
      <c r="A30" s="98" t="s">
        <v>161</v>
      </c>
      <c r="B30" s="92">
        <f t="shared" ref="B30:C30" si="4">SUM(B4:B29)</f>
        <v>72269737</v>
      </c>
      <c r="C30" s="93">
        <f t="shared" si="4"/>
        <v>0.99999956648244026</v>
      </c>
      <c r="D30" s="99">
        <v>154903104</v>
      </c>
      <c r="E30" s="100">
        <v>79158795</v>
      </c>
      <c r="F30" s="93">
        <f t="shared" ref="F30" si="5">E30/$E$30</f>
        <v>1</v>
      </c>
      <c r="G30" s="99">
        <v>137597366</v>
      </c>
      <c r="H30" s="94">
        <f t="shared" ref="H30" si="6">SUM(B30/E30-1)</f>
        <v>-8.7028333364599586E-2</v>
      </c>
      <c r="I30" s="95">
        <f t="shared" ref="I30" si="7">SUM(D30/G30-1)</f>
        <v>0.12577085232867025</v>
      </c>
    </row>
    <row r="31" spans="1:9" ht="20.25" customHeight="1"/>
    <row r="32" spans="1:9" ht="31.5" customHeight="1"/>
  </sheetData>
  <sortState xmlns:xlrd2="http://schemas.microsoft.com/office/spreadsheetml/2017/richdata2" ref="A4:I29">
    <sortCondition descending="1" ref="B4:B29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I33"/>
  <sheetViews>
    <sheetView workbookViewId="0">
      <selection activeCell="K6" sqref="K6"/>
    </sheetView>
  </sheetViews>
  <sheetFormatPr defaultColWidth="9" defaultRowHeight="15.6"/>
  <cols>
    <col min="1" max="1" width="11.33203125" style="1" customWidth="1"/>
    <col min="2" max="2" width="15.109375" style="2" customWidth="1"/>
    <col min="3" max="3" width="11.33203125" style="2" customWidth="1"/>
    <col min="4" max="4" width="14.109375" style="2" customWidth="1"/>
    <col min="5" max="5" width="17.21875" style="2" customWidth="1"/>
    <col min="6" max="6" width="10.33203125" style="2" customWidth="1"/>
    <col min="7" max="7" width="14.21875" style="2" customWidth="1"/>
    <col min="8" max="8" width="10.77734375" style="2" customWidth="1"/>
    <col min="9" max="9" width="10.88671875" style="2" customWidth="1"/>
    <col min="10" max="16384" width="9" style="1"/>
  </cols>
  <sheetData>
    <row r="1" spans="1:9" ht="33" customHeight="1">
      <c r="A1" s="170" t="s">
        <v>147</v>
      </c>
      <c r="B1" s="170"/>
      <c r="C1" s="170"/>
      <c r="D1" s="170"/>
      <c r="E1" s="170"/>
      <c r="F1" s="170"/>
      <c r="G1" s="170"/>
      <c r="H1" s="170"/>
      <c r="I1" s="170"/>
    </row>
    <row r="2" spans="1:9" ht="57" customHeight="1" thickBot="1">
      <c r="A2" s="171" t="s">
        <v>171</v>
      </c>
      <c r="B2" s="171"/>
      <c r="C2" s="171"/>
      <c r="D2" s="171"/>
      <c r="E2" s="171"/>
      <c r="F2" s="171"/>
      <c r="G2" s="171"/>
      <c r="H2" s="171"/>
      <c r="I2" s="171"/>
    </row>
    <row r="3" spans="1:9" ht="31.5" customHeight="1">
      <c r="A3" s="165" t="s">
        <v>13</v>
      </c>
      <c r="B3" s="167" t="s">
        <v>146</v>
      </c>
      <c r="C3" s="168"/>
      <c r="D3" s="169"/>
      <c r="E3" s="167" t="s">
        <v>28</v>
      </c>
      <c r="F3" s="168"/>
      <c r="G3" s="169"/>
      <c r="H3" s="167" t="s">
        <v>11</v>
      </c>
      <c r="I3" s="169"/>
    </row>
    <row r="4" spans="1:9" ht="36" customHeight="1">
      <c r="A4" s="166"/>
      <c r="B4" s="3" t="s">
        <v>14</v>
      </c>
      <c r="C4" s="86" t="s">
        <v>18</v>
      </c>
      <c r="D4" s="4" t="s">
        <v>23</v>
      </c>
      <c r="E4" s="3" t="s">
        <v>14</v>
      </c>
      <c r="F4" s="86" t="s">
        <v>18</v>
      </c>
      <c r="G4" s="4" t="s">
        <v>23</v>
      </c>
      <c r="H4" s="3" t="s">
        <v>15</v>
      </c>
      <c r="I4" s="4" t="s">
        <v>16</v>
      </c>
    </row>
    <row r="5" spans="1:9" ht="24.9" customHeight="1">
      <c r="A5" s="5" t="s">
        <v>7</v>
      </c>
      <c r="B5" s="96">
        <v>66398112</v>
      </c>
      <c r="C5" s="87">
        <v>0.9187540283978064</v>
      </c>
      <c r="D5" s="97">
        <v>140558456</v>
      </c>
      <c r="E5" s="96">
        <v>72452027</v>
      </c>
      <c r="F5" s="87">
        <v>0.91527450613668382</v>
      </c>
      <c r="G5" s="97">
        <v>122082214</v>
      </c>
      <c r="H5" s="88">
        <v>-8.3557565615106966E-2</v>
      </c>
      <c r="I5" s="89">
        <v>0.15134261899935719</v>
      </c>
    </row>
    <row r="6" spans="1:9" ht="24.9" customHeight="1">
      <c r="A6" s="5" t="s">
        <v>8</v>
      </c>
      <c r="B6" s="96">
        <v>2555265</v>
      </c>
      <c r="C6" s="87">
        <v>3.5357330828532006E-2</v>
      </c>
      <c r="D6" s="97">
        <v>6234236</v>
      </c>
      <c r="E6" s="96">
        <v>1813792</v>
      </c>
      <c r="F6" s="87">
        <v>2.2913335151198297E-2</v>
      </c>
      <c r="G6" s="97">
        <v>3719773</v>
      </c>
      <c r="H6" s="88">
        <v>0.4087971498385703</v>
      </c>
      <c r="I6" s="89">
        <v>0.6759721628174622</v>
      </c>
    </row>
    <row r="7" spans="1:9" ht="24.9" customHeight="1">
      <c r="A7" s="5" t="s">
        <v>5</v>
      </c>
      <c r="B7" s="96">
        <v>1756752</v>
      </c>
      <c r="C7" s="87">
        <v>2.4308266128047484E-2</v>
      </c>
      <c r="D7" s="97">
        <v>3521366</v>
      </c>
      <c r="E7" s="96">
        <v>123818</v>
      </c>
      <c r="F7" s="87">
        <v>1.5641723702337813E-3</v>
      </c>
      <c r="G7" s="97">
        <v>242804</v>
      </c>
      <c r="H7" s="88">
        <v>13.18817942463939</v>
      </c>
      <c r="I7" s="89">
        <v>13.50291593219222</v>
      </c>
    </row>
    <row r="8" spans="1:9" ht="24.9" customHeight="1">
      <c r="A8" s="5" t="s">
        <v>1</v>
      </c>
      <c r="B8" s="96">
        <v>412995</v>
      </c>
      <c r="C8" s="87">
        <v>5.7146326684432243E-3</v>
      </c>
      <c r="D8" s="97">
        <v>840922</v>
      </c>
      <c r="E8" s="96">
        <v>1416576</v>
      </c>
      <c r="F8" s="87">
        <v>1.7895370943936173E-2</v>
      </c>
      <c r="G8" s="97">
        <v>3269552</v>
      </c>
      <c r="H8" s="88">
        <v>-0.7084554587964218</v>
      </c>
      <c r="I8" s="89">
        <v>-0.74280207196582282</v>
      </c>
    </row>
    <row r="9" spans="1:9" ht="24.9" customHeight="1">
      <c r="A9" s="5" t="s">
        <v>3</v>
      </c>
      <c r="B9" s="96">
        <v>406947</v>
      </c>
      <c r="C9" s="87">
        <v>5.6309461870602904E-3</v>
      </c>
      <c r="D9" s="97">
        <v>1299209</v>
      </c>
      <c r="E9" s="96">
        <v>396548</v>
      </c>
      <c r="F9" s="87">
        <v>5.0095254734486543E-3</v>
      </c>
      <c r="G9" s="97">
        <v>1368156</v>
      </c>
      <c r="H9" s="88">
        <v>2.6223811493186089E-2</v>
      </c>
      <c r="I9" s="89">
        <v>-5.0394107104745345E-2</v>
      </c>
    </row>
    <row r="10" spans="1:9" ht="24.9" customHeight="1">
      <c r="A10" s="5" t="s">
        <v>2</v>
      </c>
      <c r="B10" s="96">
        <v>223148</v>
      </c>
      <c r="C10" s="87">
        <v>3.0877101434588035E-3</v>
      </c>
      <c r="D10" s="97">
        <v>457893</v>
      </c>
      <c r="E10" s="96">
        <v>23033</v>
      </c>
      <c r="F10" s="87">
        <v>2.9097208970904625E-4</v>
      </c>
      <c r="G10" s="97">
        <v>39123</v>
      </c>
      <c r="H10" s="88">
        <v>8.6881865150002167</v>
      </c>
      <c r="I10" s="89">
        <v>10.703933747412009</v>
      </c>
    </row>
    <row r="11" spans="1:9" ht="24.9" customHeight="1">
      <c r="A11" s="5" t="s">
        <v>6</v>
      </c>
      <c r="B11" s="96">
        <v>169610</v>
      </c>
      <c r="C11" s="87">
        <v>2.3469021341533318E-3</v>
      </c>
      <c r="D11" s="97">
        <v>583922</v>
      </c>
      <c r="E11" s="96">
        <v>2428194</v>
      </c>
      <c r="F11" s="87">
        <v>3.0674974271652316E-2</v>
      </c>
      <c r="G11" s="97">
        <v>5160637</v>
      </c>
      <c r="H11" s="88">
        <v>-0.93014973268198509</v>
      </c>
      <c r="I11" s="89">
        <v>-0.88685078993155297</v>
      </c>
    </row>
    <row r="12" spans="1:9" ht="24.9" customHeight="1">
      <c r="A12" s="5" t="s">
        <v>0</v>
      </c>
      <c r="B12" s="96">
        <v>105415</v>
      </c>
      <c r="C12" s="87">
        <v>1.458632677741722E-3</v>
      </c>
      <c r="D12" s="97">
        <v>377364</v>
      </c>
      <c r="E12" s="96">
        <v>78147</v>
      </c>
      <c r="F12" s="87">
        <v>9.8721816066047992E-4</v>
      </c>
      <c r="G12" s="97">
        <v>245202</v>
      </c>
      <c r="H12" s="88">
        <v>0.34893214070917633</v>
      </c>
      <c r="I12" s="89">
        <v>0.53899234100863769</v>
      </c>
    </row>
    <row r="13" spans="1:9" ht="24.9" customHeight="1">
      <c r="A13" s="5" t="s">
        <v>4</v>
      </c>
      <c r="B13" s="96">
        <v>72514</v>
      </c>
      <c r="C13" s="87">
        <v>1.0033798794646229E-3</v>
      </c>
      <c r="D13" s="97">
        <v>134089</v>
      </c>
      <c r="E13" s="96">
        <v>104469</v>
      </c>
      <c r="F13" s="87">
        <v>1.3197396448493184E-3</v>
      </c>
      <c r="G13" s="97">
        <v>173311</v>
      </c>
      <c r="H13" s="88">
        <v>-0.30588021326900805</v>
      </c>
      <c r="I13" s="89">
        <v>-0.22630992839462005</v>
      </c>
    </row>
    <row r="14" spans="1:9" ht="24.9" customHeight="1">
      <c r="A14" s="5" t="s">
        <v>165</v>
      </c>
      <c r="B14" s="96">
        <v>42003</v>
      </c>
      <c r="C14" s="87">
        <v>5.811976318662956E-4</v>
      </c>
      <c r="D14" s="97">
        <v>89540</v>
      </c>
      <c r="E14" s="96">
        <v>21080</v>
      </c>
      <c r="F14" s="87">
        <v>2.6630016285619307E-4</v>
      </c>
      <c r="G14" s="97">
        <v>141802</v>
      </c>
      <c r="H14" s="88">
        <v>0.99255218216318775</v>
      </c>
      <c r="I14" s="89">
        <v>-0.36855615576649126</v>
      </c>
    </row>
    <row r="15" spans="1:9" ht="24.9" customHeight="1">
      <c r="A15" s="5" t="s">
        <v>164</v>
      </c>
      <c r="B15" s="96">
        <v>33725</v>
      </c>
      <c r="C15" s="87">
        <v>4.6665452788350399E-4</v>
      </c>
      <c r="D15" s="97">
        <v>361534</v>
      </c>
      <c r="E15" s="96">
        <v>20129</v>
      </c>
      <c r="F15" s="87">
        <v>2.5428633672354412E-4</v>
      </c>
      <c r="G15" s="97">
        <v>175764</v>
      </c>
      <c r="H15" s="88">
        <v>0.67544339013363808</v>
      </c>
      <c r="I15" s="89">
        <v>1.0569286088163672</v>
      </c>
    </row>
    <row r="16" spans="1:9" ht="24.9" customHeight="1">
      <c r="A16" s="5" t="s">
        <v>9</v>
      </c>
      <c r="B16" s="96">
        <v>29350</v>
      </c>
      <c r="C16" s="87">
        <v>4.0611743197571068E-4</v>
      </c>
      <c r="D16" s="97">
        <v>89608</v>
      </c>
      <c r="E16" s="96">
        <v>21147</v>
      </c>
      <c r="F16" s="87">
        <v>2.6714656280455004E-4</v>
      </c>
      <c r="G16" s="97">
        <v>74416</v>
      </c>
      <c r="H16" s="88">
        <v>0.38790372156807118</v>
      </c>
      <c r="I16" s="89">
        <v>0.20414964523758328</v>
      </c>
    </row>
    <row r="17" spans="1:9" ht="24.9" customHeight="1">
      <c r="A17" s="5" t="s">
        <v>10</v>
      </c>
      <c r="B17" s="96">
        <v>27681</v>
      </c>
      <c r="C17" s="87">
        <v>3.8302339470254335E-4</v>
      </c>
      <c r="D17" s="97">
        <v>137427</v>
      </c>
      <c r="E17" s="96">
        <v>16369</v>
      </c>
      <c r="F17" s="87">
        <v>2.0678687693515295E-4</v>
      </c>
      <c r="G17" s="97">
        <v>59698</v>
      </c>
      <c r="H17" s="88">
        <v>0.69106237399963355</v>
      </c>
      <c r="I17" s="89">
        <v>1.3020369191597707</v>
      </c>
    </row>
    <row r="18" spans="1:9" ht="24.9" customHeight="1">
      <c r="A18" s="5" t="s">
        <v>20</v>
      </c>
      <c r="B18" s="96">
        <v>9187</v>
      </c>
      <c r="C18" s="87">
        <v>1.2712098288111939E-4</v>
      </c>
      <c r="D18" s="97">
        <v>40877</v>
      </c>
      <c r="E18" s="96">
        <v>175519</v>
      </c>
      <c r="F18" s="87">
        <v>2.2173025751592102E-3</v>
      </c>
      <c r="G18" s="97">
        <v>534995</v>
      </c>
      <c r="H18" s="88">
        <v>-0.94765808829813292</v>
      </c>
      <c r="I18" s="89">
        <v>-0.92359367844559292</v>
      </c>
    </row>
    <row r="19" spans="1:9" ht="24.9" customHeight="1">
      <c r="A19" s="5" t="s">
        <v>168</v>
      </c>
      <c r="B19" s="96">
        <v>7343</v>
      </c>
      <c r="C19" s="87">
        <v>1.0160546177164032E-4</v>
      </c>
      <c r="D19" s="97">
        <v>21779</v>
      </c>
      <c r="E19" s="96">
        <v>22397</v>
      </c>
      <c r="F19" s="87">
        <v>2.8293760661718008E-4</v>
      </c>
      <c r="G19" s="97">
        <v>81127</v>
      </c>
      <c r="H19" s="88">
        <v>-0.67214359065946327</v>
      </c>
      <c r="I19" s="89">
        <v>-0.73154436870585626</v>
      </c>
    </row>
    <row r="20" spans="1:9" ht="24.9" customHeight="1">
      <c r="A20" s="5" t="s">
        <v>167</v>
      </c>
      <c r="B20" s="96">
        <v>5897</v>
      </c>
      <c r="C20" s="87">
        <v>8.15970867584588E-5</v>
      </c>
      <c r="D20" s="97">
        <v>39427</v>
      </c>
      <c r="E20" s="96">
        <v>22980</v>
      </c>
      <c r="F20" s="87">
        <v>2.9030254945139073E-4</v>
      </c>
      <c r="G20" s="97">
        <v>145556</v>
      </c>
      <c r="H20" s="88">
        <v>-0.74338555265448214</v>
      </c>
      <c r="I20" s="89">
        <v>-0.72912830800516637</v>
      </c>
    </row>
    <row r="21" spans="1:9" ht="24.9" customHeight="1">
      <c r="A21" s="5" t="s">
        <v>156</v>
      </c>
      <c r="B21" s="96">
        <v>4160</v>
      </c>
      <c r="C21" s="87">
        <v>5.7562130051753196E-5</v>
      </c>
      <c r="D21" s="97">
        <v>5162</v>
      </c>
      <c r="E21" s="96">
        <v>0</v>
      </c>
      <c r="F21" s="87">
        <v>0</v>
      </c>
      <c r="G21" s="97">
        <v>0</v>
      </c>
      <c r="H21" s="90">
        <v>0</v>
      </c>
      <c r="I21" s="91">
        <v>0</v>
      </c>
    </row>
    <row r="22" spans="1:9" ht="24.9" customHeight="1">
      <c r="A22" s="5" t="s">
        <v>166</v>
      </c>
      <c r="B22" s="96">
        <v>4014</v>
      </c>
      <c r="C22" s="87">
        <v>5.5541920679744549E-5</v>
      </c>
      <c r="D22" s="97">
        <v>44241</v>
      </c>
      <c r="E22" s="96">
        <v>2006</v>
      </c>
      <c r="F22" s="87">
        <v>2.5341467110508693E-5</v>
      </c>
      <c r="G22" s="97">
        <v>17053</v>
      </c>
      <c r="H22" s="88">
        <v>1.0009970089730809</v>
      </c>
      <c r="I22" s="89">
        <v>1.5943235794288393</v>
      </c>
    </row>
    <row r="23" spans="1:9" ht="24.9" customHeight="1">
      <c r="A23" s="5" t="s">
        <v>150</v>
      </c>
      <c r="B23" s="96">
        <v>2149</v>
      </c>
      <c r="C23" s="87">
        <v>2.9735821509908083E-5</v>
      </c>
      <c r="D23" s="97">
        <v>37130</v>
      </c>
      <c r="E23" s="96">
        <v>0</v>
      </c>
      <c r="F23" s="87">
        <v>0</v>
      </c>
      <c r="G23" s="97">
        <v>0</v>
      </c>
      <c r="H23" s="90">
        <v>0</v>
      </c>
      <c r="I23" s="91">
        <v>0</v>
      </c>
    </row>
    <row r="24" spans="1:9" ht="24.9" customHeight="1">
      <c r="A24" s="5" t="s">
        <v>152</v>
      </c>
      <c r="B24" s="96">
        <v>1724</v>
      </c>
      <c r="C24" s="87">
        <v>2.3855075050293872E-5</v>
      </c>
      <c r="D24" s="97">
        <v>11327</v>
      </c>
      <c r="E24" s="96">
        <v>0</v>
      </c>
      <c r="F24" s="87">
        <v>0</v>
      </c>
      <c r="G24" s="97">
        <v>0</v>
      </c>
      <c r="H24" s="90">
        <v>0</v>
      </c>
      <c r="I24" s="91">
        <v>0</v>
      </c>
    </row>
    <row r="25" spans="1:9" ht="24.9" customHeight="1">
      <c r="A25" s="5" t="s">
        <v>169</v>
      </c>
      <c r="B25" s="96">
        <v>551</v>
      </c>
      <c r="C25" s="87">
        <v>7.624214821758657E-6</v>
      </c>
      <c r="D25" s="97">
        <v>3143</v>
      </c>
      <c r="E25" s="96">
        <v>606</v>
      </c>
      <c r="F25" s="87">
        <v>7.6554980403630454E-6</v>
      </c>
      <c r="G25" s="97">
        <v>3425</v>
      </c>
      <c r="H25" s="88">
        <v>-9.0759075907590803E-2</v>
      </c>
      <c r="I25" s="89">
        <v>-8.2335766423357715E-2</v>
      </c>
    </row>
    <row r="26" spans="1:9" ht="24.9" customHeight="1">
      <c r="A26" s="5" t="s">
        <v>162</v>
      </c>
      <c r="B26" s="96">
        <v>384</v>
      </c>
      <c r="C26" s="87">
        <v>5.3134273893926031E-6</v>
      </c>
      <c r="D26" s="97">
        <v>5285</v>
      </c>
      <c r="E26" s="96">
        <v>0</v>
      </c>
      <c r="F26" s="87">
        <v>0</v>
      </c>
      <c r="G26" s="97">
        <v>0</v>
      </c>
      <c r="H26" s="90">
        <v>0</v>
      </c>
      <c r="I26" s="91">
        <v>0</v>
      </c>
    </row>
    <row r="27" spans="1:9" ht="24.9" customHeight="1">
      <c r="A27" s="5" t="s">
        <v>170</v>
      </c>
      <c r="B27" s="96">
        <v>360</v>
      </c>
      <c r="C27" s="87">
        <v>4.5478206180374523E-6</v>
      </c>
      <c r="D27" s="97">
        <v>576</v>
      </c>
      <c r="E27" s="96">
        <v>0</v>
      </c>
      <c r="F27" s="87">
        <v>0</v>
      </c>
      <c r="G27" s="97">
        <v>0</v>
      </c>
      <c r="H27" s="90">
        <v>0</v>
      </c>
      <c r="I27" s="91">
        <v>0</v>
      </c>
    </row>
    <row r="28" spans="1:9" ht="24.9" customHeight="1">
      <c r="A28" s="5" t="s">
        <v>154</v>
      </c>
      <c r="B28" s="96">
        <v>235</v>
      </c>
      <c r="C28" s="87">
        <v>3.2517068659043275E-6</v>
      </c>
      <c r="D28" s="97">
        <v>5475</v>
      </c>
      <c r="E28" s="96">
        <v>0</v>
      </c>
      <c r="F28" s="87">
        <v>0</v>
      </c>
      <c r="G28" s="97">
        <v>0</v>
      </c>
      <c r="H28" s="90">
        <v>0</v>
      </c>
      <c r="I28" s="91">
        <v>0</v>
      </c>
    </row>
    <row r="29" spans="1:9" ht="24.9" customHeight="1">
      <c r="A29" s="5" t="s">
        <v>158</v>
      </c>
      <c r="B29" s="96">
        <v>206</v>
      </c>
      <c r="C29" s="87">
        <v>2.85043240160124E-6</v>
      </c>
      <c r="D29" s="97">
        <v>3045</v>
      </c>
      <c r="E29" s="96">
        <v>0</v>
      </c>
      <c r="F29" s="87">
        <v>0</v>
      </c>
      <c r="G29" s="97">
        <v>0</v>
      </c>
      <c r="H29" s="90">
        <v>0</v>
      </c>
      <c r="I29" s="91">
        <v>0</v>
      </c>
    </row>
    <row r="30" spans="1:9" ht="24.9" customHeight="1">
      <c r="A30" s="5" t="s">
        <v>148</v>
      </c>
      <c r="B30" s="96">
        <v>10</v>
      </c>
      <c r="C30" s="87">
        <v>1.3837050493209903E-7</v>
      </c>
      <c r="D30" s="97">
        <v>72</v>
      </c>
      <c r="E30" s="96">
        <v>0</v>
      </c>
      <c r="F30" s="87">
        <v>0</v>
      </c>
      <c r="G30" s="97">
        <v>0</v>
      </c>
      <c r="H30" s="90">
        <v>0</v>
      </c>
      <c r="I30" s="91">
        <v>0</v>
      </c>
    </row>
    <row r="31" spans="1:9" ht="24.9" customHeight="1" thickBot="1">
      <c r="A31" s="98" t="s">
        <v>160</v>
      </c>
      <c r="B31" s="92">
        <v>72269737</v>
      </c>
      <c r="C31" s="93">
        <v>0.99999956648244026</v>
      </c>
      <c r="D31" s="99">
        <v>154903104</v>
      </c>
      <c r="E31" s="100">
        <v>79158795</v>
      </c>
      <c r="F31" s="93">
        <v>1</v>
      </c>
      <c r="G31" s="99">
        <v>137597366</v>
      </c>
      <c r="H31" s="94">
        <v>-8.7028333364599586E-2</v>
      </c>
      <c r="I31" s="95">
        <v>0.12577085232867025</v>
      </c>
    </row>
    <row r="32" spans="1:9" ht="20.25" customHeight="1"/>
    <row r="33" ht="31.5" customHeight="1"/>
  </sheetData>
  <sortState xmlns:xlrd2="http://schemas.microsoft.com/office/spreadsheetml/2017/richdata2" ref="A5:I30">
    <sortCondition descending="1" ref="B5:B30"/>
  </sortState>
  <mergeCells count="6">
    <mergeCell ref="A1:I1"/>
    <mergeCell ref="A3:A4"/>
    <mergeCell ref="B3:D3"/>
    <mergeCell ref="E3:G3"/>
    <mergeCell ref="H3:I3"/>
    <mergeCell ref="A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J24"/>
  <sheetViews>
    <sheetView tabSelected="1" workbookViewId="0">
      <selection activeCell="M4" sqref="M4"/>
    </sheetView>
  </sheetViews>
  <sheetFormatPr defaultColWidth="8.88671875" defaultRowHeight="15.6"/>
  <cols>
    <col min="1" max="1" width="6.21875" style="6" bestFit="1" customWidth="1"/>
    <col min="2" max="2" width="13.5546875" style="6" bestFit="1" customWidth="1"/>
    <col min="3" max="3" width="13" style="8" bestFit="1" customWidth="1"/>
    <col min="4" max="4" width="9.21875" style="8" bestFit="1" customWidth="1"/>
    <col min="5" max="6" width="14.33203125" style="8" bestFit="1" customWidth="1"/>
    <col min="7" max="7" width="9.21875" style="8" bestFit="1" customWidth="1"/>
    <col min="8" max="8" width="14.33203125" style="8" bestFit="1" customWidth="1"/>
    <col min="9" max="10" width="9.77734375" style="79" bestFit="1" customWidth="1"/>
    <col min="11" max="16384" width="8.88671875" style="6"/>
  </cols>
  <sheetData>
    <row r="1" spans="1:10" ht="35.25" customHeight="1" thickBot="1">
      <c r="B1" s="128" t="s">
        <v>173</v>
      </c>
      <c r="C1" s="128"/>
      <c r="D1" s="128"/>
      <c r="E1" s="128"/>
      <c r="F1" s="128"/>
      <c r="G1" s="128"/>
      <c r="H1" s="128"/>
      <c r="I1" s="128"/>
      <c r="J1" s="128"/>
    </row>
    <row r="2" spans="1:10" ht="24.75" customHeight="1">
      <c r="A2" s="133" t="s">
        <v>175</v>
      </c>
      <c r="B2" s="139" t="s">
        <v>179</v>
      </c>
      <c r="C2" s="136" t="s">
        <v>189</v>
      </c>
      <c r="D2" s="137"/>
      <c r="E2" s="138"/>
      <c r="F2" s="136" t="s">
        <v>190</v>
      </c>
      <c r="G2" s="137"/>
      <c r="H2" s="138"/>
      <c r="I2" s="131" t="s">
        <v>183</v>
      </c>
      <c r="J2" s="129"/>
    </row>
    <row r="3" spans="1:10" ht="35.4" customHeight="1">
      <c r="A3" s="134"/>
      <c r="B3" s="134"/>
      <c r="C3" s="114" t="s">
        <v>184</v>
      </c>
      <c r="D3" s="121" t="s">
        <v>185</v>
      </c>
      <c r="E3" s="116" t="s">
        <v>186</v>
      </c>
      <c r="F3" s="114" t="s">
        <v>184</v>
      </c>
      <c r="G3" s="121" t="s">
        <v>185</v>
      </c>
      <c r="H3" s="116" t="s">
        <v>186</v>
      </c>
      <c r="I3" s="114" t="s">
        <v>187</v>
      </c>
      <c r="J3" s="116" t="s">
        <v>188</v>
      </c>
    </row>
    <row r="4" spans="1:10" ht="24.9" customHeight="1">
      <c r="A4" s="122">
        <v>1</v>
      </c>
      <c r="B4" s="104" t="s">
        <v>7</v>
      </c>
      <c r="C4" s="28">
        <v>8708970</v>
      </c>
      <c r="D4" s="11">
        <f>C4/$C$22</f>
        <v>0.94391495740229026</v>
      </c>
      <c r="E4" s="30">
        <v>20671718</v>
      </c>
      <c r="F4" s="28">
        <v>10318837</v>
      </c>
      <c r="G4" s="11">
        <f>F4/$F$22</f>
        <v>0.94424086785515948</v>
      </c>
      <c r="H4" s="30">
        <v>20150379</v>
      </c>
      <c r="I4" s="13">
        <f t="shared" ref="I4" si="0">SUM(C4/F4-1)</f>
        <v>-0.15601244597622776</v>
      </c>
      <c r="J4" s="14">
        <f t="shared" ref="J4" si="1">SUM(E4/H4-1)</f>
        <v>2.5872416593256231E-2</v>
      </c>
    </row>
    <row r="5" spans="1:10" ht="24.9" customHeight="1">
      <c r="A5" s="122">
        <v>2</v>
      </c>
      <c r="B5" s="104" t="s">
        <v>8</v>
      </c>
      <c r="C5" s="28">
        <v>225360</v>
      </c>
      <c r="D5" s="11">
        <f t="shared" ref="D5:D22" si="2">C5/$C$22</f>
        <v>2.4425468775317878E-2</v>
      </c>
      <c r="E5" s="30">
        <v>743992</v>
      </c>
      <c r="F5" s="28">
        <v>219204</v>
      </c>
      <c r="G5" s="11">
        <f t="shared" ref="G5:G22" si="3">F5/$F$22</f>
        <v>2.0058595285236347E-2</v>
      </c>
      <c r="H5" s="30">
        <v>540769</v>
      </c>
      <c r="I5" s="13">
        <f t="shared" ref="I5:I22" si="4">SUM(C5/F5-1)</f>
        <v>2.80834291345049E-2</v>
      </c>
      <c r="J5" s="14">
        <f t="shared" ref="J5:J22" si="5">SUM(E5/H5-1)</f>
        <v>0.37580371655919631</v>
      </c>
    </row>
    <row r="6" spans="1:10" ht="24.9" customHeight="1">
      <c r="A6" s="122">
        <v>3</v>
      </c>
      <c r="B6" s="104" t="s">
        <v>5</v>
      </c>
      <c r="C6" s="28">
        <v>195772</v>
      </c>
      <c r="D6" s="11">
        <f t="shared" si="2"/>
        <v>2.1218596348427102E-2</v>
      </c>
      <c r="E6" s="30">
        <v>454961</v>
      </c>
      <c r="F6" s="10">
        <v>0</v>
      </c>
      <c r="G6" s="11">
        <f t="shared" si="3"/>
        <v>0</v>
      </c>
      <c r="H6" s="12">
        <v>0</v>
      </c>
      <c r="I6" s="10">
        <v>0</v>
      </c>
      <c r="J6" s="12">
        <v>0</v>
      </c>
    </row>
    <row r="7" spans="1:10" ht="24.9" customHeight="1">
      <c r="A7" s="122">
        <v>4</v>
      </c>
      <c r="B7" s="104" t="s">
        <v>3</v>
      </c>
      <c r="C7" s="28">
        <v>54158</v>
      </c>
      <c r="D7" s="11">
        <f t="shared" si="2"/>
        <v>5.8698728165320624E-3</v>
      </c>
      <c r="E7" s="30">
        <v>215737</v>
      </c>
      <c r="F7" s="28">
        <v>42843</v>
      </c>
      <c r="G7" s="11">
        <f t="shared" si="3"/>
        <v>3.9204138510491636E-3</v>
      </c>
      <c r="H7" s="30">
        <v>119821</v>
      </c>
      <c r="I7" s="13">
        <f t="shared" si="4"/>
        <v>0.26410382092757279</v>
      </c>
      <c r="J7" s="14">
        <f t="shared" si="5"/>
        <v>0.80049407032156306</v>
      </c>
    </row>
    <row r="8" spans="1:10" ht="24.9" customHeight="1">
      <c r="A8" s="122">
        <v>5</v>
      </c>
      <c r="B8" s="104" t="s">
        <v>6</v>
      </c>
      <c r="C8" s="28">
        <v>33451</v>
      </c>
      <c r="D8" s="11">
        <f t="shared" si="2"/>
        <v>3.6255606851400353E-3</v>
      </c>
      <c r="E8" s="30">
        <v>235147</v>
      </c>
      <c r="F8" s="28">
        <v>15514</v>
      </c>
      <c r="G8" s="11">
        <f t="shared" si="3"/>
        <v>1.4196321565991346E-3</v>
      </c>
      <c r="H8" s="30">
        <v>33528</v>
      </c>
      <c r="I8" s="13">
        <f t="shared" si="4"/>
        <v>1.1561815134717031</v>
      </c>
      <c r="J8" s="14">
        <f t="shared" si="5"/>
        <v>6.0134514435695534</v>
      </c>
    </row>
    <row r="9" spans="1:10" ht="24.9" customHeight="1">
      <c r="A9" s="122">
        <v>6</v>
      </c>
      <c r="B9" s="104" t="s">
        <v>177</v>
      </c>
      <c r="C9" s="28">
        <v>3262</v>
      </c>
      <c r="D9" s="11">
        <f t="shared" si="2"/>
        <v>3.535493394794414E-4</v>
      </c>
      <c r="E9" s="30">
        <v>48999</v>
      </c>
      <c r="F9" s="28">
        <v>1119</v>
      </c>
      <c r="G9" s="11">
        <f t="shared" si="3"/>
        <v>1.0239579626366066E-4</v>
      </c>
      <c r="H9" s="30">
        <v>22798</v>
      </c>
      <c r="I9" s="13">
        <f t="shared" si="4"/>
        <v>1.9151027703306522</v>
      </c>
      <c r="J9" s="14">
        <f t="shared" si="5"/>
        <v>1.1492674796034739</v>
      </c>
    </row>
    <row r="10" spans="1:10" ht="24.9" customHeight="1">
      <c r="A10" s="122">
        <v>7</v>
      </c>
      <c r="B10" s="105" t="s">
        <v>10</v>
      </c>
      <c r="C10" s="28">
        <v>2469</v>
      </c>
      <c r="D10" s="11">
        <f t="shared" si="2"/>
        <v>2.676006496550401E-4</v>
      </c>
      <c r="E10" s="30">
        <v>11998</v>
      </c>
      <c r="F10" s="28">
        <v>3601</v>
      </c>
      <c r="G10" s="11">
        <f t="shared" si="3"/>
        <v>3.2951497975463993E-4</v>
      </c>
      <c r="H10" s="30">
        <v>18369</v>
      </c>
      <c r="I10" s="13">
        <f t="shared" si="4"/>
        <v>-0.31435712302138297</v>
      </c>
      <c r="J10" s="14">
        <f t="shared" si="5"/>
        <v>-0.34683434046491368</v>
      </c>
    </row>
    <row r="11" spans="1:10" ht="24.9" customHeight="1">
      <c r="A11" s="122">
        <v>8</v>
      </c>
      <c r="B11" s="104" t="s">
        <v>12</v>
      </c>
      <c r="C11" s="28">
        <v>1800</v>
      </c>
      <c r="D11" s="11">
        <f t="shared" si="2"/>
        <v>1.9509160363672426E-4</v>
      </c>
      <c r="E11" s="30">
        <v>6758</v>
      </c>
      <c r="F11" s="10">
        <v>0</v>
      </c>
      <c r="G11" s="11">
        <f t="shared" si="3"/>
        <v>0</v>
      </c>
      <c r="H11" s="12">
        <v>0</v>
      </c>
      <c r="I11" s="10">
        <v>0</v>
      </c>
      <c r="J11" s="12">
        <v>0</v>
      </c>
    </row>
    <row r="12" spans="1:10" ht="24.9" customHeight="1">
      <c r="A12" s="122">
        <v>9</v>
      </c>
      <c r="B12" s="104" t="s">
        <v>174</v>
      </c>
      <c r="C12" s="28">
        <v>619</v>
      </c>
      <c r="D12" s="11">
        <f t="shared" si="2"/>
        <v>6.7089834806184623E-5</v>
      </c>
      <c r="E12" s="30">
        <v>27089</v>
      </c>
      <c r="F12" s="10">
        <v>0</v>
      </c>
      <c r="G12" s="11">
        <f t="shared" si="3"/>
        <v>0</v>
      </c>
      <c r="H12" s="12">
        <v>0</v>
      </c>
      <c r="I12" s="10">
        <v>0</v>
      </c>
      <c r="J12" s="12">
        <v>0</v>
      </c>
    </row>
    <row r="13" spans="1:10" ht="24.9" customHeight="1">
      <c r="A13" s="122">
        <v>10</v>
      </c>
      <c r="B13" s="104" t="s">
        <v>17</v>
      </c>
      <c r="C13" s="28">
        <v>574</v>
      </c>
      <c r="D13" s="11">
        <f t="shared" si="2"/>
        <v>6.2212544715266511E-5</v>
      </c>
      <c r="E13" s="30">
        <v>1006</v>
      </c>
      <c r="F13" s="28">
        <v>8971</v>
      </c>
      <c r="G13" s="11">
        <f t="shared" si="3"/>
        <v>8.2090499399579964E-4</v>
      </c>
      <c r="H13" s="30">
        <v>89709</v>
      </c>
      <c r="I13" s="13">
        <f t="shared" si="4"/>
        <v>-0.93601605172221602</v>
      </c>
      <c r="J13" s="14">
        <f t="shared" si="5"/>
        <v>-0.98878596350421921</v>
      </c>
    </row>
    <row r="14" spans="1:10" ht="24.9" customHeight="1">
      <c r="A14" s="122">
        <v>11</v>
      </c>
      <c r="B14" s="104" t="s">
        <v>1</v>
      </c>
      <c r="C14" s="10">
        <v>0</v>
      </c>
      <c r="D14" s="11">
        <f t="shared" si="2"/>
        <v>0</v>
      </c>
      <c r="E14" s="12">
        <v>0</v>
      </c>
      <c r="F14" s="28">
        <v>293197</v>
      </c>
      <c r="G14" s="11">
        <f t="shared" si="3"/>
        <v>2.6829437244965608E-2</v>
      </c>
      <c r="H14" s="30">
        <v>553108</v>
      </c>
      <c r="I14" s="13">
        <f t="shared" si="4"/>
        <v>-1</v>
      </c>
      <c r="J14" s="14">
        <f t="shared" si="5"/>
        <v>-1</v>
      </c>
    </row>
    <row r="15" spans="1:10" ht="24.9" customHeight="1">
      <c r="A15" s="122">
        <v>12</v>
      </c>
      <c r="B15" s="104" t="s">
        <v>4</v>
      </c>
      <c r="C15" s="10">
        <v>0</v>
      </c>
      <c r="D15" s="11">
        <f t="shared" si="2"/>
        <v>0</v>
      </c>
      <c r="E15" s="12">
        <v>0</v>
      </c>
      <c r="F15" s="28">
        <v>18144</v>
      </c>
      <c r="G15" s="11">
        <f t="shared" si="3"/>
        <v>1.6602943051008572E-3</v>
      </c>
      <c r="H15" s="30">
        <v>34537</v>
      </c>
      <c r="I15" s="13">
        <f t="shared" si="4"/>
        <v>-1</v>
      </c>
      <c r="J15" s="14">
        <f t="shared" si="5"/>
        <v>-1</v>
      </c>
    </row>
    <row r="16" spans="1:10" ht="24.9" customHeight="1">
      <c r="A16" s="122">
        <v>13</v>
      </c>
      <c r="B16" s="104" t="s">
        <v>0</v>
      </c>
      <c r="C16" s="10">
        <v>0</v>
      </c>
      <c r="D16" s="11">
        <f t="shared" si="2"/>
        <v>0</v>
      </c>
      <c r="E16" s="12">
        <v>0</v>
      </c>
      <c r="F16" s="28">
        <v>3629</v>
      </c>
      <c r="G16" s="11">
        <f t="shared" si="3"/>
        <v>3.3207716232424E-4</v>
      </c>
      <c r="H16" s="30">
        <v>9699</v>
      </c>
      <c r="I16" s="13">
        <f t="shared" si="4"/>
        <v>-1</v>
      </c>
      <c r="J16" s="14">
        <f t="shared" si="5"/>
        <v>-1</v>
      </c>
    </row>
    <row r="17" spans="1:10" ht="24.9" customHeight="1">
      <c r="A17" s="122">
        <v>14</v>
      </c>
      <c r="B17" s="104" t="s">
        <v>157</v>
      </c>
      <c r="C17" s="10">
        <v>0</v>
      </c>
      <c r="D17" s="11">
        <f t="shared" si="2"/>
        <v>0</v>
      </c>
      <c r="E17" s="12">
        <v>0</v>
      </c>
      <c r="F17" s="28">
        <v>2000</v>
      </c>
      <c r="G17" s="11">
        <f t="shared" si="3"/>
        <v>1.8301304068572057E-4</v>
      </c>
      <c r="H17" s="30">
        <v>2326</v>
      </c>
      <c r="I17" s="13">
        <f t="shared" si="4"/>
        <v>-1</v>
      </c>
      <c r="J17" s="14">
        <f t="shared" si="5"/>
        <v>-1</v>
      </c>
    </row>
    <row r="18" spans="1:10" ht="24.9" customHeight="1">
      <c r="A18" s="122">
        <v>15</v>
      </c>
      <c r="B18" s="104" t="s">
        <v>151</v>
      </c>
      <c r="C18" s="10">
        <v>0</v>
      </c>
      <c r="D18" s="11">
        <f t="shared" si="2"/>
        <v>0</v>
      </c>
      <c r="E18" s="12">
        <v>0</v>
      </c>
      <c r="F18" s="28">
        <v>705</v>
      </c>
      <c r="G18" s="11">
        <f t="shared" si="3"/>
        <v>6.4512096841716498E-5</v>
      </c>
      <c r="H18" s="30">
        <v>11361</v>
      </c>
      <c r="I18" s="13">
        <f t="shared" si="4"/>
        <v>-1</v>
      </c>
      <c r="J18" s="14">
        <f t="shared" si="5"/>
        <v>-1</v>
      </c>
    </row>
    <row r="19" spans="1:10" ht="24.9" customHeight="1">
      <c r="A19" s="122">
        <v>16</v>
      </c>
      <c r="B19" s="104" t="s">
        <v>163</v>
      </c>
      <c r="C19" s="10">
        <v>0</v>
      </c>
      <c r="D19" s="11">
        <f t="shared" si="2"/>
        <v>0</v>
      </c>
      <c r="E19" s="12">
        <v>0</v>
      </c>
      <c r="F19" s="28">
        <v>384</v>
      </c>
      <c r="G19" s="11">
        <f t="shared" si="3"/>
        <v>3.5138503811658355E-5</v>
      </c>
      <c r="H19" s="30">
        <v>5285</v>
      </c>
      <c r="I19" s="13">
        <f t="shared" si="4"/>
        <v>-1</v>
      </c>
      <c r="J19" s="14">
        <f t="shared" si="5"/>
        <v>-1</v>
      </c>
    </row>
    <row r="20" spans="1:10" ht="24.9" customHeight="1">
      <c r="A20" s="122">
        <v>17</v>
      </c>
      <c r="B20" s="104" t="s">
        <v>2</v>
      </c>
      <c r="C20" s="10">
        <v>0</v>
      </c>
      <c r="D20" s="11">
        <f t="shared" si="2"/>
        <v>0</v>
      </c>
      <c r="E20" s="12">
        <v>0</v>
      </c>
      <c r="F20" s="28">
        <v>23</v>
      </c>
      <c r="G20" s="11">
        <f t="shared" si="3"/>
        <v>2.1046499678857866E-6</v>
      </c>
      <c r="H20" s="30">
        <v>251</v>
      </c>
      <c r="I20" s="13">
        <f t="shared" si="4"/>
        <v>-1</v>
      </c>
      <c r="J20" s="14">
        <f t="shared" si="5"/>
        <v>-1</v>
      </c>
    </row>
    <row r="21" spans="1:10" ht="24.9" customHeight="1" thickBot="1">
      <c r="A21" s="123">
        <v>18</v>
      </c>
      <c r="B21" s="106" t="s">
        <v>155</v>
      </c>
      <c r="C21" s="109">
        <v>0</v>
      </c>
      <c r="D21" s="110">
        <f t="shared" si="2"/>
        <v>0</v>
      </c>
      <c r="E21" s="111">
        <v>0</v>
      </c>
      <c r="F21" s="28">
        <v>12</v>
      </c>
      <c r="G21" s="11">
        <f t="shared" si="3"/>
        <v>1.0980782441143236E-6</v>
      </c>
      <c r="H21" s="30">
        <v>572</v>
      </c>
      <c r="I21" s="13">
        <f t="shared" si="4"/>
        <v>-1</v>
      </c>
      <c r="J21" s="14">
        <f t="shared" si="5"/>
        <v>-1</v>
      </c>
    </row>
    <row r="22" spans="1:10" ht="24.9" customHeight="1" thickBot="1">
      <c r="A22" s="135" t="s">
        <v>176</v>
      </c>
      <c r="B22" s="135"/>
      <c r="C22" s="107">
        <f>SUM(C4:C21)</f>
        <v>9226435</v>
      </c>
      <c r="D22" s="75">
        <f t="shared" si="2"/>
        <v>1</v>
      </c>
      <c r="E22" s="108">
        <f>SUM(E4:E21)</f>
        <v>22417405</v>
      </c>
      <c r="F22" s="107">
        <f>SUM(F4:F21)</f>
        <v>10928183</v>
      </c>
      <c r="G22" s="75">
        <f t="shared" si="3"/>
        <v>1</v>
      </c>
      <c r="H22" s="108">
        <f>SUM(H4:H21)</f>
        <v>21592512</v>
      </c>
      <c r="I22" s="19">
        <f t="shared" si="4"/>
        <v>-0.15572103798042181</v>
      </c>
      <c r="J22" s="20">
        <f t="shared" si="5"/>
        <v>3.8202734355317292E-2</v>
      </c>
    </row>
    <row r="23" spans="1:10" ht="24.9" customHeight="1"/>
    <row r="24" spans="1:10" ht="20.25" customHeight="1"/>
  </sheetData>
  <sortState xmlns:xlrd2="http://schemas.microsoft.com/office/spreadsheetml/2017/richdata2" ref="B5:J26">
    <sortCondition descending="1" ref="C5:C26"/>
  </sortState>
  <mergeCells count="7">
    <mergeCell ref="B1:J1"/>
    <mergeCell ref="B2:B3"/>
    <mergeCell ref="A2:A3"/>
    <mergeCell ref="A22:B22"/>
    <mergeCell ref="C2:E2"/>
    <mergeCell ref="F2:H2"/>
    <mergeCell ref="I2:J2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ignoredErrors>
    <ignoredError sqref="E22:F22 H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27"/>
  <sheetViews>
    <sheetView workbookViewId="0">
      <selection activeCell="M11" sqref="M11"/>
    </sheetView>
  </sheetViews>
  <sheetFormatPr defaultColWidth="9" defaultRowHeight="15.6"/>
  <cols>
    <col min="1" max="1" width="13.5546875" style="6" bestFit="1" customWidth="1"/>
    <col min="2" max="2" width="14.33203125" style="8" bestFit="1" customWidth="1"/>
    <col min="3" max="3" width="9.21875" style="8" bestFit="1" customWidth="1"/>
    <col min="4" max="5" width="14.33203125" style="8" bestFit="1" customWidth="1"/>
    <col min="6" max="6" width="9.21875" style="8" bestFit="1" customWidth="1"/>
    <col min="7" max="7" width="14.33203125" style="8" bestFit="1" customWidth="1"/>
    <col min="8" max="9" width="9.77734375" style="8" bestFit="1" customWidth="1"/>
    <col min="10" max="16384" width="9" style="6"/>
  </cols>
  <sheetData>
    <row r="1" spans="1:9" s="24" customFormat="1" ht="39" customHeight="1" thickBot="1">
      <c r="A1" s="128" t="s">
        <v>124</v>
      </c>
      <c r="B1" s="128"/>
      <c r="C1" s="128"/>
      <c r="D1" s="128"/>
      <c r="E1" s="128"/>
      <c r="F1" s="128"/>
      <c r="G1" s="128"/>
      <c r="H1" s="128"/>
      <c r="I1" s="128"/>
    </row>
    <row r="2" spans="1:9" ht="24.9" customHeight="1">
      <c r="A2" s="140" t="s">
        <v>66</v>
      </c>
      <c r="B2" s="142" t="s">
        <v>125</v>
      </c>
      <c r="C2" s="143"/>
      <c r="D2" s="144"/>
      <c r="E2" s="142" t="s">
        <v>126</v>
      </c>
      <c r="F2" s="143"/>
      <c r="G2" s="144"/>
      <c r="H2" s="142" t="s">
        <v>69</v>
      </c>
      <c r="I2" s="144"/>
    </row>
    <row r="3" spans="1:9" ht="35.25" customHeight="1">
      <c r="A3" s="141"/>
      <c r="B3" s="25" t="s">
        <v>70</v>
      </c>
      <c r="C3" s="46" t="s">
        <v>71</v>
      </c>
      <c r="D3" s="27" t="s">
        <v>72</v>
      </c>
      <c r="E3" s="25" t="s">
        <v>70</v>
      </c>
      <c r="F3" s="46" t="s">
        <v>71</v>
      </c>
      <c r="G3" s="27" t="s">
        <v>72</v>
      </c>
      <c r="H3" s="25" t="s">
        <v>73</v>
      </c>
      <c r="I3" s="27" t="s">
        <v>74</v>
      </c>
    </row>
    <row r="4" spans="1:9" ht="24.9" customHeight="1">
      <c r="A4" s="9" t="s">
        <v>75</v>
      </c>
      <c r="B4" s="10">
        <v>16324447</v>
      </c>
      <c r="C4" s="11">
        <f t="shared" ref="C4:C19" si="0">B4/$B$23</f>
        <v>0.93086248685272577</v>
      </c>
      <c r="D4" s="12">
        <v>32060400</v>
      </c>
      <c r="E4" s="10">
        <v>17227358</v>
      </c>
      <c r="F4" s="11">
        <f>E4/$E$23</f>
        <v>0.8364528145928487</v>
      </c>
      <c r="G4" s="12">
        <v>31302300</v>
      </c>
      <c r="H4" s="13">
        <f t="shared" ref="H4" si="1">SUM(B4/E4-1)</f>
        <v>-5.2411460886805705E-2</v>
      </c>
      <c r="I4" s="14">
        <f t="shared" ref="I4" si="2">SUM(D4/G4-1)</f>
        <v>2.4218667637841307E-2</v>
      </c>
    </row>
    <row r="5" spans="1:9" ht="24.9" customHeight="1">
      <c r="A5" s="9" t="s">
        <v>77</v>
      </c>
      <c r="B5" s="10">
        <v>586077</v>
      </c>
      <c r="C5" s="11">
        <f t="shared" si="0"/>
        <v>3.3419637045419358E-2</v>
      </c>
      <c r="D5" s="12">
        <v>1329900</v>
      </c>
      <c r="E5" s="10">
        <v>241774</v>
      </c>
      <c r="F5" s="11">
        <f t="shared" ref="F5:F22" si="3">E5/$E$23</f>
        <v>1.1739034087256526E-2</v>
      </c>
      <c r="G5" s="12">
        <v>567500</v>
      </c>
      <c r="H5" s="13">
        <f>SUM(B5/E5-1)</f>
        <v>1.4240695856460994</v>
      </c>
      <c r="I5" s="14">
        <f>SUM(D5/G5-1)</f>
        <v>1.3434361233480177</v>
      </c>
    </row>
    <row r="6" spans="1:9" ht="24.9" customHeight="1">
      <c r="A6" s="9" t="s">
        <v>78</v>
      </c>
      <c r="B6" s="10">
        <v>408784</v>
      </c>
      <c r="C6" s="11">
        <f t="shared" si="0"/>
        <v>2.3309928405268774E-2</v>
      </c>
      <c r="D6" s="12">
        <v>790300</v>
      </c>
      <c r="E6" s="10">
        <v>865429</v>
      </c>
      <c r="F6" s="11">
        <f t="shared" si="3"/>
        <v>4.2019822359312113E-2</v>
      </c>
      <c r="G6" s="12">
        <v>2066300</v>
      </c>
      <c r="H6" s="13">
        <f>SUM(B6/E6-1)</f>
        <v>-0.52765160400217703</v>
      </c>
      <c r="I6" s="14">
        <f>SUM(D6/G6-1)</f>
        <v>-0.61752891642065522</v>
      </c>
    </row>
    <row r="7" spans="1:9" ht="24.9" customHeight="1">
      <c r="A7" s="9" t="s">
        <v>79</v>
      </c>
      <c r="B7" s="10">
        <v>66225</v>
      </c>
      <c r="C7" s="11">
        <f t="shared" si="0"/>
        <v>3.7763219906819362E-3</v>
      </c>
      <c r="D7" s="12">
        <v>191600</v>
      </c>
      <c r="E7" s="10">
        <v>133749</v>
      </c>
      <c r="F7" s="11">
        <f t="shared" si="3"/>
        <v>6.4940153620177228E-3</v>
      </c>
      <c r="G7" s="12">
        <v>532700</v>
      </c>
      <c r="H7" s="13">
        <f>SUM(B7/E7-1)</f>
        <v>-0.50485611107372763</v>
      </c>
      <c r="I7" s="14">
        <f>SUM(D7/G7-1)</f>
        <v>-0.64032288342406607</v>
      </c>
    </row>
    <row r="8" spans="1:9" ht="24.9" customHeight="1">
      <c r="A8" s="9" t="s">
        <v>82</v>
      </c>
      <c r="B8" s="10">
        <v>54370</v>
      </c>
      <c r="C8" s="11">
        <f t="shared" si="0"/>
        <v>3.1003190129615232E-3</v>
      </c>
      <c r="D8" s="12">
        <v>101300</v>
      </c>
      <c r="E8" s="10">
        <v>52617</v>
      </c>
      <c r="F8" s="11">
        <f t="shared" si="3"/>
        <v>2.5547526060253649E-3</v>
      </c>
      <c r="G8" s="12">
        <v>93600</v>
      </c>
      <c r="H8" s="13">
        <f>SUM(B8/E8-1)</f>
        <v>3.3316228595320796E-2</v>
      </c>
      <c r="I8" s="14">
        <f>SUM(D8/G8-1)</f>
        <v>8.2264957264957195E-2</v>
      </c>
    </row>
    <row r="9" spans="1:9" ht="24.9" customHeight="1">
      <c r="A9" s="9" t="s">
        <v>83</v>
      </c>
      <c r="B9" s="10">
        <v>40144</v>
      </c>
      <c r="C9" s="11">
        <f t="shared" si="0"/>
        <v>2.2891154396970275E-3</v>
      </c>
      <c r="D9" s="12">
        <v>144300</v>
      </c>
      <c r="E9" s="10">
        <v>67941</v>
      </c>
      <c r="F9" s="11">
        <f t="shared" si="3"/>
        <v>3.2987902542138342E-3</v>
      </c>
      <c r="G9" s="12">
        <v>217200</v>
      </c>
      <c r="H9" s="13">
        <f>SUM(B9/E9-1)</f>
        <v>-0.40913439602007629</v>
      </c>
      <c r="I9" s="14">
        <f>SUM(D9/G9-1)</f>
        <v>-0.33563535911602205</v>
      </c>
    </row>
    <row r="10" spans="1:9" ht="24.9" customHeight="1">
      <c r="A10" s="9" t="s">
        <v>76</v>
      </c>
      <c r="B10" s="10">
        <v>31319</v>
      </c>
      <c r="C10" s="11">
        <f t="shared" si="0"/>
        <v>1.7858909539625151E-3</v>
      </c>
      <c r="D10" s="12">
        <v>70000</v>
      </c>
      <c r="E10" s="10">
        <v>1710419</v>
      </c>
      <c r="F10" s="11">
        <f t="shared" si="3"/>
        <v>8.3047254644797286E-2</v>
      </c>
      <c r="G10" s="12">
        <v>3720300</v>
      </c>
      <c r="H10" s="13">
        <f t="shared" ref="H10:H20" si="4">SUM(B10/E10-1)</f>
        <v>-0.98168928198295269</v>
      </c>
      <c r="I10" s="14">
        <f t="shared" ref="I10:I20" si="5">SUM(D10/G10-1)</f>
        <v>-0.98118431309303011</v>
      </c>
    </row>
    <row r="11" spans="1:9" ht="24.9" customHeight="1">
      <c r="A11" s="9" t="s">
        <v>42</v>
      </c>
      <c r="B11" s="10">
        <v>8971</v>
      </c>
      <c r="C11" s="11">
        <f t="shared" si="0"/>
        <v>5.1154978600842049E-4</v>
      </c>
      <c r="D11" s="12">
        <v>88300</v>
      </c>
      <c r="E11" s="10">
        <v>7711</v>
      </c>
      <c r="F11" s="11">
        <f t="shared" si="3"/>
        <v>3.7439795779047817E-4</v>
      </c>
      <c r="G11" s="12">
        <v>71000</v>
      </c>
      <c r="H11" s="13">
        <f>SUM(B11/E11-1)</f>
        <v>0.16340293087796653</v>
      </c>
      <c r="I11" s="14">
        <f>SUM(D11/G11-1)</f>
        <v>0.24366197183098581</v>
      </c>
    </row>
    <row r="12" spans="1:9" ht="24.9" customHeight="1">
      <c r="A12" s="9" t="s">
        <v>87</v>
      </c>
      <c r="B12" s="10">
        <v>7384</v>
      </c>
      <c r="C12" s="11">
        <f t="shared" si="0"/>
        <v>4.2105491248313199E-4</v>
      </c>
      <c r="D12" s="12">
        <v>37900</v>
      </c>
      <c r="E12" s="10">
        <v>2252</v>
      </c>
      <c r="F12" s="11">
        <f t="shared" si="3"/>
        <v>1.0934304252939396E-4</v>
      </c>
      <c r="G12" s="12">
        <v>14600</v>
      </c>
      <c r="H12" s="13">
        <f>SUM(B12/E12-1)</f>
        <v>2.2788632326820606</v>
      </c>
      <c r="I12" s="14">
        <f>SUM(D12/G12-1)</f>
        <v>1.595890410958904</v>
      </c>
    </row>
    <row r="13" spans="1:9" ht="24.9" customHeight="1">
      <c r="A13" s="9" t="s">
        <v>84</v>
      </c>
      <c r="B13" s="10">
        <v>2881</v>
      </c>
      <c r="C13" s="11">
        <f t="shared" si="0"/>
        <v>1.6428212389814508E-4</v>
      </c>
      <c r="D13" s="12">
        <v>2600</v>
      </c>
      <c r="E13" s="10">
        <v>21773</v>
      </c>
      <c r="F13" s="11">
        <f t="shared" si="3"/>
        <v>1.0571607748634524E-3</v>
      </c>
      <c r="G13" s="12">
        <v>35300</v>
      </c>
      <c r="H13" s="13">
        <f>SUM(B13/E13-1)</f>
        <v>-0.86768015431957013</v>
      </c>
      <c r="I13" s="14">
        <f>SUM(D13/G13-1)</f>
        <v>-0.92634560906515584</v>
      </c>
    </row>
    <row r="14" spans="1:9" ht="24.9" customHeight="1">
      <c r="A14" s="9" t="s">
        <v>45</v>
      </c>
      <c r="B14" s="10">
        <v>2000</v>
      </c>
      <c r="C14" s="11">
        <f t="shared" si="0"/>
        <v>1.1404520923161756E-4</v>
      </c>
      <c r="D14" s="12">
        <v>2300</v>
      </c>
      <c r="E14" s="10">
        <v>0</v>
      </c>
      <c r="F14" s="11">
        <f t="shared" si="3"/>
        <v>0</v>
      </c>
      <c r="G14" s="12">
        <v>0</v>
      </c>
      <c r="H14" s="10">
        <v>0</v>
      </c>
      <c r="I14" s="12">
        <v>0</v>
      </c>
    </row>
    <row r="15" spans="1:9" ht="24.9" customHeight="1">
      <c r="A15" s="9" t="s">
        <v>123</v>
      </c>
      <c r="B15" s="10">
        <v>1567</v>
      </c>
      <c r="C15" s="11">
        <f t="shared" si="0"/>
        <v>8.9354421432972353E-5</v>
      </c>
      <c r="D15" s="12">
        <v>20200</v>
      </c>
      <c r="E15" s="10">
        <v>101607</v>
      </c>
      <c r="F15" s="11">
        <f t="shared" si="3"/>
        <v>4.9334007647798099E-3</v>
      </c>
      <c r="G15" s="12">
        <v>310400</v>
      </c>
      <c r="H15" s="13">
        <f t="shared" ref="H15:H17" si="6">SUM(B15/E15-1)</f>
        <v>-0.98457783420433631</v>
      </c>
      <c r="I15" s="14">
        <f t="shared" ref="I15:I17" si="7">SUM(D15/G15-1)</f>
        <v>-0.93492268041237114</v>
      </c>
    </row>
    <row r="16" spans="1:9" ht="24.9" customHeight="1">
      <c r="A16" s="9" t="s">
        <v>46</v>
      </c>
      <c r="B16" s="10">
        <v>1119</v>
      </c>
      <c r="C16" s="11">
        <f t="shared" si="0"/>
        <v>6.3808294565090022E-5</v>
      </c>
      <c r="D16" s="12">
        <v>22500</v>
      </c>
      <c r="E16" s="10">
        <v>0</v>
      </c>
      <c r="F16" s="11">
        <f t="shared" si="3"/>
        <v>0</v>
      </c>
      <c r="G16" s="12">
        <v>0</v>
      </c>
      <c r="H16" s="10">
        <v>0</v>
      </c>
      <c r="I16" s="12">
        <v>0</v>
      </c>
    </row>
    <row r="17" spans="1:9" ht="24.9" customHeight="1">
      <c r="A17" s="9" t="s">
        <v>39</v>
      </c>
      <c r="B17" s="10">
        <v>900</v>
      </c>
      <c r="C17" s="11">
        <f t="shared" si="0"/>
        <v>5.1320344154227899E-5</v>
      </c>
      <c r="D17" s="12">
        <v>3000</v>
      </c>
      <c r="E17" s="10">
        <v>5040</v>
      </c>
      <c r="F17" s="11">
        <f t="shared" si="3"/>
        <v>2.4471089447075732E-4</v>
      </c>
      <c r="G17" s="12">
        <v>27600</v>
      </c>
      <c r="H17" s="13">
        <f t="shared" si="6"/>
        <v>-0.8214285714285714</v>
      </c>
      <c r="I17" s="14">
        <f t="shared" si="7"/>
        <v>-0.89130434782608692</v>
      </c>
    </row>
    <row r="18" spans="1:9" ht="24.9" customHeight="1">
      <c r="A18" s="9" t="s">
        <v>48</v>
      </c>
      <c r="B18" s="10">
        <v>705</v>
      </c>
      <c r="C18" s="11">
        <f t="shared" si="0"/>
        <v>4.020093625414519E-5</v>
      </c>
      <c r="D18" s="12">
        <v>11200</v>
      </c>
      <c r="E18" s="10">
        <v>0</v>
      </c>
      <c r="F18" s="11">
        <f t="shared" si="3"/>
        <v>0</v>
      </c>
      <c r="G18" s="12">
        <v>0</v>
      </c>
      <c r="H18" s="10">
        <v>0</v>
      </c>
      <c r="I18" s="12">
        <v>0</v>
      </c>
    </row>
    <row r="19" spans="1:9" ht="24.9" customHeight="1">
      <c r="A19" s="9" t="s">
        <v>51</v>
      </c>
      <c r="B19" s="10">
        <v>12</v>
      </c>
      <c r="C19" s="11">
        <f t="shared" si="0"/>
        <v>6.8427125538970533E-7</v>
      </c>
      <c r="D19" s="12">
        <v>600</v>
      </c>
      <c r="E19" s="10">
        <v>0</v>
      </c>
      <c r="F19" s="11">
        <f t="shared" si="3"/>
        <v>0</v>
      </c>
      <c r="G19" s="12">
        <v>0</v>
      </c>
      <c r="H19" s="10">
        <v>0</v>
      </c>
      <c r="I19" s="12">
        <v>0</v>
      </c>
    </row>
    <row r="20" spans="1:9" ht="24.9" customHeight="1">
      <c r="A20" s="9" t="s">
        <v>81</v>
      </c>
      <c r="B20" s="10">
        <v>0</v>
      </c>
      <c r="C20" s="11">
        <f t="shared" ref="C20:C22" si="8">B20/$B$23</f>
        <v>0</v>
      </c>
      <c r="D20" s="12">
        <v>0</v>
      </c>
      <c r="E20" s="10">
        <v>117891</v>
      </c>
      <c r="F20" s="11">
        <f t="shared" si="3"/>
        <v>5.7240500119150901E-3</v>
      </c>
      <c r="G20" s="12">
        <v>210500</v>
      </c>
      <c r="H20" s="13">
        <f t="shared" si="4"/>
        <v>-1</v>
      </c>
      <c r="I20" s="14">
        <f t="shared" si="5"/>
        <v>-1</v>
      </c>
    </row>
    <row r="21" spans="1:9" ht="24.9" customHeight="1">
      <c r="A21" s="9" t="s">
        <v>86</v>
      </c>
      <c r="B21" s="10">
        <v>0</v>
      </c>
      <c r="C21" s="11">
        <f t="shared" si="8"/>
        <v>0</v>
      </c>
      <c r="D21" s="12">
        <v>0</v>
      </c>
      <c r="E21" s="10">
        <v>20213</v>
      </c>
      <c r="F21" s="11">
        <f t="shared" si="3"/>
        <v>9.8141692657488446E-4</v>
      </c>
      <c r="G21" s="12">
        <v>65900</v>
      </c>
      <c r="H21" s="13">
        <f t="shared" ref="H21" si="9">SUM(B21/E21-1)</f>
        <v>-1</v>
      </c>
      <c r="I21" s="14">
        <f t="shared" ref="I21" si="10">SUM(D21/G21-1)</f>
        <v>-1</v>
      </c>
    </row>
    <row r="22" spans="1:9" ht="24.9" customHeight="1">
      <c r="A22" s="9" t="s">
        <v>114</v>
      </c>
      <c r="B22" s="10">
        <v>0</v>
      </c>
      <c r="C22" s="11">
        <f t="shared" si="8"/>
        <v>0</v>
      </c>
      <c r="D22" s="12">
        <v>0</v>
      </c>
      <c r="E22" s="10">
        <v>19958</v>
      </c>
      <c r="F22" s="11">
        <f t="shared" si="3"/>
        <v>9.6903572060463784E-4</v>
      </c>
      <c r="G22" s="12">
        <v>62800</v>
      </c>
      <c r="H22" s="13">
        <f t="shared" ref="H22" si="11">SUM(B22/E22-1)</f>
        <v>-1</v>
      </c>
      <c r="I22" s="14">
        <f t="shared" ref="I22" si="12">SUM(D22/G22-1)</f>
        <v>-1</v>
      </c>
    </row>
    <row r="23" spans="1:9" ht="32.25" customHeight="1" thickBot="1">
      <c r="A23" s="15" t="s">
        <v>109</v>
      </c>
      <c r="B23" s="16">
        <f>SUM(B4:B22)</f>
        <v>17536905</v>
      </c>
      <c r="C23" s="17">
        <f>B23/$B$23</f>
        <v>1</v>
      </c>
      <c r="D23" s="18">
        <f>SUM(D4:D22)</f>
        <v>34876400</v>
      </c>
      <c r="E23" s="16">
        <f>SUM(E4:E22)</f>
        <v>20595732</v>
      </c>
      <c r="F23" s="17">
        <f>E23/$E$23</f>
        <v>1</v>
      </c>
      <c r="G23" s="18">
        <f>SUM(G4:G22)</f>
        <v>39298000</v>
      </c>
      <c r="H23" s="19">
        <f t="shared" ref="H23" si="13">SUM(B23/E23-1)</f>
        <v>-0.14851751809549663</v>
      </c>
      <c r="I23" s="20">
        <f t="shared" ref="I23" si="14">SUM(D23/G23-1)</f>
        <v>-0.11251463178787724</v>
      </c>
    </row>
    <row r="24" spans="1:9" ht="21" customHeight="1"/>
    <row r="27" spans="1:9">
      <c r="I27" s="7"/>
    </row>
  </sheetData>
  <sortState xmlns:xlrd2="http://schemas.microsoft.com/office/spreadsheetml/2017/richdata2" ref="A5:I29">
    <sortCondition descending="1" ref="B5:B29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portrait" r:id="rId1"/>
  <headerFooter alignWithMargins="0"/>
  <ignoredErrors>
    <ignoredError sqref="C23:F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I33"/>
  <sheetViews>
    <sheetView zoomScaleNormal="100" workbookViewId="0">
      <selection activeCell="H7" sqref="H7"/>
    </sheetView>
  </sheetViews>
  <sheetFormatPr defaultColWidth="9" defaultRowHeight="15.6"/>
  <cols>
    <col min="1" max="1" width="12.88671875" style="6" bestFit="1" customWidth="1"/>
    <col min="2" max="2" width="14.33203125" style="8" bestFit="1" customWidth="1"/>
    <col min="3" max="3" width="9.21875" style="8" bestFit="1" customWidth="1"/>
    <col min="4" max="5" width="14.33203125" style="8" bestFit="1" customWidth="1"/>
    <col min="6" max="6" width="9.21875" style="8" bestFit="1" customWidth="1"/>
    <col min="7" max="7" width="14.33203125" style="8" bestFit="1" customWidth="1"/>
    <col min="8" max="9" width="9.77734375" style="8" bestFit="1" customWidth="1"/>
    <col min="10" max="16384" width="9" style="6"/>
  </cols>
  <sheetData>
    <row r="1" spans="1:9" s="24" customFormat="1" ht="39.75" customHeight="1" thickBot="1">
      <c r="A1" s="128" t="s">
        <v>120</v>
      </c>
      <c r="B1" s="128"/>
      <c r="C1" s="128"/>
      <c r="D1" s="128"/>
      <c r="E1" s="128"/>
      <c r="F1" s="128"/>
      <c r="G1" s="128"/>
      <c r="H1" s="128"/>
      <c r="I1" s="128"/>
    </row>
    <row r="2" spans="1:9" ht="31.5" customHeight="1" thickBot="1">
      <c r="A2" s="140" t="s">
        <v>66</v>
      </c>
      <c r="B2" s="140" t="s">
        <v>121</v>
      </c>
      <c r="C2" s="146"/>
      <c r="D2" s="146"/>
      <c r="E2" s="140" t="s">
        <v>122</v>
      </c>
      <c r="F2" s="146"/>
      <c r="G2" s="146"/>
      <c r="H2" s="147" t="s">
        <v>69</v>
      </c>
      <c r="I2" s="148"/>
    </row>
    <row r="3" spans="1:9" ht="39.450000000000003" customHeight="1" thickBot="1">
      <c r="A3" s="145"/>
      <c r="B3" s="62" t="s">
        <v>70</v>
      </c>
      <c r="C3" s="63" t="s">
        <v>71</v>
      </c>
      <c r="D3" s="64" t="s">
        <v>72</v>
      </c>
      <c r="E3" s="62" t="s">
        <v>70</v>
      </c>
      <c r="F3" s="63" t="s">
        <v>71</v>
      </c>
      <c r="G3" s="65" t="s">
        <v>72</v>
      </c>
      <c r="H3" s="62" t="s">
        <v>73</v>
      </c>
      <c r="I3" s="65" t="s">
        <v>74</v>
      </c>
    </row>
    <row r="4" spans="1:9" ht="24.9" customHeight="1">
      <c r="A4" s="66" t="s">
        <v>75</v>
      </c>
      <c r="B4" s="67">
        <v>20767322</v>
      </c>
      <c r="C4" s="68">
        <f t="shared" ref="C4:C21" si="0">B4/$B$24</f>
        <v>0.92860494864045118</v>
      </c>
      <c r="D4" s="69">
        <v>41145000</v>
      </c>
      <c r="E4" s="67">
        <v>19854324</v>
      </c>
      <c r="F4" s="68">
        <f t="shared" ref="F4:F24" si="1">E4/$E$24</f>
        <v>0.84608955669619479</v>
      </c>
      <c r="G4" s="69">
        <v>35888200</v>
      </c>
      <c r="H4" s="70">
        <f t="shared" ref="H4:H16" si="2">SUM(B4/E4-1)</f>
        <v>4.5984844409711512E-2</v>
      </c>
      <c r="I4" s="71">
        <f t="shared" ref="I4" si="3">SUM(D4/G4-1)</f>
        <v>0.14647711504059835</v>
      </c>
    </row>
    <row r="5" spans="1:9" ht="24.9" customHeight="1">
      <c r="A5" s="9" t="s">
        <v>77</v>
      </c>
      <c r="B5" s="10">
        <v>824773</v>
      </c>
      <c r="C5" s="68">
        <f t="shared" si="0"/>
        <v>3.6879492180312459E-2</v>
      </c>
      <c r="D5" s="37">
        <v>1875400</v>
      </c>
      <c r="E5" s="10">
        <v>270586</v>
      </c>
      <c r="F5" s="68">
        <f t="shared" si="1"/>
        <v>1.1530988856039448E-2</v>
      </c>
      <c r="G5" s="37">
        <v>654000</v>
      </c>
      <c r="H5" s="13">
        <f t="shared" si="2"/>
        <v>2.0480993103856076</v>
      </c>
      <c r="I5" s="14">
        <f t="shared" ref="I5:I16" si="4">SUM(D5/G5-1)</f>
        <v>1.8675840978593272</v>
      </c>
    </row>
    <row r="6" spans="1:9" ht="24.9" customHeight="1">
      <c r="A6" s="9" t="s">
        <v>78</v>
      </c>
      <c r="B6" s="10">
        <v>408784</v>
      </c>
      <c r="C6" s="68">
        <f t="shared" si="0"/>
        <v>1.8278661318249807E-2</v>
      </c>
      <c r="D6" s="37">
        <v>790300</v>
      </c>
      <c r="E6" s="10">
        <v>984199</v>
      </c>
      <c r="F6" s="68">
        <f t="shared" si="1"/>
        <v>4.1941518412353815E-2</v>
      </c>
      <c r="G6" s="37">
        <v>2343800</v>
      </c>
      <c r="H6" s="13">
        <f t="shared" si="2"/>
        <v>-0.5846531036914282</v>
      </c>
      <c r="I6" s="14">
        <f t="shared" si="4"/>
        <v>-0.6628125266660978</v>
      </c>
    </row>
    <row r="7" spans="1:9" ht="24.9" customHeight="1">
      <c r="A7" s="9" t="s">
        <v>79</v>
      </c>
      <c r="B7" s="10">
        <v>120317</v>
      </c>
      <c r="C7" s="68">
        <f t="shared" si="0"/>
        <v>5.3799407360069426E-3</v>
      </c>
      <c r="D7" s="37">
        <v>334200</v>
      </c>
      <c r="E7" s="10">
        <v>184765</v>
      </c>
      <c r="F7" s="68">
        <f t="shared" si="1"/>
        <v>7.8737375769113282E-3</v>
      </c>
      <c r="G7" s="37">
        <v>683100</v>
      </c>
      <c r="H7" s="13">
        <f t="shared" si="2"/>
        <v>-0.34881065136795386</v>
      </c>
      <c r="I7" s="14">
        <f t="shared" si="4"/>
        <v>-0.51075977162933683</v>
      </c>
    </row>
    <row r="8" spans="1:9" ht="24.9" customHeight="1">
      <c r="A8" s="9" t="s">
        <v>81</v>
      </c>
      <c r="B8" s="10">
        <v>60601</v>
      </c>
      <c r="C8" s="68">
        <f t="shared" si="0"/>
        <v>2.7097566307567236E-3</v>
      </c>
      <c r="D8" s="37">
        <v>114400</v>
      </c>
      <c r="E8" s="10">
        <v>117891</v>
      </c>
      <c r="F8" s="68">
        <f t="shared" si="1"/>
        <v>5.0239103546648629E-3</v>
      </c>
      <c r="G8" s="37">
        <v>210500</v>
      </c>
      <c r="H8" s="13">
        <f t="shared" si="2"/>
        <v>-0.48595736739869877</v>
      </c>
      <c r="I8" s="14">
        <f t="shared" si="4"/>
        <v>-0.45653206650831357</v>
      </c>
    </row>
    <row r="9" spans="1:9" ht="24.9" customHeight="1">
      <c r="A9" s="9" t="s">
        <v>82</v>
      </c>
      <c r="B9" s="10">
        <v>54370</v>
      </c>
      <c r="C9" s="68">
        <f t="shared" si="0"/>
        <v>2.4311392223600775E-3</v>
      </c>
      <c r="D9" s="37">
        <v>101300</v>
      </c>
      <c r="E9" s="10">
        <v>52617</v>
      </c>
      <c r="F9" s="68">
        <f t="shared" si="1"/>
        <v>2.242266934128993E-3</v>
      </c>
      <c r="G9" s="37">
        <v>93600</v>
      </c>
      <c r="H9" s="13">
        <f t="shared" si="2"/>
        <v>3.3316228595320796E-2</v>
      </c>
      <c r="I9" s="14">
        <f t="shared" si="4"/>
        <v>8.2264957264957195E-2</v>
      </c>
    </row>
    <row r="10" spans="1:9" ht="24.9" customHeight="1">
      <c r="A10" s="9" t="s">
        <v>83</v>
      </c>
      <c r="B10" s="10">
        <v>40144</v>
      </c>
      <c r="C10" s="68">
        <f t="shared" si="0"/>
        <v>1.7950276428622947E-3</v>
      </c>
      <c r="D10" s="37">
        <v>144300</v>
      </c>
      <c r="E10" s="10">
        <v>74745</v>
      </c>
      <c r="F10" s="68">
        <f t="shared" si="1"/>
        <v>3.1852489117865247E-3</v>
      </c>
      <c r="G10" s="37">
        <v>233900</v>
      </c>
      <c r="H10" s="13">
        <f t="shared" si="2"/>
        <v>-0.46292059669543117</v>
      </c>
      <c r="I10" s="14">
        <f t="shared" si="4"/>
        <v>-0.38306968790081231</v>
      </c>
    </row>
    <row r="11" spans="1:9" ht="24.9" customHeight="1">
      <c r="A11" s="9" t="s">
        <v>76</v>
      </c>
      <c r="B11" s="10">
        <v>31319</v>
      </c>
      <c r="C11" s="68">
        <f t="shared" si="0"/>
        <v>1.4004202557494072E-3</v>
      </c>
      <c r="D11" s="37">
        <v>70000</v>
      </c>
      <c r="E11" s="10">
        <v>1710419</v>
      </c>
      <c r="F11" s="68">
        <f t="shared" si="1"/>
        <v>7.2889293711271605E-2</v>
      </c>
      <c r="G11" s="37">
        <v>3720300</v>
      </c>
      <c r="H11" s="13">
        <f t="shared" si="2"/>
        <v>-0.98168928198295269</v>
      </c>
      <c r="I11" s="14">
        <f t="shared" si="4"/>
        <v>-0.98118431309303011</v>
      </c>
    </row>
    <row r="12" spans="1:9" ht="24.9" customHeight="1">
      <c r="A12" s="9" t="s">
        <v>39</v>
      </c>
      <c r="B12" s="10">
        <v>23580</v>
      </c>
      <c r="C12" s="68">
        <f t="shared" si="0"/>
        <v>1.0543730524784005E-3</v>
      </c>
      <c r="D12" s="37">
        <v>50100</v>
      </c>
      <c r="E12" s="10">
        <v>5040</v>
      </c>
      <c r="F12" s="68">
        <f t="shared" si="1"/>
        <v>2.1477897538837494E-4</v>
      </c>
      <c r="G12" s="37">
        <v>27600</v>
      </c>
      <c r="H12" s="13">
        <f t="shared" si="2"/>
        <v>3.6785714285714288</v>
      </c>
      <c r="I12" s="14">
        <f t="shared" si="4"/>
        <v>0.81521739130434789</v>
      </c>
    </row>
    <row r="13" spans="1:9" ht="24.9" customHeight="1">
      <c r="A13" s="9" t="s">
        <v>42</v>
      </c>
      <c r="B13" s="10">
        <v>8971</v>
      </c>
      <c r="C13" s="68">
        <f t="shared" si="0"/>
        <v>4.0113573595350848E-4</v>
      </c>
      <c r="D13" s="37">
        <v>88300</v>
      </c>
      <c r="E13" s="10">
        <v>9780</v>
      </c>
      <c r="F13" s="68">
        <f t="shared" si="1"/>
        <v>4.1677348795601327E-4</v>
      </c>
      <c r="G13" s="37">
        <v>79700</v>
      </c>
      <c r="H13" s="13">
        <f t="shared" si="2"/>
        <v>-8.2719836400818036E-2</v>
      </c>
      <c r="I13" s="14">
        <f t="shared" si="4"/>
        <v>0.10790464240903397</v>
      </c>
    </row>
    <row r="14" spans="1:9" ht="24.9" customHeight="1">
      <c r="A14" s="9" t="s">
        <v>87</v>
      </c>
      <c r="B14" s="10">
        <v>7793</v>
      </c>
      <c r="C14" s="68">
        <f t="shared" si="0"/>
        <v>3.4846179804767492E-4</v>
      </c>
      <c r="D14" s="37">
        <v>40300</v>
      </c>
      <c r="E14" s="10">
        <v>2252</v>
      </c>
      <c r="F14" s="68">
        <f t="shared" si="1"/>
        <v>9.5968700907662774E-5</v>
      </c>
      <c r="G14" s="37">
        <v>14600</v>
      </c>
      <c r="H14" s="13">
        <f t="shared" si="2"/>
        <v>2.4604795737122558</v>
      </c>
      <c r="I14" s="14">
        <f t="shared" si="4"/>
        <v>1.7602739726027399</v>
      </c>
    </row>
    <row r="15" spans="1:9" ht="24.9" customHeight="1">
      <c r="A15" s="31" t="s">
        <v>43</v>
      </c>
      <c r="B15" s="10">
        <v>7343</v>
      </c>
      <c r="C15" s="68">
        <f t="shared" si="0"/>
        <v>3.2834017490877414E-4</v>
      </c>
      <c r="D15" s="37">
        <v>21600</v>
      </c>
      <c r="E15" s="10">
        <v>13634</v>
      </c>
      <c r="F15" s="68">
        <f t="shared" si="1"/>
        <v>5.8101122032640944E-4</v>
      </c>
      <c r="G15" s="37">
        <v>48300</v>
      </c>
      <c r="H15" s="13">
        <f t="shared" si="2"/>
        <v>-0.46141997946310698</v>
      </c>
      <c r="I15" s="14">
        <f t="shared" si="4"/>
        <v>-0.55279503105590067</v>
      </c>
    </row>
    <row r="16" spans="1:9" ht="24.9" customHeight="1">
      <c r="A16" s="9" t="s">
        <v>84</v>
      </c>
      <c r="B16" s="10">
        <v>2881</v>
      </c>
      <c r="C16" s="68">
        <f t="shared" si="0"/>
        <v>1.2882310280705139E-4</v>
      </c>
      <c r="D16" s="37">
        <v>2600</v>
      </c>
      <c r="E16" s="10">
        <v>21773</v>
      </c>
      <c r="F16" s="68">
        <f t="shared" si="1"/>
        <v>9.2785369665299351E-4</v>
      </c>
      <c r="G16" s="37">
        <v>35300</v>
      </c>
      <c r="H16" s="13">
        <f t="shared" si="2"/>
        <v>-0.86768015431957013</v>
      </c>
      <c r="I16" s="14">
        <f t="shared" si="4"/>
        <v>-0.92634560906515584</v>
      </c>
    </row>
    <row r="17" spans="1:9" ht="24.9" customHeight="1">
      <c r="A17" s="9" t="s">
        <v>123</v>
      </c>
      <c r="B17" s="10">
        <v>1567</v>
      </c>
      <c r="C17" s="68">
        <f t="shared" si="0"/>
        <v>7.0067963241461127E-5</v>
      </c>
      <c r="D17" s="37">
        <v>20200</v>
      </c>
      <c r="E17" s="10">
        <v>123788</v>
      </c>
      <c r="F17" s="68">
        <f t="shared" si="1"/>
        <v>5.2752102788444751E-3</v>
      </c>
      <c r="G17" s="37">
        <v>377800</v>
      </c>
      <c r="H17" s="13">
        <f t="shared" ref="H17:H23" si="5">SUM(B17/E17-1)</f>
        <v>-0.98734126086535046</v>
      </c>
      <c r="I17" s="14">
        <f t="shared" ref="I17:I23" si="6">SUM(D17/G17-1)</f>
        <v>-0.9465325569084172</v>
      </c>
    </row>
    <row r="18" spans="1:9" ht="24.9" customHeight="1">
      <c r="A18" s="9" t="s">
        <v>45</v>
      </c>
      <c r="B18" s="10">
        <v>2000</v>
      </c>
      <c r="C18" s="68">
        <f t="shared" si="0"/>
        <v>8.942943617289232E-5</v>
      </c>
      <c r="D18" s="37">
        <v>2300</v>
      </c>
      <c r="E18" s="10">
        <v>0</v>
      </c>
      <c r="F18" s="68">
        <f t="shared" si="1"/>
        <v>0</v>
      </c>
      <c r="G18" s="37">
        <v>0</v>
      </c>
      <c r="H18" s="10">
        <v>0</v>
      </c>
      <c r="I18" s="12">
        <v>0</v>
      </c>
    </row>
    <row r="19" spans="1:9" ht="24.9" customHeight="1">
      <c r="A19" s="9" t="s">
        <v>46</v>
      </c>
      <c r="B19" s="10">
        <v>1119</v>
      </c>
      <c r="C19" s="68">
        <f t="shared" si="0"/>
        <v>5.0035769538733251E-5</v>
      </c>
      <c r="D19" s="37">
        <v>22500</v>
      </c>
      <c r="E19" s="10">
        <v>0</v>
      </c>
      <c r="F19" s="68">
        <f t="shared" si="1"/>
        <v>0</v>
      </c>
      <c r="G19" s="37">
        <v>0</v>
      </c>
      <c r="H19" s="10">
        <v>0</v>
      </c>
      <c r="I19" s="12">
        <v>0</v>
      </c>
    </row>
    <row r="20" spans="1:9" ht="24.9" customHeight="1">
      <c r="A20" s="9" t="s">
        <v>48</v>
      </c>
      <c r="B20" s="10">
        <v>705</v>
      </c>
      <c r="C20" s="68">
        <f t="shared" si="0"/>
        <v>3.1523876250944542E-5</v>
      </c>
      <c r="D20" s="37">
        <v>11200</v>
      </c>
      <c r="E20" s="10">
        <v>0</v>
      </c>
      <c r="F20" s="68">
        <f t="shared" si="1"/>
        <v>0</v>
      </c>
      <c r="G20" s="37">
        <v>0</v>
      </c>
      <c r="H20" s="10">
        <v>0</v>
      </c>
      <c r="I20" s="12">
        <v>0</v>
      </c>
    </row>
    <row r="21" spans="1:9" ht="24.9" customHeight="1">
      <c r="A21" s="72" t="s">
        <v>51</v>
      </c>
      <c r="B21" s="10">
        <v>215</v>
      </c>
      <c r="C21" s="68">
        <f t="shared" si="0"/>
        <v>9.6136643885859248E-6</v>
      </c>
      <c r="D21" s="37">
        <v>4400</v>
      </c>
      <c r="E21" s="10">
        <v>0</v>
      </c>
      <c r="F21" s="68">
        <f t="shared" si="1"/>
        <v>0</v>
      </c>
      <c r="G21" s="37">
        <v>0</v>
      </c>
      <c r="H21" s="10">
        <v>0</v>
      </c>
      <c r="I21" s="12">
        <v>0</v>
      </c>
    </row>
    <row r="22" spans="1:9" ht="24.9" customHeight="1">
      <c r="A22" s="9" t="s">
        <v>86</v>
      </c>
      <c r="B22" s="10">
        <v>197</v>
      </c>
      <c r="C22" s="68">
        <f t="shared" ref="C22:C23" si="7">B22/$B$24</f>
        <v>8.8087994630298932E-6</v>
      </c>
      <c r="D22" s="37">
        <v>1900</v>
      </c>
      <c r="E22" s="10">
        <v>20213</v>
      </c>
      <c r="F22" s="68">
        <f t="shared" si="1"/>
        <v>8.6137448998516316E-4</v>
      </c>
      <c r="G22" s="37">
        <v>65900</v>
      </c>
      <c r="H22" s="13">
        <f t="shared" si="5"/>
        <v>-0.99025379706129724</v>
      </c>
      <c r="I22" s="14">
        <f t="shared" si="6"/>
        <v>-0.97116843702579669</v>
      </c>
    </row>
    <row r="23" spans="1:9" ht="24.9" customHeight="1" thickBot="1">
      <c r="A23" s="9" t="s">
        <v>114</v>
      </c>
      <c r="B23" s="10">
        <v>0</v>
      </c>
      <c r="C23" s="68">
        <f t="shared" si="7"/>
        <v>0</v>
      </c>
      <c r="D23" s="37">
        <v>0</v>
      </c>
      <c r="E23" s="10">
        <v>19958</v>
      </c>
      <c r="F23" s="68">
        <f t="shared" si="1"/>
        <v>8.5050769658753713E-4</v>
      </c>
      <c r="G23" s="37">
        <v>62800</v>
      </c>
      <c r="H23" s="13">
        <f t="shared" si="5"/>
        <v>-1</v>
      </c>
      <c r="I23" s="14">
        <f t="shared" si="6"/>
        <v>-1</v>
      </c>
    </row>
    <row r="24" spans="1:9" ht="30.75" customHeight="1" thickBot="1">
      <c r="A24" s="73" t="s">
        <v>96</v>
      </c>
      <c r="B24" s="74">
        <f>SUM(B4:B23)</f>
        <v>22364001</v>
      </c>
      <c r="C24" s="75">
        <f>B24/$B$24</f>
        <v>1</v>
      </c>
      <c r="D24" s="76">
        <f>SUM(D4:D23)</f>
        <v>44840300</v>
      </c>
      <c r="E24" s="74">
        <f>SUM(E4:E23)</f>
        <v>23465984</v>
      </c>
      <c r="F24" s="75">
        <f t="shared" si="1"/>
        <v>1</v>
      </c>
      <c r="G24" s="76">
        <f>SUM(G4:G23)</f>
        <v>44539400</v>
      </c>
      <c r="H24" s="77">
        <f t="shared" ref="H24" si="8">SUM(B24/E24-1)</f>
        <v>-4.6960868975279291E-2</v>
      </c>
      <c r="I24" s="78">
        <f t="shared" ref="I24" si="9">SUM(D24/G24-1)</f>
        <v>6.7558161986915888E-3</v>
      </c>
    </row>
    <row r="25" spans="1:9">
      <c r="B25" s="58"/>
      <c r="C25" s="59"/>
      <c r="D25" s="58"/>
    </row>
    <row r="31" spans="1:9">
      <c r="D31" s="60"/>
      <c r="E31" s="60"/>
      <c r="F31" s="61"/>
    </row>
    <row r="33" spans="4:8">
      <c r="D33" s="7"/>
      <c r="G33" s="7"/>
      <c r="H33" s="7"/>
    </row>
  </sheetData>
  <sortState xmlns:xlrd2="http://schemas.microsoft.com/office/spreadsheetml/2017/richdata2" ref="A5:I31">
    <sortCondition descending="1" ref="B5:B31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  <ignoredErrors>
    <ignoredError sqref="C24:F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34"/>
  <sheetViews>
    <sheetView zoomScaleNormal="100" workbookViewId="0">
      <selection activeCell="B7" sqref="B7"/>
    </sheetView>
  </sheetViews>
  <sheetFormatPr defaultColWidth="9" defaultRowHeight="15.6"/>
  <cols>
    <col min="1" max="1" width="13.5546875" style="6" bestFit="1" customWidth="1"/>
    <col min="2" max="2" width="14.33203125" style="8" bestFit="1" customWidth="1"/>
    <col min="3" max="3" width="9.21875" style="8" bestFit="1" customWidth="1"/>
    <col min="4" max="5" width="14.33203125" style="8" bestFit="1" customWidth="1"/>
    <col min="6" max="6" width="9.21875" style="8" bestFit="1" customWidth="1"/>
    <col min="7" max="7" width="14.33203125" style="8" bestFit="1" customWidth="1"/>
    <col min="8" max="9" width="9.77734375" style="8" bestFit="1" customWidth="1"/>
    <col min="10" max="16384" width="9" style="6"/>
  </cols>
  <sheetData>
    <row r="1" spans="1:9" ht="39.75" customHeight="1" thickBot="1">
      <c r="A1" s="128" t="s">
        <v>110</v>
      </c>
      <c r="B1" s="128"/>
      <c r="C1" s="128"/>
      <c r="D1" s="128"/>
      <c r="E1" s="128"/>
      <c r="F1" s="128"/>
      <c r="G1" s="128"/>
      <c r="H1" s="128"/>
      <c r="I1" s="128"/>
    </row>
    <row r="2" spans="1:9" ht="26.25" customHeight="1">
      <c r="A2" s="140" t="s">
        <v>66</v>
      </c>
      <c r="B2" s="142" t="s">
        <v>111</v>
      </c>
      <c r="C2" s="143"/>
      <c r="D2" s="144"/>
      <c r="E2" s="142" t="s">
        <v>112</v>
      </c>
      <c r="F2" s="143"/>
      <c r="G2" s="144"/>
      <c r="H2" s="143" t="s">
        <v>69</v>
      </c>
      <c r="I2" s="144"/>
    </row>
    <row r="3" spans="1:9" ht="33" customHeight="1">
      <c r="A3" s="141"/>
      <c r="B3" s="25" t="s">
        <v>70</v>
      </c>
      <c r="C3" s="46" t="s">
        <v>71</v>
      </c>
      <c r="D3" s="27" t="s">
        <v>72</v>
      </c>
      <c r="E3" s="25" t="s">
        <v>70</v>
      </c>
      <c r="F3" s="46" t="s">
        <v>71</v>
      </c>
      <c r="G3" s="27" t="s">
        <v>72</v>
      </c>
      <c r="H3" s="45" t="s">
        <v>73</v>
      </c>
      <c r="I3" s="27" t="s">
        <v>74</v>
      </c>
    </row>
    <row r="4" spans="1:9" ht="24.9" customHeight="1">
      <c r="A4" s="9" t="s">
        <v>75</v>
      </c>
      <c r="B4" s="10">
        <v>26405099</v>
      </c>
      <c r="C4" s="29">
        <f>B4/$B$25</f>
        <v>0.93251943168265716</v>
      </c>
      <c r="D4" s="12">
        <v>52856000</v>
      </c>
      <c r="E4" s="10">
        <v>23873548</v>
      </c>
      <c r="F4" s="29">
        <f>E4/$E$25</f>
        <v>0.85884777816686597</v>
      </c>
      <c r="G4" s="12">
        <v>42475300</v>
      </c>
      <c r="H4" s="50">
        <f t="shared" ref="H4" si="0">SUM(B4/E4-1)</f>
        <v>0.10603999874672998</v>
      </c>
      <c r="I4" s="41">
        <f t="shared" ref="I4" si="1">SUM(D4/G4-1)</f>
        <v>0.2443938006323676</v>
      </c>
    </row>
    <row r="5" spans="1:9" ht="24.9" customHeight="1">
      <c r="A5" s="9" t="s">
        <v>77</v>
      </c>
      <c r="B5" s="10">
        <v>945099</v>
      </c>
      <c r="C5" s="29">
        <f>B5/$B$25</f>
        <v>3.3377007310741294E-2</v>
      </c>
      <c r="D5" s="12">
        <v>2177700</v>
      </c>
      <c r="E5" s="10">
        <v>417131</v>
      </c>
      <c r="F5" s="29">
        <f>E5/$E$25</f>
        <v>1.5006233365669945E-2</v>
      </c>
      <c r="G5" s="12">
        <v>912100</v>
      </c>
      <c r="H5" s="50">
        <f>SUM(B5/E5-1)</f>
        <v>1.2657126897785109</v>
      </c>
      <c r="I5" s="41">
        <f>SUM(D5/G5-1)</f>
        <v>1.3875671527244822</v>
      </c>
    </row>
    <row r="6" spans="1:9" ht="24.9" customHeight="1">
      <c r="A6" s="9" t="s">
        <v>78</v>
      </c>
      <c r="B6" s="10">
        <v>410339</v>
      </c>
      <c r="C6" s="29">
        <f>B6/$B$25</f>
        <v>1.4491484810461412E-2</v>
      </c>
      <c r="D6" s="12">
        <v>815000</v>
      </c>
      <c r="E6" s="10">
        <v>1022479</v>
      </c>
      <c r="F6" s="29">
        <f>E6/$E$25</f>
        <v>3.6783548778433726E-2</v>
      </c>
      <c r="G6" s="12">
        <v>2432600</v>
      </c>
      <c r="H6" s="50">
        <f>SUM(B6/E6-1)</f>
        <v>-0.59868222232437041</v>
      </c>
      <c r="I6" s="41">
        <f>SUM(D6/G6-1)</f>
        <v>-0.6649675244594262</v>
      </c>
    </row>
    <row r="7" spans="1:9" ht="24.9" customHeight="1">
      <c r="A7" s="9" t="s">
        <v>81</v>
      </c>
      <c r="B7" s="10">
        <v>181758</v>
      </c>
      <c r="C7" s="29">
        <f>B7/$B$25</f>
        <v>6.4189445706594921E-3</v>
      </c>
      <c r="D7" s="12">
        <v>352800</v>
      </c>
      <c r="E7" s="10">
        <v>117891</v>
      </c>
      <c r="F7" s="29">
        <f t="shared" ref="F7:F24" si="2">E7/$E$25</f>
        <v>4.2411133617789023E-3</v>
      </c>
      <c r="G7" s="12">
        <v>210500</v>
      </c>
      <c r="H7" s="50">
        <f>SUM(B7/E7-1)</f>
        <v>0.54174618927653517</v>
      </c>
      <c r="I7" s="41">
        <f>SUM(D7/G7-1)</f>
        <v>0.67600950118764835</v>
      </c>
    </row>
    <row r="8" spans="1:9" ht="24.9" customHeight="1">
      <c r="A8" s="9" t="s">
        <v>79</v>
      </c>
      <c r="B8" s="10">
        <v>140185</v>
      </c>
      <c r="C8" s="29">
        <f>B8/$B$25</f>
        <v>4.9507572961734886E-3</v>
      </c>
      <c r="D8" s="12">
        <v>377400</v>
      </c>
      <c r="E8" s="10">
        <v>206385</v>
      </c>
      <c r="F8" s="29">
        <f t="shared" si="2"/>
        <v>7.4246734794915538E-3</v>
      </c>
      <c r="G8" s="12">
        <v>771600</v>
      </c>
      <c r="H8" s="50">
        <f>SUM(B8/E8-1)</f>
        <v>-0.32075974513651673</v>
      </c>
      <c r="I8" s="41">
        <f>SUM(D8/G8-1)</f>
        <v>-0.5108864696734059</v>
      </c>
    </row>
    <row r="9" spans="1:9" ht="24.9" customHeight="1">
      <c r="A9" s="9" t="s">
        <v>82</v>
      </c>
      <c r="B9" s="10">
        <v>54370</v>
      </c>
      <c r="C9" s="29">
        <f t="shared" ref="C9:C24" si="3">B9/$B$25</f>
        <v>1.9201246509466246E-3</v>
      </c>
      <c r="D9" s="12">
        <v>101300</v>
      </c>
      <c r="E9" s="10">
        <v>52617</v>
      </c>
      <c r="F9" s="29">
        <f t="shared" si="2"/>
        <v>1.8928897181016407E-3</v>
      </c>
      <c r="G9" s="12">
        <v>93600</v>
      </c>
      <c r="H9" s="50">
        <f>SUM(B9/E9-1)</f>
        <v>3.3316228595320796E-2</v>
      </c>
      <c r="I9" s="41">
        <f>SUM(D9/G9-1)</f>
        <v>8.2264957264957195E-2</v>
      </c>
    </row>
    <row r="10" spans="1:9" ht="24.9" customHeight="1">
      <c r="A10" s="9" t="s">
        <v>76</v>
      </c>
      <c r="B10" s="10">
        <v>48149</v>
      </c>
      <c r="C10" s="29">
        <f t="shared" si="3"/>
        <v>1.7004245322499363E-3</v>
      </c>
      <c r="D10" s="12">
        <v>117800</v>
      </c>
      <c r="E10" s="10">
        <v>1808421</v>
      </c>
      <c r="F10" s="29">
        <f t="shared" si="2"/>
        <v>6.5057709806699116E-2</v>
      </c>
      <c r="G10" s="12">
        <v>3949900</v>
      </c>
      <c r="H10" s="50">
        <f t="shared" ref="H10" si="4">SUM(B10/E10-1)</f>
        <v>-0.97337511563955514</v>
      </c>
      <c r="I10" s="41">
        <f t="shared" ref="I10" si="5">SUM(D10/G10-1)</f>
        <v>-0.97017646016354842</v>
      </c>
    </row>
    <row r="11" spans="1:9" ht="24.9" customHeight="1">
      <c r="A11" s="9" t="s">
        <v>83</v>
      </c>
      <c r="B11" s="10">
        <v>47764</v>
      </c>
      <c r="C11" s="29">
        <f t="shared" si="3"/>
        <v>1.6868279166417984E-3</v>
      </c>
      <c r="D11" s="12">
        <v>170000</v>
      </c>
      <c r="E11" s="10">
        <v>74745</v>
      </c>
      <c r="F11" s="29">
        <f t="shared" si="2"/>
        <v>2.6889416344433761E-3</v>
      </c>
      <c r="G11" s="12">
        <v>233900</v>
      </c>
      <c r="H11" s="50">
        <f t="shared" ref="H11:H16" si="6">SUM(B11/E11-1)</f>
        <v>-0.36097397819252119</v>
      </c>
      <c r="I11" s="41">
        <f t="shared" ref="I11:I16" si="7">SUM(D11/G11-1)</f>
        <v>-0.27319367250961946</v>
      </c>
    </row>
    <row r="12" spans="1:9" ht="24.9" customHeight="1">
      <c r="A12" s="9" t="s">
        <v>39</v>
      </c>
      <c r="B12" s="10">
        <v>42003</v>
      </c>
      <c r="C12" s="29">
        <f t="shared" si="3"/>
        <v>1.4833731049054824E-3</v>
      </c>
      <c r="D12" s="12">
        <v>89000</v>
      </c>
      <c r="E12" s="10">
        <v>5040</v>
      </c>
      <c r="F12" s="29">
        <f t="shared" si="2"/>
        <v>1.8131334320147991E-4</v>
      </c>
      <c r="G12" s="12">
        <v>27600</v>
      </c>
      <c r="H12" s="50">
        <f t="shared" si="6"/>
        <v>7.3339285714285722</v>
      </c>
      <c r="I12" s="41">
        <f t="shared" si="7"/>
        <v>2.2246376811594204</v>
      </c>
    </row>
    <row r="13" spans="1:9" ht="24.9" customHeight="1">
      <c r="A13" s="9" t="s">
        <v>42</v>
      </c>
      <c r="B13" s="10">
        <v>16682</v>
      </c>
      <c r="C13" s="29">
        <f t="shared" si="3"/>
        <v>5.8913958850637473E-4</v>
      </c>
      <c r="D13" s="12">
        <v>169800</v>
      </c>
      <c r="E13" s="10">
        <v>10005</v>
      </c>
      <c r="F13" s="29">
        <f t="shared" si="2"/>
        <v>3.5992857117674737E-4</v>
      </c>
      <c r="G13" s="12">
        <v>82300</v>
      </c>
      <c r="H13" s="50">
        <f t="shared" si="6"/>
        <v>0.66736631684157932</v>
      </c>
      <c r="I13" s="41">
        <f t="shared" si="7"/>
        <v>1.06318347509113</v>
      </c>
    </row>
    <row r="14" spans="1:9" ht="24.9" customHeight="1">
      <c r="A14" s="9" t="s">
        <v>87</v>
      </c>
      <c r="B14" s="10">
        <v>8183</v>
      </c>
      <c r="C14" s="29">
        <f t="shared" si="3"/>
        <v>2.8898988447114641E-4</v>
      </c>
      <c r="D14" s="12">
        <v>42600</v>
      </c>
      <c r="E14" s="10">
        <v>9554</v>
      </c>
      <c r="F14" s="29">
        <f t="shared" si="2"/>
        <v>3.4370390494978953E-4</v>
      </c>
      <c r="G14" s="12">
        <v>35300</v>
      </c>
      <c r="H14" s="50">
        <f t="shared" si="6"/>
        <v>-0.14350010466820184</v>
      </c>
      <c r="I14" s="41">
        <f t="shared" si="7"/>
        <v>0.20679886685552407</v>
      </c>
    </row>
    <row r="15" spans="1:9" ht="24.9" customHeight="1">
      <c r="A15" s="31" t="s">
        <v>43</v>
      </c>
      <c r="B15" s="10">
        <v>7343</v>
      </c>
      <c r="C15" s="29">
        <f t="shared" si="3"/>
        <v>2.5932454132611855E-4</v>
      </c>
      <c r="D15" s="12">
        <v>21600</v>
      </c>
      <c r="E15" s="10">
        <v>13634</v>
      </c>
      <c r="F15" s="29">
        <f t="shared" si="2"/>
        <v>4.9048137325574941E-4</v>
      </c>
      <c r="G15" s="12">
        <v>48300</v>
      </c>
      <c r="H15" s="50">
        <f t="shared" si="6"/>
        <v>-0.46141997946310698</v>
      </c>
      <c r="I15" s="41">
        <f t="shared" si="7"/>
        <v>-0.55279503105590067</v>
      </c>
    </row>
    <row r="16" spans="1:9" ht="24.9" customHeight="1">
      <c r="A16" s="9" t="s">
        <v>84</v>
      </c>
      <c r="B16" s="10">
        <v>2881</v>
      </c>
      <c r="C16" s="29">
        <f t="shared" si="3"/>
        <v>1.0174506381050626E-4</v>
      </c>
      <c r="D16" s="12">
        <v>2600</v>
      </c>
      <c r="E16" s="10">
        <v>21773</v>
      </c>
      <c r="F16" s="29">
        <f t="shared" si="2"/>
        <v>7.8328083760432978E-4</v>
      </c>
      <c r="G16" s="12">
        <v>35300</v>
      </c>
      <c r="H16" s="50">
        <f t="shared" si="6"/>
        <v>-0.86768015431957013</v>
      </c>
      <c r="I16" s="41">
        <f t="shared" si="7"/>
        <v>-0.92634560906515584</v>
      </c>
    </row>
    <row r="17" spans="1:9" ht="24" customHeight="1">
      <c r="A17" s="9" t="s">
        <v>113</v>
      </c>
      <c r="B17" s="10">
        <v>2000</v>
      </c>
      <c r="C17" s="29">
        <f t="shared" si="3"/>
        <v>7.0631769392923472E-5</v>
      </c>
      <c r="D17" s="37">
        <v>2300</v>
      </c>
      <c r="E17" s="10">
        <v>0</v>
      </c>
      <c r="F17" s="29">
        <f t="shared" si="2"/>
        <v>0</v>
      </c>
      <c r="G17" s="37">
        <v>0</v>
      </c>
      <c r="H17" s="10">
        <v>0</v>
      </c>
      <c r="I17" s="12">
        <v>0</v>
      </c>
    </row>
    <row r="18" spans="1:9" ht="24.9" customHeight="1">
      <c r="A18" s="9" t="s">
        <v>80</v>
      </c>
      <c r="B18" s="10">
        <v>1567</v>
      </c>
      <c r="C18" s="29">
        <f t="shared" si="3"/>
        <v>5.5339991319355542E-5</v>
      </c>
      <c r="D18" s="12">
        <v>20200</v>
      </c>
      <c r="E18" s="10">
        <v>123788</v>
      </c>
      <c r="F18" s="29">
        <f t="shared" si="2"/>
        <v>4.4532571682985708E-3</v>
      </c>
      <c r="G18" s="12">
        <v>377800</v>
      </c>
      <c r="H18" s="50">
        <f>SUM(B18/E18-1)</f>
        <v>-0.98734126086535046</v>
      </c>
      <c r="I18" s="41">
        <f>SUM(D18/G18-1)</f>
        <v>-0.9465325569084172</v>
      </c>
    </row>
    <row r="19" spans="1:9" ht="24" customHeight="1">
      <c r="A19" s="9" t="s">
        <v>46</v>
      </c>
      <c r="B19" s="10">
        <v>1119</v>
      </c>
      <c r="C19" s="29">
        <f t="shared" si="3"/>
        <v>3.9518474975340685E-5</v>
      </c>
      <c r="D19" s="37">
        <v>22500</v>
      </c>
      <c r="E19" s="10">
        <v>0</v>
      </c>
      <c r="F19" s="29">
        <f t="shared" si="2"/>
        <v>0</v>
      </c>
      <c r="G19" s="37">
        <v>0</v>
      </c>
      <c r="H19" s="10">
        <v>0</v>
      </c>
      <c r="I19" s="12">
        <v>0</v>
      </c>
    </row>
    <row r="20" spans="1:9" ht="24" customHeight="1">
      <c r="A20" s="9" t="s">
        <v>48</v>
      </c>
      <c r="B20" s="10">
        <v>705</v>
      </c>
      <c r="C20" s="29">
        <f t="shared" si="3"/>
        <v>2.4897698711005526E-5</v>
      </c>
      <c r="D20" s="37">
        <v>11200</v>
      </c>
      <c r="E20" s="10">
        <v>0</v>
      </c>
      <c r="F20" s="29">
        <f t="shared" si="2"/>
        <v>0</v>
      </c>
      <c r="G20" s="37">
        <v>0</v>
      </c>
      <c r="H20" s="10">
        <v>0</v>
      </c>
      <c r="I20" s="12">
        <v>0</v>
      </c>
    </row>
    <row r="21" spans="1:9" ht="24" customHeight="1">
      <c r="A21" s="9" t="s">
        <v>51</v>
      </c>
      <c r="B21" s="10">
        <v>221</v>
      </c>
      <c r="C21" s="29">
        <f t="shared" si="3"/>
        <v>7.8048105179180441E-6</v>
      </c>
      <c r="D21" s="37">
        <v>4700</v>
      </c>
      <c r="E21" s="10">
        <v>0</v>
      </c>
      <c r="F21" s="29">
        <f t="shared" si="2"/>
        <v>0</v>
      </c>
      <c r="G21" s="37">
        <v>0</v>
      </c>
      <c r="H21" s="10">
        <v>0</v>
      </c>
      <c r="I21" s="12">
        <v>0</v>
      </c>
    </row>
    <row r="22" spans="1:9" ht="20.25" customHeight="1">
      <c r="A22" s="9" t="s">
        <v>52</v>
      </c>
      <c r="B22" s="10">
        <v>206</v>
      </c>
      <c r="C22" s="29">
        <f t="shared" si="3"/>
        <v>7.2750722474711179E-6</v>
      </c>
      <c r="D22" s="37">
        <v>3000</v>
      </c>
      <c r="E22" s="10">
        <v>0</v>
      </c>
      <c r="F22" s="29">
        <f t="shared" si="2"/>
        <v>0</v>
      </c>
      <c r="G22" s="37">
        <v>0</v>
      </c>
      <c r="H22" s="10">
        <v>0</v>
      </c>
      <c r="I22" s="12">
        <v>0</v>
      </c>
    </row>
    <row r="23" spans="1:9" ht="24.9" customHeight="1">
      <c r="A23" s="9" t="s">
        <v>86</v>
      </c>
      <c r="B23" s="10">
        <v>197</v>
      </c>
      <c r="C23" s="29">
        <f t="shared" si="3"/>
        <v>6.9572292852029621E-6</v>
      </c>
      <c r="D23" s="12">
        <v>1900</v>
      </c>
      <c r="E23" s="10">
        <v>20213</v>
      </c>
      <c r="F23" s="29">
        <f t="shared" si="2"/>
        <v>7.2716004089910986E-4</v>
      </c>
      <c r="G23" s="12">
        <v>65900</v>
      </c>
      <c r="H23" s="50">
        <f>SUM(B23/E23-1)</f>
        <v>-0.99025379706129724</v>
      </c>
      <c r="I23" s="41">
        <f>SUM(D23/G23-1)</f>
        <v>-0.97116843702579669</v>
      </c>
    </row>
    <row r="24" spans="1:9" ht="24.9" customHeight="1">
      <c r="A24" s="31" t="s">
        <v>114</v>
      </c>
      <c r="B24" s="10">
        <v>0</v>
      </c>
      <c r="C24" s="29">
        <f t="shared" si="3"/>
        <v>0</v>
      </c>
      <c r="D24" s="37">
        <v>0</v>
      </c>
      <c r="E24" s="10">
        <v>19958</v>
      </c>
      <c r="F24" s="29">
        <f t="shared" si="2"/>
        <v>7.1798644912998732E-4</v>
      </c>
      <c r="G24" s="12">
        <v>62800</v>
      </c>
      <c r="H24" s="50">
        <f>SUM(B24/E24-1)</f>
        <v>-1</v>
      </c>
      <c r="I24" s="41">
        <f>SUM(D24/G24-1)</f>
        <v>-1</v>
      </c>
    </row>
    <row r="25" spans="1:9" s="44" customFormat="1" ht="24" customHeight="1" thickBot="1">
      <c r="A25" s="15" t="s">
        <v>109</v>
      </c>
      <c r="B25" s="16">
        <f>SUM(B4:B24)</f>
        <v>28315870</v>
      </c>
      <c r="C25" s="33">
        <f>B25/$B$25</f>
        <v>1</v>
      </c>
      <c r="D25" s="18">
        <f>SUM(D4:D24)</f>
        <v>57359400</v>
      </c>
      <c r="E25" s="16">
        <f>SUM(E4:E24)</f>
        <v>27797182</v>
      </c>
      <c r="F25" s="33">
        <f>E25/$E$25</f>
        <v>1</v>
      </c>
      <c r="G25" s="18">
        <f>SUM(G4:G24)</f>
        <v>51814800</v>
      </c>
      <c r="H25" s="55">
        <f>SUM(B25/E25-1)</f>
        <v>1.8659733206049411E-2</v>
      </c>
      <c r="I25" s="43">
        <f>SUM(D25/G25-1)</f>
        <v>0.10700803631394895</v>
      </c>
    </row>
    <row r="26" spans="1:9" ht="20.25" customHeight="1">
      <c r="B26" s="6"/>
      <c r="C26" s="6"/>
      <c r="D26" s="6"/>
    </row>
    <row r="27" spans="1:9" ht="20.25" customHeight="1"/>
    <row r="28" spans="1:9" ht="20.25" customHeight="1"/>
    <row r="29" spans="1:9" ht="24" customHeight="1"/>
    <row r="30" spans="1:9" ht="24" customHeight="1"/>
    <row r="31" spans="1:9" ht="20.25" customHeight="1"/>
    <row r="32" spans="1:9" ht="24" customHeight="1"/>
    <row r="33" ht="21" customHeight="1"/>
    <row r="34" ht="31.5" customHeight="1"/>
  </sheetData>
  <sortState xmlns:xlrd2="http://schemas.microsoft.com/office/spreadsheetml/2017/richdata2" ref="A5:I33">
    <sortCondition descending="1" ref="B5:B33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15748031496062992" right="0.15748031496062992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I26"/>
  <sheetViews>
    <sheetView zoomScaleNormal="118" workbookViewId="0">
      <selection activeCell="N6" sqref="N6"/>
    </sheetView>
  </sheetViews>
  <sheetFormatPr defaultColWidth="9" defaultRowHeight="15.6"/>
  <cols>
    <col min="1" max="1" width="13.5546875" style="6" bestFit="1" customWidth="1"/>
    <col min="2" max="2" width="14.33203125" style="8" bestFit="1" customWidth="1"/>
    <col min="3" max="3" width="9.21875" style="8" bestFit="1" customWidth="1"/>
    <col min="4" max="5" width="14.33203125" style="8" bestFit="1" customWidth="1"/>
    <col min="6" max="6" width="9.21875" style="8" bestFit="1" customWidth="1"/>
    <col min="7" max="7" width="14.33203125" style="8" bestFit="1" customWidth="1"/>
    <col min="8" max="9" width="9.77734375" style="8" bestFit="1" customWidth="1"/>
    <col min="10" max="16384" width="9" style="6"/>
  </cols>
  <sheetData>
    <row r="1" spans="1:9" ht="39" customHeight="1" thickBot="1">
      <c r="A1" s="128" t="s">
        <v>106</v>
      </c>
      <c r="B1" s="128"/>
      <c r="C1" s="128"/>
      <c r="D1" s="128"/>
      <c r="E1" s="128"/>
      <c r="F1" s="128"/>
      <c r="G1" s="128"/>
      <c r="H1" s="128"/>
      <c r="I1" s="128"/>
    </row>
    <row r="2" spans="1:9" ht="27" customHeight="1">
      <c r="A2" s="149" t="s">
        <v>66</v>
      </c>
      <c r="B2" s="143" t="s">
        <v>107</v>
      </c>
      <c r="C2" s="143"/>
      <c r="D2" s="143"/>
      <c r="E2" s="142" t="s">
        <v>108</v>
      </c>
      <c r="F2" s="143"/>
      <c r="G2" s="144"/>
      <c r="H2" s="143" t="s">
        <v>69</v>
      </c>
      <c r="I2" s="144"/>
    </row>
    <row r="3" spans="1:9" ht="33.9" customHeight="1">
      <c r="A3" s="150"/>
      <c r="B3" s="45" t="s">
        <v>70</v>
      </c>
      <c r="C3" s="46" t="s">
        <v>71</v>
      </c>
      <c r="D3" s="47" t="s">
        <v>72</v>
      </c>
      <c r="E3" s="25" t="s">
        <v>70</v>
      </c>
      <c r="F3" s="46" t="s">
        <v>71</v>
      </c>
      <c r="G3" s="27" t="s">
        <v>72</v>
      </c>
      <c r="H3" s="45" t="s">
        <v>73</v>
      </c>
      <c r="I3" s="27" t="s">
        <v>74</v>
      </c>
    </row>
    <row r="4" spans="1:9" ht="24.9" customHeight="1">
      <c r="A4" s="48" t="s">
        <v>75</v>
      </c>
      <c r="B4" s="49">
        <v>31252824</v>
      </c>
      <c r="C4" s="29">
        <f t="shared" ref="C4:C24" si="0">B4/$B$26</f>
        <v>0.93007652841214838</v>
      </c>
      <c r="D4" s="37">
        <v>62875400</v>
      </c>
      <c r="E4" s="10">
        <v>28822708</v>
      </c>
      <c r="F4" s="29">
        <f t="shared" ref="F4:F26" si="1">E4/$E$26</f>
        <v>0.8734634873683802</v>
      </c>
      <c r="G4" s="12">
        <v>50226800</v>
      </c>
      <c r="H4" s="50">
        <f t="shared" ref="H4:H25" si="2">SUM(B4/E4-1)</f>
        <v>8.4312549674374848E-2</v>
      </c>
      <c r="I4" s="41">
        <f t="shared" ref="I4:I25" si="3">SUM(D4/G4-1)</f>
        <v>0.25182970047862896</v>
      </c>
    </row>
    <row r="5" spans="1:9" ht="24.9" customHeight="1">
      <c r="A5" s="48" t="s">
        <v>77</v>
      </c>
      <c r="B5" s="49">
        <v>1165434</v>
      </c>
      <c r="C5" s="29">
        <f t="shared" si="0"/>
        <v>3.4683035645466272E-2</v>
      </c>
      <c r="D5" s="37">
        <v>2744700</v>
      </c>
      <c r="E5" s="10">
        <v>542276</v>
      </c>
      <c r="F5" s="29">
        <f t="shared" si="1"/>
        <v>1.6433510899675902E-2</v>
      </c>
      <c r="G5" s="12">
        <v>1103000</v>
      </c>
      <c r="H5" s="50">
        <f>SUM(B5/E5-1)</f>
        <v>1.1491528299242453</v>
      </c>
      <c r="I5" s="41">
        <f>SUM(D5/G5-1)</f>
        <v>1.4883952855847689</v>
      </c>
    </row>
    <row r="6" spans="1:9" ht="24.9" customHeight="1">
      <c r="A6" s="48" t="s">
        <v>78</v>
      </c>
      <c r="B6" s="49">
        <v>410339</v>
      </c>
      <c r="C6" s="29">
        <f t="shared" si="0"/>
        <v>1.2211589985983748E-2</v>
      </c>
      <c r="D6" s="37">
        <v>815000</v>
      </c>
      <c r="E6" s="10">
        <v>1062130</v>
      </c>
      <c r="F6" s="29">
        <f t="shared" si="1"/>
        <v>3.2187529840658195E-2</v>
      </c>
      <c r="G6" s="12">
        <v>2532600</v>
      </c>
      <c r="H6" s="50">
        <f>SUM(B6/E6-1)</f>
        <v>-0.6136640524229614</v>
      </c>
      <c r="I6" s="41">
        <f>SUM(D6/G6-1)</f>
        <v>-0.67819631998736474</v>
      </c>
    </row>
    <row r="7" spans="1:9" ht="24.9" customHeight="1">
      <c r="A7" s="48" t="s">
        <v>81</v>
      </c>
      <c r="B7" s="49">
        <v>385017</v>
      </c>
      <c r="C7" s="29">
        <f t="shared" si="0"/>
        <v>1.1458013353918358E-2</v>
      </c>
      <c r="D7" s="37">
        <v>733700</v>
      </c>
      <c r="E7" s="10">
        <v>117891</v>
      </c>
      <c r="F7" s="29">
        <f t="shared" si="1"/>
        <v>3.5726512577980429E-3</v>
      </c>
      <c r="G7" s="12">
        <v>210500</v>
      </c>
      <c r="H7" s="50">
        <f>SUM(B7/E7-1)</f>
        <v>2.26587271292974</v>
      </c>
      <c r="I7" s="41">
        <f>SUM(D7/G7-1)</f>
        <v>2.4855106888361047</v>
      </c>
    </row>
    <row r="8" spans="1:9" ht="24.9" customHeight="1">
      <c r="A8" s="48" t="s">
        <v>79</v>
      </c>
      <c r="B8" s="49">
        <v>150027</v>
      </c>
      <c r="C8" s="29">
        <f t="shared" si="0"/>
        <v>4.4647674503939033E-3</v>
      </c>
      <c r="D8" s="37">
        <v>429800</v>
      </c>
      <c r="E8" s="10">
        <v>223116</v>
      </c>
      <c r="F8" s="29">
        <f t="shared" si="1"/>
        <v>6.761463199352522E-3</v>
      </c>
      <c r="G8" s="12">
        <v>832000</v>
      </c>
      <c r="H8" s="50">
        <f>SUM(B8/E8-1)</f>
        <v>-0.32758296132953257</v>
      </c>
      <c r="I8" s="41">
        <f>SUM(D8/G8-1)</f>
        <v>-0.48341346153846154</v>
      </c>
    </row>
    <row r="9" spans="1:9" ht="24.9" customHeight="1">
      <c r="A9" s="48" t="s">
        <v>82</v>
      </c>
      <c r="B9" s="49">
        <v>54370</v>
      </c>
      <c r="C9" s="29">
        <f t="shared" si="0"/>
        <v>1.618038128323012E-3</v>
      </c>
      <c r="D9" s="37">
        <v>101300</v>
      </c>
      <c r="E9" s="10">
        <v>52617</v>
      </c>
      <c r="F9" s="29">
        <f t="shared" si="1"/>
        <v>1.5945423419222811E-3</v>
      </c>
      <c r="G9" s="12">
        <v>93600</v>
      </c>
      <c r="H9" s="50">
        <f>SUM(B9/E9-1)</f>
        <v>3.3316228595320796E-2</v>
      </c>
      <c r="I9" s="41">
        <f>SUM(D9/G9-1)</f>
        <v>8.2264957264957195E-2</v>
      </c>
    </row>
    <row r="10" spans="1:9" ht="24.9" customHeight="1">
      <c r="A10" s="48" t="s">
        <v>76</v>
      </c>
      <c r="B10" s="49">
        <v>48149</v>
      </c>
      <c r="C10" s="29">
        <f t="shared" si="0"/>
        <v>1.4329026639805903E-3</v>
      </c>
      <c r="D10" s="37">
        <v>117800</v>
      </c>
      <c r="E10" s="10">
        <v>1869972</v>
      </c>
      <c r="F10" s="29">
        <f t="shared" si="1"/>
        <v>5.6668938407911734E-2</v>
      </c>
      <c r="G10" s="12">
        <v>4072300</v>
      </c>
      <c r="H10" s="50">
        <f t="shared" si="2"/>
        <v>-0.97425148611850876</v>
      </c>
      <c r="I10" s="41">
        <f t="shared" si="3"/>
        <v>-0.97107285809002286</v>
      </c>
    </row>
    <row r="11" spans="1:9" ht="24.9" customHeight="1">
      <c r="A11" s="48" t="s">
        <v>83</v>
      </c>
      <c r="B11" s="49">
        <v>47764</v>
      </c>
      <c r="C11" s="29">
        <f t="shared" si="0"/>
        <v>1.421445156542585E-3</v>
      </c>
      <c r="D11" s="37">
        <v>170000</v>
      </c>
      <c r="E11" s="10">
        <v>74745</v>
      </c>
      <c r="F11" s="29">
        <f t="shared" si="1"/>
        <v>2.2651247191398387E-3</v>
      </c>
      <c r="G11" s="12">
        <v>233900</v>
      </c>
      <c r="H11" s="50">
        <f>SUM(B11/E11-1)</f>
        <v>-0.36097397819252119</v>
      </c>
      <c r="I11" s="41">
        <f>SUM(D11/G11-1)</f>
        <v>-0.27319367250961946</v>
      </c>
    </row>
    <row r="12" spans="1:9" ht="24.9" customHeight="1">
      <c r="A12" s="48" t="s">
        <v>39</v>
      </c>
      <c r="B12" s="49">
        <v>42003</v>
      </c>
      <c r="C12" s="29">
        <f t="shared" si="0"/>
        <v>1.2499991816066116E-3</v>
      </c>
      <c r="D12" s="37">
        <v>89000</v>
      </c>
      <c r="E12" s="10">
        <v>5040</v>
      </c>
      <c r="F12" s="29">
        <f t="shared" si="1"/>
        <v>1.5273568244651532E-4</v>
      </c>
      <c r="G12" s="12">
        <v>27600</v>
      </c>
      <c r="H12" s="50">
        <f>SUM(B12/E12-1)</f>
        <v>7.3339285714285722</v>
      </c>
      <c r="I12" s="41">
        <f>SUM(D12/G12-1)</f>
        <v>2.2246376811594204</v>
      </c>
    </row>
    <row r="13" spans="1:9" ht="24.9" customHeight="1">
      <c r="A13" s="48" t="s">
        <v>42</v>
      </c>
      <c r="B13" s="49">
        <v>16682</v>
      </c>
      <c r="C13" s="29">
        <f t="shared" si="0"/>
        <v>4.964523093007998E-4</v>
      </c>
      <c r="D13" s="37">
        <v>169800</v>
      </c>
      <c r="E13" s="10">
        <v>10005</v>
      </c>
      <c r="F13" s="29">
        <f t="shared" si="1"/>
        <v>3.0319851247567178E-4</v>
      </c>
      <c r="G13" s="12">
        <v>82300</v>
      </c>
      <c r="H13" s="50">
        <f>SUM(B13/E13-1)</f>
        <v>0.66736631684157932</v>
      </c>
      <c r="I13" s="41">
        <f>SUM(D13/G13-1)</f>
        <v>1.06318347509113</v>
      </c>
    </row>
    <row r="14" spans="1:9" ht="24.9" customHeight="1">
      <c r="A14" s="48" t="s">
        <v>87</v>
      </c>
      <c r="B14" s="49">
        <v>12360</v>
      </c>
      <c r="C14" s="29">
        <f t="shared" si="0"/>
        <v>3.6783062839934572E-4</v>
      </c>
      <c r="D14" s="37">
        <v>60100</v>
      </c>
      <c r="E14" s="10">
        <v>9554</v>
      </c>
      <c r="F14" s="29">
        <f t="shared" si="1"/>
        <v>2.8953109327262052E-4</v>
      </c>
      <c r="G14" s="12">
        <v>35300</v>
      </c>
      <c r="H14" s="50">
        <f>SUM(B14/E14-1)</f>
        <v>0.29369897425162228</v>
      </c>
      <c r="I14" s="41">
        <f>SUM(D14/G14-1)</f>
        <v>0.7025495750708215</v>
      </c>
    </row>
    <row r="15" spans="1:9" ht="24.9" customHeight="1">
      <c r="A15" s="51" t="s">
        <v>43</v>
      </c>
      <c r="B15" s="49">
        <v>7343</v>
      </c>
      <c r="C15" s="29">
        <f t="shared" si="0"/>
        <v>2.1852591459032327E-4</v>
      </c>
      <c r="D15" s="37">
        <v>21600</v>
      </c>
      <c r="E15" s="10">
        <v>22397</v>
      </c>
      <c r="F15" s="29">
        <f t="shared" si="1"/>
        <v>6.7873434122115144E-4</v>
      </c>
      <c r="G15" s="12">
        <v>80800</v>
      </c>
      <c r="H15" s="50">
        <f t="shared" ref="H15" si="4">SUM(B15/E15-1)</f>
        <v>-0.67214359065946327</v>
      </c>
      <c r="I15" s="41">
        <f t="shared" ref="I15" si="5">SUM(D15/G15-1)</f>
        <v>-0.73267326732673266</v>
      </c>
    </row>
    <row r="16" spans="1:9" ht="24.9" customHeight="1">
      <c r="A16" s="48" t="s">
        <v>84</v>
      </c>
      <c r="B16" s="49">
        <v>3446</v>
      </c>
      <c r="C16" s="29">
        <f t="shared" si="0"/>
        <v>1.0255213151004412E-4</v>
      </c>
      <c r="D16" s="37">
        <v>7200</v>
      </c>
      <c r="E16" s="10">
        <v>21773</v>
      </c>
      <c r="F16" s="29">
        <f t="shared" si="1"/>
        <v>6.5982420910872582E-4</v>
      </c>
      <c r="G16" s="12">
        <v>35300</v>
      </c>
      <c r="H16" s="50">
        <f>SUM(B16/E16-1)</f>
        <v>-0.84173058375051668</v>
      </c>
      <c r="I16" s="41">
        <f>SUM(D16/G16-1)</f>
        <v>-0.79603399433427757</v>
      </c>
    </row>
    <row r="17" spans="1:9" ht="24.9" customHeight="1">
      <c r="A17" s="48" t="s">
        <v>105</v>
      </c>
      <c r="B17" s="10">
        <v>2000</v>
      </c>
      <c r="C17" s="29">
        <f t="shared" si="0"/>
        <v>5.9519519158470185E-5</v>
      </c>
      <c r="D17" s="37">
        <v>2300</v>
      </c>
      <c r="E17" s="10">
        <v>0</v>
      </c>
      <c r="F17" s="29">
        <f t="shared" si="1"/>
        <v>0</v>
      </c>
      <c r="G17" s="12">
        <v>0</v>
      </c>
      <c r="H17" s="49">
        <v>0</v>
      </c>
      <c r="I17" s="12">
        <v>0</v>
      </c>
    </row>
    <row r="18" spans="1:9" ht="24.9" customHeight="1">
      <c r="A18" s="48" t="s">
        <v>80</v>
      </c>
      <c r="B18" s="49">
        <v>1567</v>
      </c>
      <c r="C18" s="29">
        <f t="shared" si="0"/>
        <v>4.663354326066139E-5</v>
      </c>
      <c r="D18" s="37">
        <v>20200</v>
      </c>
      <c r="E18" s="10">
        <v>123788</v>
      </c>
      <c r="F18" s="29">
        <f t="shared" si="1"/>
        <v>3.7513580672002456E-3</v>
      </c>
      <c r="G18" s="12">
        <v>377800</v>
      </c>
      <c r="H18" s="50">
        <f>SUM(B18/E18-1)</f>
        <v>-0.98734126086535046</v>
      </c>
      <c r="I18" s="41">
        <f>SUM(D18/G18-1)</f>
        <v>-0.9465325569084172</v>
      </c>
    </row>
    <row r="19" spans="1:9" ht="24.9" customHeight="1">
      <c r="A19" s="48" t="s">
        <v>46</v>
      </c>
      <c r="B19" s="10">
        <v>1459</v>
      </c>
      <c r="C19" s="29">
        <f t="shared" si="0"/>
        <v>4.3419489226103997E-5</v>
      </c>
      <c r="D19" s="37">
        <v>25700</v>
      </c>
      <c r="E19" s="10">
        <v>0</v>
      </c>
      <c r="F19" s="29">
        <f t="shared" si="1"/>
        <v>0</v>
      </c>
      <c r="G19" s="12">
        <v>0</v>
      </c>
      <c r="H19" s="49">
        <v>0</v>
      </c>
      <c r="I19" s="12">
        <v>0</v>
      </c>
    </row>
    <row r="20" spans="1:9" ht="24" customHeight="1">
      <c r="A20" s="9" t="s">
        <v>48</v>
      </c>
      <c r="B20" s="10">
        <v>705</v>
      </c>
      <c r="C20" s="29">
        <f t="shared" si="0"/>
        <v>2.0980630503360739E-5</v>
      </c>
      <c r="D20" s="37">
        <v>11200</v>
      </c>
      <c r="E20" s="10">
        <v>0</v>
      </c>
      <c r="F20" s="29">
        <f t="shared" si="1"/>
        <v>0</v>
      </c>
      <c r="G20" s="37">
        <v>0</v>
      </c>
      <c r="H20" s="10">
        <v>0</v>
      </c>
      <c r="I20" s="12">
        <v>0</v>
      </c>
    </row>
    <row r="21" spans="1:9" ht="24.9" customHeight="1">
      <c r="A21" s="48" t="s">
        <v>86</v>
      </c>
      <c r="B21" s="49">
        <v>386</v>
      </c>
      <c r="C21" s="29">
        <f t="shared" si="0"/>
        <v>1.1487267197584745E-5</v>
      </c>
      <c r="D21" s="37">
        <v>3700</v>
      </c>
      <c r="E21" s="10">
        <v>20213</v>
      </c>
      <c r="F21" s="29">
        <f t="shared" si="1"/>
        <v>6.1254887882766155E-4</v>
      </c>
      <c r="G21" s="12">
        <v>65900</v>
      </c>
      <c r="H21" s="50">
        <f>SUM(B21/E21-1)</f>
        <v>-0.98090337901350622</v>
      </c>
      <c r="I21" s="41">
        <f>SUM(D21/G21-1)</f>
        <v>-0.94385432473444608</v>
      </c>
    </row>
    <row r="22" spans="1:9" ht="24" customHeight="1">
      <c r="A22" s="9" t="s">
        <v>51</v>
      </c>
      <c r="B22" s="10">
        <v>221</v>
      </c>
      <c r="C22" s="29">
        <f t="shared" si="0"/>
        <v>6.5769068670109556E-6</v>
      </c>
      <c r="D22" s="37">
        <v>4700</v>
      </c>
      <c r="E22" s="10">
        <v>0</v>
      </c>
      <c r="F22" s="29">
        <f t="shared" si="1"/>
        <v>0</v>
      </c>
      <c r="G22" s="37">
        <v>0</v>
      </c>
      <c r="H22" s="10">
        <v>0</v>
      </c>
      <c r="I22" s="12">
        <v>0</v>
      </c>
    </row>
    <row r="23" spans="1:9" ht="20.25" customHeight="1">
      <c r="A23" s="9" t="s">
        <v>52</v>
      </c>
      <c r="B23" s="10">
        <v>206</v>
      </c>
      <c r="C23" s="29">
        <f t="shared" si="0"/>
        <v>6.1305104733224292E-6</v>
      </c>
      <c r="D23" s="37">
        <v>3000</v>
      </c>
      <c r="E23" s="10">
        <v>0</v>
      </c>
      <c r="F23" s="29">
        <f t="shared" si="1"/>
        <v>0</v>
      </c>
      <c r="G23" s="37">
        <v>0</v>
      </c>
      <c r="H23" s="10">
        <v>0</v>
      </c>
      <c r="I23" s="12">
        <v>0</v>
      </c>
    </row>
    <row r="24" spans="1:9" ht="24.9" customHeight="1">
      <c r="A24" s="48" t="s">
        <v>53</v>
      </c>
      <c r="B24" s="10">
        <v>120</v>
      </c>
      <c r="C24" s="29">
        <f t="shared" si="0"/>
        <v>3.5711711495082109E-6</v>
      </c>
      <c r="D24" s="37">
        <v>200</v>
      </c>
      <c r="E24" s="10">
        <v>0</v>
      </c>
      <c r="F24" s="29">
        <f t="shared" si="1"/>
        <v>0</v>
      </c>
      <c r="G24" s="12">
        <v>0</v>
      </c>
      <c r="H24" s="49">
        <v>0</v>
      </c>
      <c r="I24" s="12">
        <v>0</v>
      </c>
    </row>
    <row r="25" spans="1:9" ht="24.9" customHeight="1">
      <c r="A25" s="48" t="s">
        <v>54</v>
      </c>
      <c r="B25" s="10">
        <v>0</v>
      </c>
      <c r="C25" s="29">
        <f t="shared" ref="C25" si="6">B25/$B$26</f>
        <v>0</v>
      </c>
      <c r="D25" s="37">
        <v>0</v>
      </c>
      <c r="E25" s="10">
        <v>19958</v>
      </c>
      <c r="F25" s="29">
        <f t="shared" si="1"/>
        <v>6.0482118060864139E-4</v>
      </c>
      <c r="G25" s="12">
        <v>62800</v>
      </c>
      <c r="H25" s="50">
        <f t="shared" si="2"/>
        <v>-1</v>
      </c>
      <c r="I25" s="41">
        <f t="shared" si="3"/>
        <v>-1</v>
      </c>
    </row>
    <row r="26" spans="1:9" s="44" customFormat="1" ht="24.9" customHeight="1" thickBot="1">
      <c r="A26" s="52" t="s">
        <v>109</v>
      </c>
      <c r="B26" s="53">
        <f>SUM(B4:B25)</f>
        <v>33602422</v>
      </c>
      <c r="C26" s="33">
        <f>B26/$B$26</f>
        <v>1</v>
      </c>
      <c r="D26" s="54">
        <f>SUM(D4:D25)</f>
        <v>68406400</v>
      </c>
      <c r="E26" s="16">
        <f>SUM(E4:E25)</f>
        <v>32998183</v>
      </c>
      <c r="F26" s="33">
        <f t="shared" si="1"/>
        <v>1</v>
      </c>
      <c r="G26" s="18">
        <f>SUM(G4:G25)</f>
        <v>60072500</v>
      </c>
      <c r="H26" s="55">
        <f>SUM(B26/E26-1)</f>
        <v>1.8311280957499898E-2</v>
      </c>
      <c r="I26" s="43">
        <f>SUM(D26/G26-1)</f>
        <v>0.13873070040367885</v>
      </c>
    </row>
  </sheetData>
  <sortState xmlns:xlrd2="http://schemas.microsoft.com/office/spreadsheetml/2017/richdata2" ref="A5:I34">
    <sortCondition descending="1" ref="B5:B3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8"/>
  <sheetViews>
    <sheetView workbookViewId="0">
      <selection activeCell="M7" sqref="M7"/>
    </sheetView>
  </sheetViews>
  <sheetFormatPr defaultColWidth="8.88671875" defaultRowHeight="15.6"/>
  <cols>
    <col min="1" max="1" width="13.5546875" style="6" bestFit="1" customWidth="1"/>
    <col min="2" max="2" width="14.33203125" style="8" bestFit="1" customWidth="1"/>
    <col min="3" max="3" width="9.21875" style="39" bestFit="1" customWidth="1"/>
    <col min="4" max="5" width="14.33203125" style="8" bestFit="1" customWidth="1"/>
    <col min="6" max="6" width="9.21875" style="8" bestFit="1" customWidth="1"/>
    <col min="7" max="7" width="14.33203125" style="8" bestFit="1" customWidth="1"/>
    <col min="8" max="9" width="9.77734375" style="8" bestFit="1" customWidth="1"/>
    <col min="10" max="16384" width="8.88671875" style="6"/>
  </cols>
  <sheetData>
    <row r="1" spans="1:9" ht="40.5" customHeight="1" thickBot="1">
      <c r="A1" s="128" t="s">
        <v>104</v>
      </c>
      <c r="B1" s="128"/>
      <c r="C1" s="128"/>
      <c r="D1" s="128"/>
      <c r="E1" s="128"/>
      <c r="F1" s="128"/>
      <c r="G1" s="128"/>
      <c r="H1" s="128"/>
      <c r="I1" s="128"/>
    </row>
    <row r="2" spans="1:9" ht="24.9" customHeight="1">
      <c r="A2" s="140" t="s">
        <v>66</v>
      </c>
      <c r="B2" s="142" t="s">
        <v>115</v>
      </c>
      <c r="C2" s="143"/>
      <c r="D2" s="144"/>
      <c r="E2" s="142" t="s">
        <v>116</v>
      </c>
      <c r="F2" s="143"/>
      <c r="G2" s="144"/>
      <c r="H2" s="142" t="s">
        <v>69</v>
      </c>
      <c r="I2" s="144"/>
    </row>
    <row r="3" spans="1:9" ht="32.700000000000003" customHeight="1">
      <c r="A3" s="141"/>
      <c r="B3" s="25" t="s">
        <v>70</v>
      </c>
      <c r="C3" s="56" t="s">
        <v>71</v>
      </c>
      <c r="D3" s="27" t="s">
        <v>72</v>
      </c>
      <c r="E3" s="25" t="s">
        <v>70</v>
      </c>
      <c r="F3" s="56" t="s">
        <v>71</v>
      </c>
      <c r="G3" s="27" t="s">
        <v>72</v>
      </c>
      <c r="H3" s="25" t="s">
        <v>73</v>
      </c>
      <c r="I3" s="27" t="s">
        <v>74</v>
      </c>
    </row>
    <row r="4" spans="1:9" ht="24.9" customHeight="1">
      <c r="A4" s="9" t="s">
        <v>75</v>
      </c>
      <c r="B4" s="28">
        <v>35934997</v>
      </c>
      <c r="C4" s="11">
        <f t="shared" ref="C4:C28" si="0">B4/$B$28</f>
        <v>0.91644165580249026</v>
      </c>
      <c r="D4" s="30">
        <v>72439500</v>
      </c>
      <c r="E4" s="28">
        <v>34757604</v>
      </c>
      <c r="F4" s="11">
        <f t="shared" ref="F4:F28" si="1">E4/$E$28</f>
        <v>0.88433272915878314</v>
      </c>
      <c r="G4" s="30">
        <v>59467000</v>
      </c>
      <c r="H4" s="40">
        <f>SUM(B4/E4-1)</f>
        <v>3.3874400548438155E-2</v>
      </c>
      <c r="I4" s="41">
        <f>SUM(D4/G4-1)</f>
        <v>0.21814619873206986</v>
      </c>
    </row>
    <row r="5" spans="1:9" ht="24.9" customHeight="1">
      <c r="A5" s="9" t="s">
        <v>77</v>
      </c>
      <c r="B5" s="10">
        <v>1522884</v>
      </c>
      <c r="C5" s="11">
        <f t="shared" si="0"/>
        <v>3.8837747351283196E-2</v>
      </c>
      <c r="D5" s="12">
        <v>3561800</v>
      </c>
      <c r="E5" s="10">
        <v>669964</v>
      </c>
      <c r="F5" s="11">
        <f t="shared" si="1"/>
        <v>1.7045797879454951E-2</v>
      </c>
      <c r="G5" s="12">
        <v>1304100</v>
      </c>
      <c r="H5" s="40">
        <f>SUM(B5/E5-1)</f>
        <v>1.2730833298505591</v>
      </c>
      <c r="I5" s="41">
        <f>SUM(D5/G5-1)</f>
        <v>1.7312322674641516</v>
      </c>
    </row>
    <row r="6" spans="1:9" ht="24.9" customHeight="1">
      <c r="A6" s="31" t="s">
        <v>32</v>
      </c>
      <c r="B6" s="10">
        <v>793076</v>
      </c>
      <c r="C6" s="11">
        <f t="shared" si="0"/>
        <v>2.0225628031003196E-2</v>
      </c>
      <c r="D6" s="12">
        <v>1498300</v>
      </c>
      <c r="E6" s="10">
        <v>118050</v>
      </c>
      <c r="F6" s="11">
        <f t="shared" si="1"/>
        <v>3.0035292040611989E-3</v>
      </c>
      <c r="G6" s="12">
        <v>212900</v>
      </c>
      <c r="H6" s="40">
        <f>SUM(B6/E6-1)</f>
        <v>5.7181363828886065</v>
      </c>
      <c r="I6" s="41">
        <f>SUM(D6/G6-1)</f>
        <v>6.0375763269140439</v>
      </c>
    </row>
    <row r="7" spans="1:9" ht="24.9" customHeight="1">
      <c r="A7" s="9" t="s">
        <v>78</v>
      </c>
      <c r="B7" s="10">
        <v>411417</v>
      </c>
      <c r="C7" s="11">
        <f t="shared" si="0"/>
        <v>1.0492269602952608E-2</v>
      </c>
      <c r="D7" s="12">
        <v>822300</v>
      </c>
      <c r="E7" s="10">
        <v>1062130</v>
      </c>
      <c r="F7" s="11">
        <f t="shared" si="1"/>
        <v>2.7023621122486415E-2</v>
      </c>
      <c r="G7" s="12">
        <v>2532600</v>
      </c>
      <c r="H7" s="40">
        <f t="shared" ref="H7:H12" si="2">SUM(B7/E7-1)</f>
        <v>-0.61264911074915496</v>
      </c>
      <c r="I7" s="41">
        <f t="shared" ref="I7:I12" si="3">SUM(D7/G7-1)</f>
        <v>-0.67531390665719027</v>
      </c>
    </row>
    <row r="8" spans="1:9" ht="24.9" customHeight="1">
      <c r="A8" s="31" t="s">
        <v>34</v>
      </c>
      <c r="B8" s="10">
        <v>222059</v>
      </c>
      <c r="C8" s="11">
        <f t="shared" si="0"/>
        <v>5.663117702384814E-3</v>
      </c>
      <c r="D8" s="12">
        <v>651600</v>
      </c>
      <c r="E8" s="10">
        <v>259967</v>
      </c>
      <c r="F8" s="11">
        <f t="shared" si="1"/>
        <v>6.6143030630425896E-3</v>
      </c>
      <c r="G8" s="12">
        <v>976200</v>
      </c>
      <c r="H8" s="40">
        <f>SUM(B8/E8-1)</f>
        <v>-0.14581850773367389</v>
      </c>
      <c r="I8" s="41">
        <f>SUM(D8/G8-1)</f>
        <v>-0.33251382913337435</v>
      </c>
    </row>
    <row r="9" spans="1:9" ht="24.9" customHeight="1">
      <c r="A9" s="9" t="s">
        <v>76</v>
      </c>
      <c r="B9" s="10">
        <v>65825</v>
      </c>
      <c r="C9" s="11">
        <f t="shared" si="0"/>
        <v>1.6787192717227421E-3</v>
      </c>
      <c r="D9" s="12">
        <v>223700</v>
      </c>
      <c r="E9" s="10">
        <v>2051640</v>
      </c>
      <c r="F9" s="11">
        <f t="shared" si="1"/>
        <v>5.2199582009488509E-2</v>
      </c>
      <c r="G9" s="12">
        <v>4420300</v>
      </c>
      <c r="H9" s="40">
        <f>SUM(B9/E9-1)</f>
        <v>-0.96791591117350018</v>
      </c>
      <c r="I9" s="41">
        <f>SUM(D9/G9-1)</f>
        <v>-0.94939257516458153</v>
      </c>
    </row>
    <row r="10" spans="1:9" ht="24.9" customHeight="1">
      <c r="A10" s="31" t="s">
        <v>35</v>
      </c>
      <c r="B10" s="10">
        <v>57878</v>
      </c>
      <c r="C10" s="11">
        <f t="shared" si="0"/>
        <v>1.4760488265669407E-3</v>
      </c>
      <c r="D10" s="12">
        <v>111500</v>
      </c>
      <c r="E10" s="10">
        <v>21773</v>
      </c>
      <c r="F10" s="11">
        <f t="shared" si="1"/>
        <v>5.5396731351143149E-4</v>
      </c>
      <c r="G10" s="12">
        <v>35300</v>
      </c>
      <c r="H10" s="40">
        <f>SUM(B10/E10-1)</f>
        <v>1.6582464520277407</v>
      </c>
      <c r="I10" s="41">
        <f>SUM(D10/G10-1)</f>
        <v>2.1586402266288953</v>
      </c>
    </row>
    <row r="11" spans="1:9" ht="24.9" customHeight="1">
      <c r="A11" s="31" t="s">
        <v>37</v>
      </c>
      <c r="B11" s="10">
        <v>54370</v>
      </c>
      <c r="C11" s="11">
        <f t="shared" si="0"/>
        <v>1.3865851394388984E-3</v>
      </c>
      <c r="D11" s="12">
        <v>101300</v>
      </c>
      <c r="E11" s="10">
        <v>62313</v>
      </c>
      <c r="F11" s="11">
        <f t="shared" si="1"/>
        <v>1.5854207140420626E-3</v>
      </c>
      <c r="G11" s="12">
        <v>107500</v>
      </c>
      <c r="H11" s="40">
        <f t="shared" si="2"/>
        <v>-0.12746938841012312</v>
      </c>
      <c r="I11" s="41">
        <f t="shared" si="3"/>
        <v>-5.7674418604651168E-2</v>
      </c>
    </row>
    <row r="12" spans="1:9" ht="24.9" customHeight="1">
      <c r="A12" s="31" t="s">
        <v>38</v>
      </c>
      <c r="B12" s="10">
        <v>47764</v>
      </c>
      <c r="C12" s="11">
        <f t="shared" si="0"/>
        <v>1.2181138973728076E-3</v>
      </c>
      <c r="D12" s="12">
        <v>170000</v>
      </c>
      <c r="E12" s="10">
        <v>74745</v>
      </c>
      <c r="F12" s="11">
        <f t="shared" si="1"/>
        <v>1.9017263054430691E-3</v>
      </c>
      <c r="G12" s="12">
        <v>233900</v>
      </c>
      <c r="H12" s="40">
        <f t="shared" si="2"/>
        <v>-0.36097397819252119</v>
      </c>
      <c r="I12" s="41">
        <f t="shared" si="3"/>
        <v>-0.27319367250961946</v>
      </c>
    </row>
    <row r="13" spans="1:9" ht="24.9" customHeight="1">
      <c r="A13" s="9" t="s">
        <v>39</v>
      </c>
      <c r="B13" s="10">
        <v>42003</v>
      </c>
      <c r="C13" s="11">
        <f t="shared" si="0"/>
        <v>1.071192488722679E-3</v>
      </c>
      <c r="D13" s="12">
        <v>89000</v>
      </c>
      <c r="E13" s="10">
        <v>5040</v>
      </c>
      <c r="F13" s="11">
        <f t="shared" si="1"/>
        <v>1.2823199651392159E-4</v>
      </c>
      <c r="G13" s="12">
        <v>27600</v>
      </c>
      <c r="H13" s="40">
        <f>SUM(B13/E13-1)</f>
        <v>7.3339285714285722</v>
      </c>
      <c r="I13" s="41">
        <f>SUM(D13/G13-1)</f>
        <v>2.2246376811594204</v>
      </c>
    </row>
    <row r="14" spans="1:9" ht="24.9" customHeight="1">
      <c r="A14" s="31" t="s">
        <v>41</v>
      </c>
      <c r="B14" s="10">
        <v>20621</v>
      </c>
      <c r="C14" s="11">
        <f t="shared" si="0"/>
        <v>5.2589244363379672E-4</v>
      </c>
      <c r="D14" s="12">
        <v>96900</v>
      </c>
      <c r="E14" s="10">
        <v>11629</v>
      </c>
      <c r="F14" s="11">
        <f t="shared" si="1"/>
        <v>2.9587497767071311E-4</v>
      </c>
      <c r="G14" s="12">
        <v>46600</v>
      </c>
      <c r="H14" s="40">
        <f>SUM(B14/E14-1)</f>
        <v>0.77323931550434266</v>
      </c>
      <c r="I14" s="41">
        <f>SUM(D14/G14-1)</f>
        <v>1.0793991416309012</v>
      </c>
    </row>
    <row r="15" spans="1:9" ht="24.9" customHeight="1">
      <c r="A15" s="31" t="s">
        <v>42</v>
      </c>
      <c r="B15" s="10">
        <v>18303</v>
      </c>
      <c r="C15" s="11">
        <f t="shared" si="0"/>
        <v>4.667770426181747E-4</v>
      </c>
      <c r="D15" s="12">
        <v>187200</v>
      </c>
      <c r="E15" s="10">
        <v>10005</v>
      </c>
      <c r="F15" s="11">
        <f t="shared" si="1"/>
        <v>2.5455577879400504E-4</v>
      </c>
      <c r="G15" s="12">
        <v>82300</v>
      </c>
      <c r="H15" s="40">
        <f>SUM(B15/E15-1)</f>
        <v>0.82938530734632687</v>
      </c>
      <c r="I15" s="41">
        <f>SUM(D15/G15-1)</f>
        <v>1.2746051032806802</v>
      </c>
    </row>
    <row r="16" spans="1:9" ht="24.9" customHeight="1">
      <c r="A16" s="31" t="s">
        <v>43</v>
      </c>
      <c r="B16" s="10">
        <v>7343</v>
      </c>
      <c r="C16" s="11">
        <f t="shared" si="0"/>
        <v>1.8726677724664026E-4</v>
      </c>
      <c r="D16" s="12">
        <v>21600</v>
      </c>
      <c r="E16" s="10">
        <v>22397</v>
      </c>
      <c r="F16" s="11">
        <f t="shared" si="1"/>
        <v>5.6984365593696457E-4</v>
      </c>
      <c r="G16" s="12">
        <v>80800</v>
      </c>
      <c r="H16" s="40">
        <f t="shared" ref="H16:H27" si="4">SUM(B16/E16-1)</f>
        <v>-0.67214359065946327</v>
      </c>
      <c r="I16" s="41">
        <f t="shared" ref="I16:I27" si="5">SUM(D16/G16-1)</f>
        <v>-0.73267326732673266</v>
      </c>
    </row>
    <row r="17" spans="1:9" ht="24.9" customHeight="1">
      <c r="A17" s="31" t="s">
        <v>44</v>
      </c>
      <c r="B17" s="10">
        <v>4309</v>
      </c>
      <c r="C17" s="11">
        <f t="shared" si="0"/>
        <v>1.0989139904068813E-4</v>
      </c>
      <c r="D17" s="12">
        <v>28100</v>
      </c>
      <c r="E17" s="10">
        <v>12547</v>
      </c>
      <c r="F17" s="11">
        <f t="shared" si="1"/>
        <v>3.1923151989289166E-4</v>
      </c>
      <c r="G17" s="12">
        <v>79000</v>
      </c>
      <c r="H17" s="40">
        <f>SUM(B17/E17-1)</f>
        <v>-0.65657129194229702</v>
      </c>
      <c r="I17" s="41">
        <f>SUM(D17/G17-1)</f>
        <v>-0.64430379746835442</v>
      </c>
    </row>
    <row r="18" spans="1:9" ht="24.9" customHeight="1">
      <c r="A18" s="31" t="s">
        <v>46</v>
      </c>
      <c r="B18" s="10">
        <v>2389</v>
      </c>
      <c r="C18" s="11">
        <f t="shared" si="0"/>
        <v>6.0926097077791585E-5</v>
      </c>
      <c r="D18" s="37">
        <v>30800</v>
      </c>
      <c r="E18" s="10">
        <v>0</v>
      </c>
      <c r="F18" s="11">
        <f t="shared" si="1"/>
        <v>0</v>
      </c>
      <c r="G18" s="37">
        <v>0</v>
      </c>
      <c r="H18" s="10">
        <v>0</v>
      </c>
      <c r="I18" s="12">
        <v>0</v>
      </c>
    </row>
    <row r="19" spans="1:9" ht="24.9" customHeight="1">
      <c r="A19" s="9" t="s">
        <v>105</v>
      </c>
      <c r="B19" s="10">
        <v>2000</v>
      </c>
      <c r="C19" s="11">
        <f t="shared" si="0"/>
        <v>5.1005522878017235E-5</v>
      </c>
      <c r="D19" s="37">
        <v>2300</v>
      </c>
      <c r="E19" s="10">
        <v>0</v>
      </c>
      <c r="F19" s="11">
        <f t="shared" si="1"/>
        <v>0</v>
      </c>
      <c r="G19" s="37">
        <v>0</v>
      </c>
      <c r="H19" s="10">
        <v>0</v>
      </c>
      <c r="I19" s="12">
        <v>0</v>
      </c>
    </row>
    <row r="20" spans="1:9" ht="24.9" customHeight="1">
      <c r="A20" s="31" t="s">
        <v>47</v>
      </c>
      <c r="B20" s="10">
        <v>1567</v>
      </c>
      <c r="C20" s="11">
        <f t="shared" si="0"/>
        <v>3.9962827174926503E-5</v>
      </c>
      <c r="D20" s="12">
        <v>20200</v>
      </c>
      <c r="E20" s="10">
        <v>123788</v>
      </c>
      <c r="F20" s="11">
        <f t="shared" si="1"/>
        <v>3.1495203143780408E-3</v>
      </c>
      <c r="G20" s="12">
        <v>377800</v>
      </c>
      <c r="H20" s="40">
        <f>SUM(B20/E20-1)</f>
        <v>-0.98734126086535046</v>
      </c>
      <c r="I20" s="41">
        <f>SUM(D20/G20-1)</f>
        <v>-0.9465325569084172</v>
      </c>
    </row>
    <row r="21" spans="1:9" ht="24.9" customHeight="1">
      <c r="A21" s="9" t="s">
        <v>48</v>
      </c>
      <c r="B21" s="10">
        <v>1151</v>
      </c>
      <c r="C21" s="11">
        <f t="shared" si="0"/>
        <v>2.9353678416298916E-5</v>
      </c>
      <c r="D21" s="37">
        <v>18600</v>
      </c>
      <c r="E21" s="10">
        <v>0</v>
      </c>
      <c r="F21" s="11">
        <f t="shared" si="1"/>
        <v>0</v>
      </c>
      <c r="G21" s="37">
        <v>0</v>
      </c>
      <c r="H21" s="10">
        <v>0</v>
      </c>
      <c r="I21" s="12">
        <v>0</v>
      </c>
    </row>
    <row r="22" spans="1:9" ht="24.9" customHeight="1">
      <c r="A22" s="9" t="s">
        <v>49</v>
      </c>
      <c r="B22" s="10">
        <v>551</v>
      </c>
      <c r="C22" s="11">
        <f t="shared" si="0"/>
        <v>1.4052021552893747E-5</v>
      </c>
      <c r="D22" s="37">
        <v>3200</v>
      </c>
      <c r="E22" s="10">
        <v>0</v>
      </c>
      <c r="F22" s="11">
        <f t="shared" si="1"/>
        <v>0</v>
      </c>
      <c r="G22" s="37">
        <v>0</v>
      </c>
      <c r="H22" s="10">
        <v>0</v>
      </c>
      <c r="I22" s="12">
        <v>0</v>
      </c>
    </row>
    <row r="23" spans="1:9" ht="24.9" customHeight="1">
      <c r="A23" s="31" t="s">
        <v>40</v>
      </c>
      <c r="B23" s="10">
        <v>386</v>
      </c>
      <c r="C23" s="11">
        <f t="shared" si="0"/>
        <v>9.8440659154573263E-6</v>
      </c>
      <c r="D23" s="12">
        <v>3700</v>
      </c>
      <c r="E23" s="10">
        <v>20213</v>
      </c>
      <c r="F23" s="11">
        <f t="shared" si="1"/>
        <v>5.1427645744759861E-4</v>
      </c>
      <c r="G23" s="12">
        <v>65900</v>
      </c>
      <c r="H23" s="40">
        <f>SUM(B23/E23-1)</f>
        <v>-0.98090337901350622</v>
      </c>
      <c r="I23" s="41">
        <f>SUM(D23/G23-1)</f>
        <v>-0.94385432473444608</v>
      </c>
    </row>
    <row r="24" spans="1:9" ht="24" customHeight="1">
      <c r="A24" s="9" t="s">
        <v>51</v>
      </c>
      <c r="B24" s="10">
        <v>221</v>
      </c>
      <c r="C24" s="11">
        <f t="shared" si="0"/>
        <v>5.6361102780209043E-6</v>
      </c>
      <c r="D24" s="37">
        <v>4700</v>
      </c>
      <c r="E24" s="10">
        <v>0</v>
      </c>
      <c r="F24" s="11">
        <f t="shared" si="1"/>
        <v>0</v>
      </c>
      <c r="G24" s="37">
        <v>0</v>
      </c>
      <c r="H24" s="10">
        <v>0</v>
      </c>
      <c r="I24" s="12">
        <v>0</v>
      </c>
    </row>
    <row r="25" spans="1:9" ht="20.25" customHeight="1">
      <c r="A25" s="9" t="s">
        <v>52</v>
      </c>
      <c r="B25" s="10">
        <v>206</v>
      </c>
      <c r="C25" s="11">
        <f t="shared" si="0"/>
        <v>5.2535688564357752E-6</v>
      </c>
      <c r="D25" s="37">
        <v>3000</v>
      </c>
      <c r="E25" s="10">
        <v>0</v>
      </c>
      <c r="F25" s="11">
        <f t="shared" si="1"/>
        <v>0</v>
      </c>
      <c r="G25" s="37">
        <v>0</v>
      </c>
      <c r="H25" s="10">
        <v>0</v>
      </c>
      <c r="I25" s="12">
        <v>0</v>
      </c>
    </row>
    <row r="26" spans="1:9" ht="24.9" customHeight="1">
      <c r="A26" s="9" t="s">
        <v>53</v>
      </c>
      <c r="B26" s="10">
        <v>120</v>
      </c>
      <c r="C26" s="11">
        <f t="shared" si="0"/>
        <v>3.060331372681034E-6</v>
      </c>
      <c r="D26" s="37">
        <v>200</v>
      </c>
      <c r="E26" s="10">
        <v>0</v>
      </c>
      <c r="F26" s="11">
        <f t="shared" si="1"/>
        <v>0</v>
      </c>
      <c r="G26" s="37">
        <v>0</v>
      </c>
      <c r="H26" s="10">
        <v>0</v>
      </c>
      <c r="I26" s="12">
        <v>0</v>
      </c>
    </row>
    <row r="27" spans="1:9" ht="24.9" customHeight="1">
      <c r="A27" s="31" t="s">
        <v>54</v>
      </c>
      <c r="B27" s="10">
        <v>0</v>
      </c>
      <c r="C27" s="11">
        <f t="shared" si="0"/>
        <v>0</v>
      </c>
      <c r="D27" s="37">
        <v>0</v>
      </c>
      <c r="E27" s="10">
        <v>19958</v>
      </c>
      <c r="F27" s="11">
        <f t="shared" si="1"/>
        <v>5.0778852905254896E-4</v>
      </c>
      <c r="G27" s="12">
        <v>62800</v>
      </c>
      <c r="H27" s="40">
        <f t="shared" si="4"/>
        <v>-1</v>
      </c>
      <c r="I27" s="41">
        <f t="shared" si="5"/>
        <v>-1</v>
      </c>
    </row>
    <row r="28" spans="1:9" ht="24.9" customHeight="1" thickBot="1">
      <c r="A28" s="15" t="s">
        <v>55</v>
      </c>
      <c r="B28" s="32">
        <f>SUM(B4:B27)</f>
        <v>39211440</v>
      </c>
      <c r="C28" s="17">
        <f t="shared" si="0"/>
        <v>1</v>
      </c>
      <c r="D28" s="34">
        <f>SUM(D4:D27)</f>
        <v>80089500</v>
      </c>
      <c r="E28" s="32">
        <f>SUM(E4:E27)</f>
        <v>39303763</v>
      </c>
      <c r="F28" s="17">
        <f t="shared" si="1"/>
        <v>1</v>
      </c>
      <c r="G28" s="34">
        <f>SUM(G4:G27)</f>
        <v>70112600</v>
      </c>
      <c r="H28" s="42">
        <f>SUM(B28/E28-1)</f>
        <v>-2.348960836141778E-3</v>
      </c>
      <c r="I28" s="43">
        <f t="shared" ref="I28" si="6">SUM(D28/G28-1)</f>
        <v>0.1422982459643487</v>
      </c>
    </row>
  </sheetData>
  <sortState xmlns:xlrd2="http://schemas.microsoft.com/office/spreadsheetml/2017/richdata2" ref="A5:G34">
    <sortCondition descending="1" ref="B5:B3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  <ignoredErrors>
    <ignoredError sqref="C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I31"/>
  <sheetViews>
    <sheetView zoomScaleNormal="100" workbookViewId="0">
      <selection activeCell="K13" sqref="K13"/>
    </sheetView>
  </sheetViews>
  <sheetFormatPr defaultColWidth="8.88671875" defaultRowHeight="15.6"/>
  <cols>
    <col min="1" max="1" width="13.5546875" style="6" bestFit="1" customWidth="1"/>
    <col min="2" max="2" width="14.33203125" style="8" bestFit="1" customWidth="1"/>
    <col min="3" max="3" width="9.21875" style="8" bestFit="1" customWidth="1"/>
    <col min="4" max="5" width="14.33203125" style="8" bestFit="1" customWidth="1"/>
    <col min="6" max="6" width="9.21875" style="8" bestFit="1" customWidth="1"/>
    <col min="7" max="7" width="14.33203125" style="8" bestFit="1" customWidth="1"/>
    <col min="8" max="9" width="9.77734375" style="8" bestFit="1" customWidth="1"/>
    <col min="10" max="16384" width="8.88671875" style="6"/>
  </cols>
  <sheetData>
    <row r="1" spans="1:9" ht="36.75" customHeight="1" thickBot="1">
      <c r="A1" s="128" t="s">
        <v>29</v>
      </c>
      <c r="B1" s="128"/>
      <c r="C1" s="128"/>
      <c r="D1" s="128"/>
      <c r="E1" s="128"/>
      <c r="F1" s="128"/>
      <c r="G1" s="128"/>
      <c r="H1" s="128"/>
      <c r="I1" s="128"/>
    </row>
    <row r="2" spans="1:9" ht="24" customHeight="1">
      <c r="A2" s="151" t="s">
        <v>56</v>
      </c>
      <c r="B2" s="153" t="s">
        <v>57</v>
      </c>
      <c r="C2" s="154"/>
      <c r="D2" s="155"/>
      <c r="E2" s="153" t="s">
        <v>58</v>
      </c>
      <c r="F2" s="154"/>
      <c r="G2" s="155"/>
      <c r="H2" s="153" t="s">
        <v>59</v>
      </c>
      <c r="I2" s="155"/>
    </row>
    <row r="3" spans="1:9" ht="31.2">
      <c r="A3" s="152"/>
      <c r="B3" s="21" t="s">
        <v>60</v>
      </c>
      <c r="C3" s="22" t="s">
        <v>61</v>
      </c>
      <c r="D3" s="23" t="s">
        <v>62</v>
      </c>
      <c r="E3" s="21" t="s">
        <v>60</v>
      </c>
      <c r="F3" s="22" t="s">
        <v>61</v>
      </c>
      <c r="G3" s="23" t="s">
        <v>62</v>
      </c>
      <c r="H3" s="21" t="s">
        <v>63</v>
      </c>
      <c r="I3" s="23" t="s">
        <v>64</v>
      </c>
    </row>
    <row r="4" spans="1:9" ht="24" customHeight="1">
      <c r="A4" s="9" t="s">
        <v>30</v>
      </c>
      <c r="B4" s="10">
        <v>41483734</v>
      </c>
      <c r="C4" s="11">
        <f t="shared" ref="C4:C28" si="0">B4/$B$29</f>
        <v>0.91037873525628632</v>
      </c>
      <c r="D4" s="12">
        <v>84506097</v>
      </c>
      <c r="E4" s="10">
        <v>40138995</v>
      </c>
      <c r="F4" s="11">
        <v>0.88881071557896341</v>
      </c>
      <c r="G4" s="12">
        <v>67831800</v>
      </c>
      <c r="H4" s="13">
        <f t="shared" ref="H4:H18" si="1">SUM(B4/E4-1)</f>
        <v>3.3502059530887696E-2</v>
      </c>
      <c r="I4" s="14">
        <f t="shared" ref="I4:I18" si="2">SUM(D4/G4-1)</f>
        <v>0.24581828876721534</v>
      </c>
    </row>
    <row r="5" spans="1:9" ht="24" customHeight="1">
      <c r="A5" s="9" t="s">
        <v>31</v>
      </c>
      <c r="B5" s="10">
        <v>1814147</v>
      </c>
      <c r="C5" s="11">
        <f t="shared" si="0"/>
        <v>3.9812251506312957E-2</v>
      </c>
      <c r="D5" s="12">
        <v>4262351</v>
      </c>
      <c r="E5" s="10">
        <v>995957</v>
      </c>
      <c r="F5" s="11">
        <v>2.2053797157997546E-2</v>
      </c>
      <c r="G5" s="12">
        <v>2000700</v>
      </c>
      <c r="H5" s="13">
        <f t="shared" si="1"/>
        <v>0.82151137047081346</v>
      </c>
      <c r="I5" s="14">
        <f t="shared" si="2"/>
        <v>1.1304298495526566</v>
      </c>
    </row>
    <row r="6" spans="1:9" ht="24" customHeight="1">
      <c r="A6" s="9" t="s">
        <v>32</v>
      </c>
      <c r="B6" s="10">
        <v>1200273</v>
      </c>
      <c r="C6" s="11">
        <f t="shared" si="0"/>
        <v>2.634051736283596E-2</v>
      </c>
      <c r="D6" s="12">
        <v>2291080</v>
      </c>
      <c r="E6" s="10">
        <v>118050</v>
      </c>
      <c r="F6" s="11">
        <v>2.6140192342657465E-3</v>
      </c>
      <c r="G6" s="12">
        <v>212900</v>
      </c>
      <c r="H6" s="13">
        <f t="shared" si="1"/>
        <v>9.1674968233799241</v>
      </c>
      <c r="I6" s="14">
        <f t="shared" si="2"/>
        <v>9.761296383278534</v>
      </c>
    </row>
    <row r="7" spans="1:9" ht="24" customHeight="1">
      <c r="A7" s="9" t="s">
        <v>33</v>
      </c>
      <c r="B7" s="10">
        <v>411417</v>
      </c>
      <c r="C7" s="11">
        <f t="shared" si="0"/>
        <v>9.028726491278137E-3</v>
      </c>
      <c r="D7" s="12">
        <v>830652</v>
      </c>
      <c r="E7" s="10">
        <v>1119280</v>
      </c>
      <c r="F7" s="11">
        <v>2.4784578132392755E-2</v>
      </c>
      <c r="G7" s="12">
        <v>2643000</v>
      </c>
      <c r="H7" s="13">
        <f t="shared" si="1"/>
        <v>-0.63242709599027946</v>
      </c>
      <c r="I7" s="14">
        <f t="shared" si="2"/>
        <v>-0.68571623155505113</v>
      </c>
    </row>
    <row r="8" spans="1:9" ht="24" customHeight="1">
      <c r="A8" s="9" t="s">
        <v>34</v>
      </c>
      <c r="B8" s="10">
        <v>222059</v>
      </c>
      <c r="C8" s="11">
        <f t="shared" si="0"/>
        <v>4.873182138625122E-3</v>
      </c>
      <c r="D8" s="12">
        <v>653954</v>
      </c>
      <c r="E8" s="10">
        <v>301859</v>
      </c>
      <c r="F8" s="11">
        <v>6.684161220128962E-3</v>
      </c>
      <c r="G8" s="12">
        <v>1118500</v>
      </c>
      <c r="H8" s="13">
        <f t="shared" si="1"/>
        <v>-0.26436183781169353</v>
      </c>
      <c r="I8" s="14">
        <f t="shared" si="2"/>
        <v>-0.41532945909700492</v>
      </c>
    </row>
    <row r="9" spans="1:9" ht="24" customHeight="1">
      <c r="A9" s="9" t="s">
        <v>35</v>
      </c>
      <c r="B9" s="10">
        <v>113573</v>
      </c>
      <c r="C9" s="11">
        <f t="shared" si="0"/>
        <v>2.4924092922604846E-3</v>
      </c>
      <c r="D9" s="12">
        <v>225853</v>
      </c>
      <c r="E9" s="10">
        <v>23033</v>
      </c>
      <c r="F9" s="11">
        <v>5.1002714970642047E-4</v>
      </c>
      <c r="G9" s="12">
        <v>39100</v>
      </c>
      <c r="H9" s="13">
        <f t="shared" si="1"/>
        <v>3.9308817783180654</v>
      </c>
      <c r="I9" s="14">
        <f t="shared" si="2"/>
        <v>4.7762915601023019</v>
      </c>
    </row>
    <row r="10" spans="1:9" ht="24" customHeight="1">
      <c r="A10" s="9" t="s">
        <v>36</v>
      </c>
      <c r="B10" s="10">
        <v>85783</v>
      </c>
      <c r="C10" s="11">
        <f t="shared" si="0"/>
        <v>1.882545554999702E-3</v>
      </c>
      <c r="D10" s="12">
        <v>264426</v>
      </c>
      <c r="E10" s="10">
        <v>2092043</v>
      </c>
      <c r="F10" s="11">
        <v>4.6324783065743461E-2</v>
      </c>
      <c r="G10" s="12">
        <v>4515200</v>
      </c>
      <c r="H10" s="13">
        <f t="shared" si="1"/>
        <v>-0.95899558469878488</v>
      </c>
      <c r="I10" s="14">
        <f t="shared" si="2"/>
        <v>-0.94143648121899359</v>
      </c>
    </row>
    <row r="11" spans="1:9" ht="24" customHeight="1">
      <c r="A11" s="9" t="s">
        <v>37</v>
      </c>
      <c r="B11" s="10">
        <v>54370</v>
      </c>
      <c r="C11" s="11">
        <f t="shared" si="0"/>
        <v>1.1931734938779687E-3</v>
      </c>
      <c r="D11" s="12">
        <v>101821</v>
      </c>
      <c r="E11" s="10">
        <v>62313</v>
      </c>
      <c r="F11" s="11">
        <v>1.3798168618788774E-3</v>
      </c>
      <c r="G11" s="12">
        <v>107500</v>
      </c>
      <c r="H11" s="13">
        <f t="shared" si="1"/>
        <v>-0.12746938841012312</v>
      </c>
      <c r="I11" s="14">
        <f t="shared" si="2"/>
        <v>-5.2827906976744221E-2</v>
      </c>
    </row>
    <row r="12" spans="1:9" ht="24" customHeight="1">
      <c r="A12" s="9" t="s">
        <v>38</v>
      </c>
      <c r="B12" s="10">
        <v>47764</v>
      </c>
      <c r="C12" s="11">
        <f t="shared" si="0"/>
        <v>1.048201926827061E-3</v>
      </c>
      <c r="D12" s="12">
        <v>170129</v>
      </c>
      <c r="E12" s="10">
        <v>74745</v>
      </c>
      <c r="F12" s="11">
        <v>1.6551026485827466E-3</v>
      </c>
      <c r="G12" s="12">
        <v>233900</v>
      </c>
      <c r="H12" s="13">
        <f t="shared" si="1"/>
        <v>-0.36097397819252119</v>
      </c>
      <c r="I12" s="14">
        <f t="shared" si="2"/>
        <v>-0.27264215476699449</v>
      </c>
    </row>
    <row r="13" spans="1:9" ht="24" customHeight="1">
      <c r="A13" s="9" t="s">
        <v>39</v>
      </c>
      <c r="B13" s="10">
        <v>42003</v>
      </c>
      <c r="C13" s="11">
        <f t="shared" si="0"/>
        <v>9.2177425534957372E-4</v>
      </c>
      <c r="D13" s="12">
        <v>89540</v>
      </c>
      <c r="E13" s="10">
        <v>7200</v>
      </c>
      <c r="F13" s="11">
        <v>1.5943192280146865E-4</v>
      </c>
      <c r="G13" s="12">
        <v>37400</v>
      </c>
      <c r="H13" s="13">
        <f t="shared" si="1"/>
        <v>4.8337500000000002</v>
      </c>
      <c r="I13" s="14">
        <f t="shared" si="2"/>
        <v>1.3941176470588235</v>
      </c>
    </row>
    <row r="14" spans="1:9" ht="24" customHeight="1">
      <c r="A14" s="9" t="s">
        <v>40</v>
      </c>
      <c r="B14" s="10">
        <v>29350</v>
      </c>
      <c r="C14" s="11">
        <f t="shared" si="0"/>
        <v>6.4409862139632856E-4</v>
      </c>
      <c r="D14" s="12">
        <v>89608</v>
      </c>
      <c r="E14" s="10">
        <v>20213</v>
      </c>
      <c r="F14" s="11">
        <v>4.4758297994251193E-4</v>
      </c>
      <c r="G14" s="12">
        <v>65900</v>
      </c>
      <c r="H14" s="13">
        <f t="shared" si="1"/>
        <v>0.45203581853262742</v>
      </c>
      <c r="I14" s="14">
        <f t="shared" si="2"/>
        <v>0.35975720789074361</v>
      </c>
    </row>
    <row r="15" spans="1:9" ht="24" customHeight="1">
      <c r="A15" s="9" t="s">
        <v>41</v>
      </c>
      <c r="B15" s="10">
        <v>22191</v>
      </c>
      <c r="C15" s="11">
        <f t="shared" si="0"/>
        <v>4.8699122682814062E-4</v>
      </c>
      <c r="D15" s="12">
        <v>103195</v>
      </c>
      <c r="E15" s="10">
        <v>13307</v>
      </c>
      <c r="F15" s="11">
        <v>2.9466119398876992E-4</v>
      </c>
      <c r="G15" s="12">
        <v>54500</v>
      </c>
      <c r="H15" s="13">
        <f t="shared" si="1"/>
        <v>0.66761854662959341</v>
      </c>
      <c r="I15" s="14">
        <f t="shared" si="2"/>
        <v>0.89348623853211007</v>
      </c>
    </row>
    <row r="16" spans="1:9" ht="24" customHeight="1">
      <c r="A16" s="9" t="s">
        <v>42</v>
      </c>
      <c r="B16" s="10">
        <v>18303</v>
      </c>
      <c r="C16" s="11">
        <f t="shared" si="0"/>
        <v>4.0166736175185696E-4</v>
      </c>
      <c r="D16" s="12">
        <v>188883</v>
      </c>
      <c r="E16" s="10">
        <v>12650</v>
      </c>
      <c r="F16" s="11">
        <v>2.8011303103313593E-4</v>
      </c>
      <c r="G16" s="12">
        <v>104700</v>
      </c>
      <c r="H16" s="13">
        <f t="shared" si="1"/>
        <v>0.44687747035573122</v>
      </c>
      <c r="I16" s="14">
        <f t="shared" si="2"/>
        <v>0.80404011461318059</v>
      </c>
    </row>
    <row r="17" spans="1:9" ht="24" customHeight="1">
      <c r="A17" s="9" t="s">
        <v>43</v>
      </c>
      <c r="B17" s="10">
        <v>7343</v>
      </c>
      <c r="C17" s="11">
        <f t="shared" si="0"/>
        <v>1.611453552610985E-4</v>
      </c>
      <c r="D17" s="12">
        <v>21779</v>
      </c>
      <c r="E17" s="10">
        <v>22397</v>
      </c>
      <c r="F17" s="11">
        <v>4.9594399652562406E-4</v>
      </c>
      <c r="G17" s="12">
        <v>80800</v>
      </c>
      <c r="H17" s="13">
        <f t="shared" si="1"/>
        <v>-0.67214359065946327</v>
      </c>
      <c r="I17" s="14">
        <f t="shared" si="2"/>
        <v>-0.73045792079207916</v>
      </c>
    </row>
    <row r="18" spans="1:9" ht="24" customHeight="1">
      <c r="A18" s="9" t="s">
        <v>44</v>
      </c>
      <c r="B18" s="10">
        <v>4309</v>
      </c>
      <c r="C18" s="11">
        <f t="shared" si="0"/>
        <v>9.4562894705171367E-5</v>
      </c>
      <c r="D18" s="12">
        <v>28039</v>
      </c>
      <c r="E18" s="10">
        <v>12547</v>
      </c>
      <c r="F18" s="11">
        <v>2.7783226880417043E-4</v>
      </c>
      <c r="G18" s="12">
        <v>79000</v>
      </c>
      <c r="H18" s="13">
        <f t="shared" si="1"/>
        <v>-0.65657129194229702</v>
      </c>
      <c r="I18" s="14">
        <f t="shared" si="2"/>
        <v>-0.64507594936708856</v>
      </c>
    </row>
    <row r="19" spans="1:9" ht="24" customHeight="1">
      <c r="A19" s="9" t="s">
        <v>45</v>
      </c>
      <c r="B19" s="10">
        <v>4160</v>
      </c>
      <c r="C19" s="11">
        <f t="shared" si="0"/>
        <v>9.1293024361455773E-5</v>
      </c>
      <c r="D19" s="12">
        <v>5162</v>
      </c>
      <c r="E19" s="10">
        <v>0</v>
      </c>
      <c r="F19" s="11">
        <v>0</v>
      </c>
      <c r="G19" s="12">
        <v>0</v>
      </c>
      <c r="H19" s="10">
        <v>0</v>
      </c>
      <c r="I19" s="12">
        <v>0</v>
      </c>
    </row>
    <row r="20" spans="1:9" ht="24" customHeight="1">
      <c r="A20" s="9" t="s">
        <v>46</v>
      </c>
      <c r="B20" s="10">
        <v>2389</v>
      </c>
      <c r="C20" s="11">
        <f t="shared" si="0"/>
        <v>5.2427652692191789E-5</v>
      </c>
      <c r="D20" s="12">
        <v>30966</v>
      </c>
      <c r="E20" s="10">
        <v>2006</v>
      </c>
      <c r="F20" s="11">
        <v>4.4419505158298075E-5</v>
      </c>
      <c r="G20" s="12">
        <v>17000</v>
      </c>
      <c r="H20" s="13">
        <f>SUM(B20/E20-1)</f>
        <v>0.19092721834496507</v>
      </c>
      <c r="I20" s="14">
        <f>SUM(D20/G20-1)</f>
        <v>0.82152941176470584</v>
      </c>
    </row>
    <row r="21" spans="1:9" ht="24" customHeight="1">
      <c r="A21" s="9" t="s">
        <v>47</v>
      </c>
      <c r="B21" s="10">
        <v>1567</v>
      </c>
      <c r="C21" s="11">
        <f t="shared" si="0"/>
        <v>3.43885022053849E-5</v>
      </c>
      <c r="D21" s="12">
        <v>20129</v>
      </c>
      <c r="E21" s="10">
        <v>123788</v>
      </c>
      <c r="F21" s="11">
        <v>2.7410776194094727E-3</v>
      </c>
      <c r="G21" s="12">
        <v>377800</v>
      </c>
      <c r="H21" s="13">
        <f>SUM(B21/E21-1)</f>
        <v>-0.98734126086535046</v>
      </c>
      <c r="I21" s="14">
        <f>SUM(D21/G21-1)</f>
        <v>-0.94672048703017464</v>
      </c>
    </row>
    <row r="22" spans="1:9" ht="24" customHeight="1">
      <c r="A22" s="9" t="s">
        <v>48</v>
      </c>
      <c r="B22" s="10">
        <v>1339</v>
      </c>
      <c r="C22" s="11">
        <f t="shared" si="0"/>
        <v>2.9384942216343577E-5</v>
      </c>
      <c r="D22" s="12">
        <v>22882</v>
      </c>
      <c r="E22" s="10">
        <v>0</v>
      </c>
      <c r="F22" s="11">
        <v>0</v>
      </c>
      <c r="G22" s="12">
        <v>0</v>
      </c>
      <c r="H22" s="10">
        <v>0</v>
      </c>
      <c r="I22" s="12">
        <v>0</v>
      </c>
    </row>
    <row r="23" spans="1:9" ht="24" customHeight="1">
      <c r="A23" s="9" t="s">
        <v>49</v>
      </c>
      <c r="B23" s="10">
        <v>551</v>
      </c>
      <c r="C23" s="11">
        <f t="shared" si="0"/>
        <v>1.2091936640183204E-5</v>
      </c>
      <c r="D23" s="12">
        <v>3143</v>
      </c>
      <c r="E23" s="10">
        <v>0</v>
      </c>
      <c r="F23" s="11">
        <v>0</v>
      </c>
      <c r="G23" s="12">
        <v>0</v>
      </c>
      <c r="H23" s="10">
        <v>0</v>
      </c>
      <c r="I23" s="12">
        <v>0</v>
      </c>
    </row>
    <row r="24" spans="1:9" ht="24" customHeight="1">
      <c r="A24" s="9" t="s">
        <v>50</v>
      </c>
      <c r="B24" s="10">
        <v>384</v>
      </c>
      <c r="C24" s="11">
        <f t="shared" si="0"/>
        <v>8.4270484025959173E-6</v>
      </c>
      <c r="D24" s="12">
        <v>5285</v>
      </c>
      <c r="E24" s="10">
        <v>0</v>
      </c>
      <c r="F24" s="11">
        <v>0</v>
      </c>
      <c r="G24" s="12">
        <v>0</v>
      </c>
      <c r="H24" s="10">
        <v>0</v>
      </c>
      <c r="I24" s="12">
        <v>0</v>
      </c>
    </row>
    <row r="25" spans="1:9" ht="24" customHeight="1">
      <c r="A25" s="9" t="s">
        <v>51</v>
      </c>
      <c r="B25" s="10">
        <v>221</v>
      </c>
      <c r="C25" s="11">
        <f t="shared" si="0"/>
        <v>4.8499419192023376E-6</v>
      </c>
      <c r="D25" s="12">
        <v>4754</v>
      </c>
      <c r="E25" s="10">
        <v>0</v>
      </c>
      <c r="F25" s="11">
        <v>0</v>
      </c>
      <c r="G25" s="12">
        <v>0</v>
      </c>
      <c r="H25" s="10">
        <v>0</v>
      </c>
      <c r="I25" s="12">
        <v>0</v>
      </c>
    </row>
    <row r="26" spans="1:9" ht="24" customHeight="1">
      <c r="A26" s="9" t="s">
        <v>52</v>
      </c>
      <c r="B26" s="10">
        <v>206</v>
      </c>
      <c r="C26" s="11">
        <f t="shared" si="0"/>
        <v>4.520760340975935E-6</v>
      </c>
      <c r="D26" s="12">
        <v>3045</v>
      </c>
      <c r="E26" s="10">
        <v>0</v>
      </c>
      <c r="F26" s="11">
        <v>0</v>
      </c>
      <c r="G26" s="12">
        <v>0</v>
      </c>
      <c r="H26" s="10">
        <v>0</v>
      </c>
      <c r="I26" s="12">
        <v>0</v>
      </c>
    </row>
    <row r="27" spans="1:9" ht="24" customHeight="1">
      <c r="A27" s="9" t="s">
        <v>53</v>
      </c>
      <c r="B27" s="10">
        <v>120</v>
      </c>
      <c r="C27" s="11">
        <f t="shared" si="0"/>
        <v>2.6334526258112241E-6</v>
      </c>
      <c r="D27" s="12">
        <v>180</v>
      </c>
      <c r="E27" s="10">
        <v>0</v>
      </c>
      <c r="F27" s="11">
        <v>0</v>
      </c>
      <c r="G27" s="12">
        <v>0</v>
      </c>
      <c r="H27" s="10">
        <v>0</v>
      </c>
      <c r="I27" s="12">
        <v>0</v>
      </c>
    </row>
    <row r="28" spans="1:9" ht="24" customHeight="1">
      <c r="A28" s="9" t="s">
        <v>54</v>
      </c>
      <c r="B28" s="10">
        <v>0</v>
      </c>
      <c r="C28" s="11">
        <f t="shared" si="0"/>
        <v>0</v>
      </c>
      <c r="D28" s="12">
        <v>0</v>
      </c>
      <c r="E28" s="10">
        <v>19958</v>
      </c>
      <c r="F28" s="11">
        <v>4.419364326766266E-4</v>
      </c>
      <c r="G28" s="12">
        <v>62800</v>
      </c>
      <c r="H28" s="13">
        <f>SUM(B28/E28-1)</f>
        <v>-1</v>
      </c>
      <c r="I28" s="14">
        <f>SUM(D28/G28-1)</f>
        <v>-1</v>
      </c>
    </row>
    <row r="29" spans="1:9" ht="24" customHeight="1" thickBot="1">
      <c r="A29" s="15" t="s">
        <v>55</v>
      </c>
      <c r="B29" s="16">
        <f>SUM(B4:B28)</f>
        <v>45567556</v>
      </c>
      <c r="C29" s="17">
        <f t="shared" ref="C29" si="3">B29/$B$29</f>
        <v>1</v>
      </c>
      <c r="D29" s="18">
        <f>SUM(D4:D28)</f>
        <v>93922953</v>
      </c>
      <c r="E29" s="16">
        <v>45160341</v>
      </c>
      <c r="F29" s="17">
        <v>1</v>
      </c>
      <c r="G29" s="18">
        <v>79582500</v>
      </c>
      <c r="H29" s="19">
        <f>SUM(B29/E29-1)</f>
        <v>9.0170931171666968E-3</v>
      </c>
      <c r="I29" s="20">
        <f t="shared" ref="I29" si="4">SUM(D29/G29-1)</f>
        <v>0.18019606069173499</v>
      </c>
    </row>
    <row r="30" spans="1:9" ht="20.25" customHeight="1">
      <c r="B30" s="7"/>
      <c r="C30" s="7"/>
      <c r="D30" s="7"/>
      <c r="E30" s="7"/>
      <c r="F30" s="7"/>
      <c r="G30" s="7"/>
    </row>
    <row r="31" spans="1:9" ht="20.25" customHeight="1"/>
  </sheetData>
  <sortState xmlns:xlrd2="http://schemas.microsoft.com/office/spreadsheetml/2017/richdata2" ref="A4:I28">
    <sortCondition descending="1" ref="B4:B28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15748031496062992" right="0.15748031496062992" top="0.78740157480314965" bottom="0.59055118110236227" header="0.51181102362204722" footer="0.51181102362204722"/>
  <pageSetup paperSize="9" scale="9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1:I31"/>
  <sheetViews>
    <sheetView zoomScaleNormal="100" workbookViewId="0">
      <selection activeCell="K12" sqref="K12"/>
    </sheetView>
  </sheetViews>
  <sheetFormatPr defaultColWidth="8.88671875" defaultRowHeight="24.75" customHeight="1"/>
  <cols>
    <col min="1" max="1" width="13.5546875" style="24" bestFit="1" customWidth="1"/>
    <col min="2" max="2" width="14.33203125" style="35" bestFit="1" customWidth="1"/>
    <col min="3" max="3" width="9.21875" style="35" bestFit="1" customWidth="1"/>
    <col min="4" max="4" width="15.6640625" style="35" bestFit="1" customWidth="1"/>
    <col min="5" max="5" width="14.33203125" style="35" bestFit="1" customWidth="1"/>
    <col min="6" max="6" width="9.21875" style="35" bestFit="1" customWidth="1"/>
    <col min="7" max="7" width="14.33203125" style="35" bestFit="1" customWidth="1"/>
    <col min="8" max="9" width="10.21875" style="35" bestFit="1" customWidth="1"/>
    <col min="10" max="16384" width="8.88671875" style="24"/>
  </cols>
  <sheetData>
    <row r="1" spans="1:9" ht="36.75" customHeight="1" thickBot="1">
      <c r="A1" s="128" t="s">
        <v>65</v>
      </c>
      <c r="B1" s="128"/>
      <c r="C1" s="128"/>
      <c r="D1" s="128"/>
      <c r="E1" s="128"/>
      <c r="F1" s="128"/>
      <c r="G1" s="128"/>
      <c r="H1" s="128"/>
      <c r="I1" s="128"/>
    </row>
    <row r="2" spans="1:9" ht="24.75" customHeight="1">
      <c r="A2" s="142" t="s">
        <v>66</v>
      </c>
      <c r="B2" s="157" t="s">
        <v>67</v>
      </c>
      <c r="C2" s="158"/>
      <c r="D2" s="159"/>
      <c r="E2" s="157" t="s">
        <v>68</v>
      </c>
      <c r="F2" s="158"/>
      <c r="G2" s="159"/>
      <c r="H2" s="157" t="s">
        <v>69</v>
      </c>
      <c r="I2" s="159"/>
    </row>
    <row r="3" spans="1:9" ht="34.5" customHeight="1">
      <c r="A3" s="156"/>
      <c r="B3" s="25" t="s">
        <v>70</v>
      </c>
      <c r="C3" s="26" t="s">
        <v>71</v>
      </c>
      <c r="D3" s="27" t="s">
        <v>72</v>
      </c>
      <c r="E3" s="25" t="s">
        <v>70</v>
      </c>
      <c r="F3" s="26" t="s">
        <v>71</v>
      </c>
      <c r="G3" s="27" t="s">
        <v>72</v>
      </c>
      <c r="H3" s="25" t="s">
        <v>73</v>
      </c>
      <c r="I3" s="27" t="s">
        <v>74</v>
      </c>
    </row>
    <row r="4" spans="1:9" ht="24.75" customHeight="1">
      <c r="A4" s="9" t="s">
        <v>75</v>
      </c>
      <c r="B4" s="28">
        <v>45637525</v>
      </c>
      <c r="C4" s="29">
        <f t="shared" ref="C4:C28" si="0">B4/$B$30</f>
        <v>0.91045235437613081</v>
      </c>
      <c r="D4" s="30">
        <v>93555193</v>
      </c>
      <c r="E4" s="28">
        <v>48542499</v>
      </c>
      <c r="F4" s="29">
        <v>0.90098532540479837</v>
      </c>
      <c r="G4" s="30">
        <v>80985000</v>
      </c>
      <c r="H4" s="13">
        <f t="shared" ref="H4:H18" si="1">SUM(B4/E4-1)</f>
        <v>-5.9843931809114292E-2</v>
      </c>
      <c r="I4" s="14">
        <f t="shared" ref="I4:I18" si="2">SUM(D4/G4-1)</f>
        <v>0.15521631166265348</v>
      </c>
    </row>
    <row r="5" spans="1:9" ht="24.75" customHeight="1">
      <c r="A5" s="9" t="s">
        <v>77</v>
      </c>
      <c r="B5" s="28">
        <v>2019718</v>
      </c>
      <c r="C5" s="29">
        <f t="shared" si="0"/>
        <v>4.0292654088403136E-2</v>
      </c>
      <c r="D5" s="30">
        <v>4715653</v>
      </c>
      <c r="E5" s="28">
        <v>1190035</v>
      </c>
      <c r="F5" s="29">
        <v>2.2087945487068956E-2</v>
      </c>
      <c r="G5" s="30">
        <v>2422800</v>
      </c>
      <c r="H5" s="13">
        <f t="shared" si="1"/>
        <v>0.69719209939203464</v>
      </c>
      <c r="I5" s="14">
        <f t="shared" si="2"/>
        <v>0.94636494964503881</v>
      </c>
    </row>
    <row r="6" spans="1:9" ht="24.75" customHeight="1">
      <c r="A6" s="9" t="s">
        <v>81</v>
      </c>
      <c r="B6" s="28">
        <v>1364658</v>
      </c>
      <c r="C6" s="29">
        <f t="shared" si="0"/>
        <v>2.7224440611497272E-2</v>
      </c>
      <c r="D6" s="30">
        <v>2603010</v>
      </c>
      <c r="E6" s="28">
        <v>121860</v>
      </c>
      <c r="F6" s="29">
        <v>2.2618133391490358E-3</v>
      </c>
      <c r="G6" s="30">
        <v>234800</v>
      </c>
      <c r="H6" s="13">
        <f t="shared" si="1"/>
        <v>10.198572131954702</v>
      </c>
      <c r="I6" s="14">
        <f t="shared" si="2"/>
        <v>10.08607325383305</v>
      </c>
    </row>
    <row r="7" spans="1:9" ht="24.75" customHeight="1">
      <c r="A7" s="9" t="s">
        <v>78</v>
      </c>
      <c r="B7" s="28">
        <v>411417</v>
      </c>
      <c r="C7" s="29">
        <f t="shared" si="0"/>
        <v>8.2076224834796499E-3</v>
      </c>
      <c r="D7" s="30">
        <v>830652</v>
      </c>
      <c r="E7" s="28">
        <v>1176743</v>
      </c>
      <c r="F7" s="29">
        <v>2.1841235960530558E-2</v>
      </c>
      <c r="G7" s="30">
        <v>2759600</v>
      </c>
      <c r="H7" s="13">
        <f t="shared" si="1"/>
        <v>-0.65037650532019309</v>
      </c>
      <c r="I7" s="14">
        <f t="shared" si="2"/>
        <v>-0.69899550659515874</v>
      </c>
    </row>
    <row r="8" spans="1:9" ht="24.75" customHeight="1">
      <c r="A8" s="9" t="s">
        <v>79</v>
      </c>
      <c r="B8" s="28">
        <v>239046</v>
      </c>
      <c r="C8" s="29">
        <f t="shared" si="0"/>
        <v>4.76888248221604E-3</v>
      </c>
      <c r="D8" s="30">
        <v>733207</v>
      </c>
      <c r="E8" s="28">
        <v>318846</v>
      </c>
      <c r="F8" s="29">
        <v>5.9180217949640034E-3</v>
      </c>
      <c r="G8" s="30">
        <v>1177600</v>
      </c>
      <c r="H8" s="13">
        <f t="shared" si="1"/>
        <v>-0.25027756346323926</v>
      </c>
      <c r="I8" s="14">
        <f t="shared" si="2"/>
        <v>-0.3773717730978261</v>
      </c>
    </row>
    <row r="9" spans="1:9" ht="24.75" customHeight="1">
      <c r="A9" s="9" t="s">
        <v>84</v>
      </c>
      <c r="B9" s="28">
        <v>113573</v>
      </c>
      <c r="C9" s="29">
        <f t="shared" si="0"/>
        <v>2.2657408622303752E-3</v>
      </c>
      <c r="D9" s="30">
        <v>225853</v>
      </c>
      <c r="E9" s="28">
        <v>23033</v>
      </c>
      <c r="F9" s="29">
        <v>4.2750981979829101E-4</v>
      </c>
      <c r="G9" s="30">
        <v>39100</v>
      </c>
      <c r="H9" s="13">
        <f t="shared" si="1"/>
        <v>3.9308817783180654</v>
      </c>
      <c r="I9" s="14">
        <f t="shared" si="2"/>
        <v>4.7762915601023019</v>
      </c>
    </row>
    <row r="10" spans="1:9" ht="24.75" customHeight="1">
      <c r="A10" s="9" t="s">
        <v>76</v>
      </c>
      <c r="B10" s="28">
        <v>96776</v>
      </c>
      <c r="C10" s="29">
        <f t="shared" si="0"/>
        <v>1.9306467002122582E-3</v>
      </c>
      <c r="D10" s="30">
        <v>304071</v>
      </c>
      <c r="E10" s="28">
        <v>2110062</v>
      </c>
      <c r="F10" s="29">
        <v>3.916433922559899E-2</v>
      </c>
      <c r="G10" s="30">
        <v>4567100</v>
      </c>
      <c r="H10" s="13">
        <f t="shared" si="1"/>
        <v>-0.95413594482057873</v>
      </c>
      <c r="I10" s="14">
        <f t="shared" si="2"/>
        <v>-0.9334214271638458</v>
      </c>
    </row>
    <row r="11" spans="1:9" ht="24.75" customHeight="1">
      <c r="A11" s="9" t="s">
        <v>82</v>
      </c>
      <c r="B11" s="28">
        <v>54370</v>
      </c>
      <c r="C11" s="29">
        <f t="shared" si="0"/>
        <v>1.0846621175760569E-3</v>
      </c>
      <c r="D11" s="30">
        <v>101821</v>
      </c>
      <c r="E11" s="28">
        <v>77826</v>
      </c>
      <c r="F11" s="29">
        <v>1.4445091492910952E-3</v>
      </c>
      <c r="G11" s="30">
        <v>131100</v>
      </c>
      <c r="H11" s="13">
        <f t="shared" si="1"/>
        <v>-0.30139028088299535</v>
      </c>
      <c r="I11" s="14">
        <f t="shared" si="2"/>
        <v>-0.22333333333333338</v>
      </c>
    </row>
    <row r="12" spans="1:9" ht="24.75" customHeight="1">
      <c r="A12" s="9" t="s">
        <v>83</v>
      </c>
      <c r="B12" s="28">
        <v>47764</v>
      </c>
      <c r="C12" s="29">
        <f t="shared" si="0"/>
        <v>9.5287477255660803E-4</v>
      </c>
      <c r="D12" s="30">
        <v>170129</v>
      </c>
      <c r="E12" s="28">
        <v>74745</v>
      </c>
      <c r="F12" s="29">
        <v>1.3873234698399367E-3</v>
      </c>
      <c r="G12" s="30">
        <v>233900</v>
      </c>
      <c r="H12" s="13">
        <f t="shared" si="1"/>
        <v>-0.36097397819252119</v>
      </c>
      <c r="I12" s="14">
        <f t="shared" si="2"/>
        <v>-0.27264215476699449</v>
      </c>
    </row>
    <row r="13" spans="1:9" ht="24.75" customHeight="1">
      <c r="A13" s="9" t="s">
        <v>39</v>
      </c>
      <c r="B13" s="28">
        <v>42003</v>
      </c>
      <c r="C13" s="29">
        <f t="shared" si="0"/>
        <v>8.3794487630213564E-4</v>
      </c>
      <c r="D13" s="30">
        <v>89540</v>
      </c>
      <c r="E13" s="28">
        <v>7200</v>
      </c>
      <c r="F13" s="29">
        <v>1.3363742033376875E-4</v>
      </c>
      <c r="G13" s="30">
        <v>37400</v>
      </c>
      <c r="H13" s="13">
        <f t="shared" si="1"/>
        <v>4.8337500000000002</v>
      </c>
      <c r="I13" s="14">
        <f t="shared" si="2"/>
        <v>1.3941176470588235</v>
      </c>
    </row>
    <row r="14" spans="1:9" ht="24.75" customHeight="1">
      <c r="A14" s="9" t="s">
        <v>86</v>
      </c>
      <c r="B14" s="28">
        <v>29350</v>
      </c>
      <c r="C14" s="29">
        <f t="shared" si="0"/>
        <v>5.8552203698468397E-4</v>
      </c>
      <c r="D14" s="30">
        <v>89608</v>
      </c>
      <c r="E14" s="28">
        <v>20213</v>
      </c>
      <c r="F14" s="29">
        <v>3.7516849683423158E-4</v>
      </c>
      <c r="G14" s="30">
        <v>65900</v>
      </c>
      <c r="H14" s="13">
        <f t="shared" si="1"/>
        <v>0.45203581853262742</v>
      </c>
      <c r="I14" s="14">
        <f t="shared" si="2"/>
        <v>0.35975720789074361</v>
      </c>
    </row>
    <row r="15" spans="1:9" ht="24.75" customHeight="1">
      <c r="A15" s="9" t="s">
        <v>87</v>
      </c>
      <c r="B15" s="28">
        <v>25439</v>
      </c>
      <c r="C15" s="29">
        <f t="shared" si="0"/>
        <v>5.0749898122158011E-4</v>
      </c>
      <c r="D15" s="30">
        <v>124622</v>
      </c>
      <c r="E15" s="28">
        <v>13307</v>
      </c>
      <c r="F15" s="29">
        <v>2.4698793783075842E-4</v>
      </c>
      <c r="G15" s="30">
        <v>54500</v>
      </c>
      <c r="H15" s="13">
        <f t="shared" si="1"/>
        <v>0.91170060870218683</v>
      </c>
      <c r="I15" s="14">
        <f t="shared" si="2"/>
        <v>1.2866422018348622</v>
      </c>
    </row>
    <row r="16" spans="1:9" ht="24.75" customHeight="1">
      <c r="A16" s="9" t="s">
        <v>42</v>
      </c>
      <c r="B16" s="28">
        <v>18303</v>
      </c>
      <c r="C16" s="29">
        <f t="shared" si="0"/>
        <v>3.6513832514244193E-4</v>
      </c>
      <c r="D16" s="30">
        <v>188883</v>
      </c>
      <c r="E16" s="28">
        <v>19454</v>
      </c>
      <c r="F16" s="29">
        <v>3.6108088544071349E-4</v>
      </c>
      <c r="G16" s="30">
        <v>167500</v>
      </c>
      <c r="H16" s="13">
        <f t="shared" si="1"/>
        <v>-5.9165210239539467E-2</v>
      </c>
      <c r="I16" s="14">
        <f t="shared" si="2"/>
        <v>0.12765970149253736</v>
      </c>
    </row>
    <row r="17" spans="1:9" ht="24.75" customHeight="1">
      <c r="A17" s="9" t="s">
        <v>85</v>
      </c>
      <c r="B17" s="10">
        <v>7343</v>
      </c>
      <c r="C17" s="11">
        <f t="shared" si="0"/>
        <v>1.4649023228546966E-4</v>
      </c>
      <c r="D17" s="12">
        <v>21779</v>
      </c>
      <c r="E17" s="10">
        <v>22397</v>
      </c>
      <c r="F17" s="11">
        <v>4.1570518100214144E-4</v>
      </c>
      <c r="G17" s="12">
        <v>80800</v>
      </c>
      <c r="H17" s="13">
        <f t="shared" si="1"/>
        <v>-0.67214359065946327</v>
      </c>
      <c r="I17" s="14">
        <f t="shared" si="2"/>
        <v>-0.73045792079207916</v>
      </c>
    </row>
    <row r="18" spans="1:9" ht="24.75" customHeight="1">
      <c r="A18" s="9" t="s">
        <v>88</v>
      </c>
      <c r="B18" s="10">
        <v>4309</v>
      </c>
      <c r="C18" s="11">
        <f t="shared" si="0"/>
        <v>8.5963013879625331E-5</v>
      </c>
      <c r="D18" s="12">
        <v>28039</v>
      </c>
      <c r="E18" s="10">
        <v>12547</v>
      </c>
      <c r="F18" s="11">
        <v>2.3288176568441615E-4</v>
      </c>
      <c r="G18" s="12">
        <v>79000</v>
      </c>
      <c r="H18" s="13">
        <f t="shared" si="1"/>
        <v>-0.65657129194229702</v>
      </c>
      <c r="I18" s="14">
        <f t="shared" si="2"/>
        <v>-0.64507594936708856</v>
      </c>
    </row>
    <row r="19" spans="1:9" ht="24.75" customHeight="1">
      <c r="A19" s="9" t="s">
        <v>94</v>
      </c>
      <c r="B19" s="28">
        <v>4160</v>
      </c>
      <c r="C19" s="29">
        <f t="shared" si="0"/>
        <v>8.2990516996806995E-5</v>
      </c>
      <c r="D19" s="30">
        <v>5162</v>
      </c>
      <c r="E19" s="10">
        <v>0</v>
      </c>
      <c r="F19" s="29">
        <v>0</v>
      </c>
      <c r="G19" s="12">
        <v>0</v>
      </c>
      <c r="H19" s="10">
        <v>0</v>
      </c>
      <c r="I19" s="12">
        <v>0</v>
      </c>
    </row>
    <row r="20" spans="1:9" ht="24.75" customHeight="1">
      <c r="A20" s="9" t="s">
        <v>89</v>
      </c>
      <c r="B20" s="28">
        <v>4014</v>
      </c>
      <c r="C20" s="29">
        <f t="shared" si="0"/>
        <v>8.007786904451521E-5</v>
      </c>
      <c r="D20" s="30">
        <v>44241</v>
      </c>
      <c r="E20" s="28">
        <v>2006</v>
      </c>
      <c r="F20" s="29">
        <v>3.7232870165213904E-5</v>
      </c>
      <c r="G20" s="30">
        <v>17000</v>
      </c>
      <c r="H20" s="13">
        <f>SUM(B20/E20-1)</f>
        <v>1.0009970089730809</v>
      </c>
      <c r="I20" s="14">
        <f>SUM(D20/G20-1)</f>
        <v>1.6024117647058822</v>
      </c>
    </row>
    <row r="21" spans="1:9" ht="24.75" customHeight="1">
      <c r="A21" s="9" t="s">
        <v>91</v>
      </c>
      <c r="B21" s="28">
        <v>1724</v>
      </c>
      <c r="C21" s="29">
        <f t="shared" si="0"/>
        <v>3.4393185409253672E-5</v>
      </c>
      <c r="D21" s="30">
        <v>11327</v>
      </c>
      <c r="E21" s="10">
        <v>0</v>
      </c>
      <c r="F21" s="29">
        <v>0</v>
      </c>
      <c r="G21" s="12">
        <v>0</v>
      </c>
      <c r="H21" s="10">
        <v>0</v>
      </c>
      <c r="I21" s="12">
        <v>0</v>
      </c>
    </row>
    <row r="22" spans="1:9" ht="24.75" customHeight="1">
      <c r="A22" s="9" t="s">
        <v>90</v>
      </c>
      <c r="B22" s="28">
        <v>1654</v>
      </c>
      <c r="C22" s="29">
        <f t="shared" si="0"/>
        <v>3.2996710363634323E-5</v>
      </c>
      <c r="D22" s="30">
        <v>27031</v>
      </c>
      <c r="E22" s="10">
        <v>0</v>
      </c>
      <c r="F22" s="29">
        <v>0</v>
      </c>
      <c r="G22" s="12">
        <v>0</v>
      </c>
      <c r="H22" s="10">
        <v>0</v>
      </c>
      <c r="I22" s="12">
        <v>0</v>
      </c>
    </row>
    <row r="23" spans="1:9" ht="24.75" customHeight="1">
      <c r="A23" s="9" t="s">
        <v>80</v>
      </c>
      <c r="B23" s="28">
        <v>1567</v>
      </c>
      <c r="C23" s="29">
        <f t="shared" si="0"/>
        <v>3.1261091378364562E-5</v>
      </c>
      <c r="D23" s="30">
        <v>20129</v>
      </c>
      <c r="E23" s="28">
        <v>123788</v>
      </c>
      <c r="F23" s="29">
        <v>2.2975984705939671E-3</v>
      </c>
      <c r="G23" s="30">
        <v>377800</v>
      </c>
      <c r="H23" s="13">
        <f>SUM(B23/E23-1)</f>
        <v>-0.98734126086535046</v>
      </c>
      <c r="I23" s="14">
        <f>SUM(D23/G23-1)</f>
        <v>-0.94672048703017464</v>
      </c>
    </row>
    <row r="24" spans="1:9" ht="24.75" customHeight="1">
      <c r="A24" s="31" t="s">
        <v>49</v>
      </c>
      <c r="B24" s="10">
        <v>551</v>
      </c>
      <c r="C24" s="11">
        <f t="shared" si="0"/>
        <v>1.0992253573375158E-5</v>
      </c>
      <c r="D24" s="12">
        <v>3143</v>
      </c>
      <c r="E24" s="10">
        <v>606</v>
      </c>
      <c r="F24" s="11">
        <v>1.1247816211425536E-5</v>
      </c>
      <c r="G24" s="12">
        <v>3400</v>
      </c>
      <c r="H24" s="13">
        <f>SUM(B24/E24-1)</f>
        <v>-9.0759075907590803E-2</v>
      </c>
      <c r="I24" s="14">
        <f>SUM(D24/G24-1)</f>
        <v>-7.5588235294117623E-2</v>
      </c>
    </row>
    <row r="25" spans="1:9" ht="24.75" customHeight="1">
      <c r="A25" s="9" t="s">
        <v>93</v>
      </c>
      <c r="B25" s="28">
        <v>384</v>
      </c>
      <c r="C25" s="29">
        <f t="shared" si="0"/>
        <v>7.6606631073975688E-6</v>
      </c>
      <c r="D25" s="30">
        <v>5285</v>
      </c>
      <c r="E25" s="10">
        <v>0</v>
      </c>
      <c r="F25" s="29">
        <v>0</v>
      </c>
      <c r="G25" s="12">
        <v>0</v>
      </c>
      <c r="H25" s="10">
        <v>0</v>
      </c>
      <c r="I25" s="12">
        <v>0</v>
      </c>
    </row>
    <row r="26" spans="1:9" ht="24.75" customHeight="1">
      <c r="A26" s="9" t="s">
        <v>92</v>
      </c>
      <c r="B26" s="28">
        <v>235</v>
      </c>
      <c r="C26" s="29">
        <f t="shared" si="0"/>
        <v>4.6881662245792415E-6</v>
      </c>
      <c r="D26" s="30">
        <v>5475</v>
      </c>
      <c r="E26" s="10">
        <v>0</v>
      </c>
      <c r="F26" s="29">
        <v>0</v>
      </c>
      <c r="G26" s="12">
        <v>0</v>
      </c>
      <c r="H26" s="10">
        <v>0</v>
      </c>
      <c r="I26" s="12">
        <v>0</v>
      </c>
    </row>
    <row r="27" spans="1:9" ht="24.75" customHeight="1">
      <c r="A27" s="9" t="s">
        <v>95</v>
      </c>
      <c r="B27" s="28">
        <v>206</v>
      </c>
      <c r="C27" s="29">
        <f t="shared" si="0"/>
        <v>4.1096265628226545E-6</v>
      </c>
      <c r="D27" s="30">
        <v>3045</v>
      </c>
      <c r="E27" s="10">
        <v>0</v>
      </c>
      <c r="F27" s="29">
        <v>0</v>
      </c>
      <c r="G27" s="12">
        <v>0</v>
      </c>
      <c r="H27" s="10">
        <v>0</v>
      </c>
      <c r="I27" s="12">
        <v>0</v>
      </c>
    </row>
    <row r="28" spans="1:9" ht="24.75" customHeight="1">
      <c r="A28" s="9" t="s">
        <v>54</v>
      </c>
      <c r="B28" s="28">
        <v>0</v>
      </c>
      <c r="C28" s="29">
        <f t="shared" si="0"/>
        <v>0</v>
      </c>
      <c r="D28" s="30">
        <v>0</v>
      </c>
      <c r="E28" s="28">
        <v>19958</v>
      </c>
      <c r="F28" s="29">
        <v>3.7043550486407726E-4</v>
      </c>
      <c r="G28" s="30">
        <v>62800</v>
      </c>
      <c r="H28" s="13">
        <f>SUM(B28/E28-1)</f>
        <v>-1</v>
      </c>
      <c r="I28" s="14">
        <f>SUM(D28/G28-1)</f>
        <v>-1</v>
      </c>
    </row>
    <row r="29" spans="1:9" ht="24.75" customHeight="1">
      <c r="A29" s="9" t="s">
        <v>53</v>
      </c>
      <c r="B29" s="28">
        <v>120</v>
      </c>
      <c r="C29" s="29">
        <f t="shared" ref="C29:C30" si="3">B29/$B$30</f>
        <v>2.3939572210617402E-6</v>
      </c>
      <c r="D29" s="30">
        <v>180</v>
      </c>
      <c r="E29" s="10">
        <v>0</v>
      </c>
      <c r="F29" s="29">
        <v>0</v>
      </c>
      <c r="G29" s="12">
        <v>0</v>
      </c>
      <c r="H29" s="10">
        <v>0</v>
      </c>
      <c r="I29" s="12">
        <v>0</v>
      </c>
    </row>
    <row r="30" spans="1:9" ht="33" customHeight="1" thickBot="1">
      <c r="A30" s="15" t="s">
        <v>96</v>
      </c>
      <c r="B30" s="32">
        <f>SUM(B4:B29)</f>
        <v>50126209</v>
      </c>
      <c r="C30" s="33">
        <f t="shared" si="3"/>
        <v>1</v>
      </c>
      <c r="D30" s="34">
        <f>SUM(D4:D29)</f>
        <v>103907078</v>
      </c>
      <c r="E30" s="32">
        <v>53877125</v>
      </c>
      <c r="F30" s="33">
        <v>1</v>
      </c>
      <c r="G30" s="34">
        <v>93497100</v>
      </c>
      <c r="H30" s="19">
        <f t="shared" ref="H30" si="4">SUM(B30/E30-1)</f>
        <v>-6.9619824740091429E-2</v>
      </c>
      <c r="I30" s="20">
        <f t="shared" ref="I30" si="5">SUM(D30/G30-1)</f>
        <v>0.11134011643141872</v>
      </c>
    </row>
    <row r="31" spans="1:9" ht="24.75" customHeight="1">
      <c r="B31" s="24"/>
      <c r="C31" s="24"/>
      <c r="D31" s="24"/>
    </row>
  </sheetData>
  <sortState xmlns:xlrd2="http://schemas.microsoft.com/office/spreadsheetml/2017/richdata2" ref="A4:I28">
    <sortCondition descending="1" ref="B4:B28"/>
  </sortState>
  <mergeCells count="5">
    <mergeCell ref="A1:I1"/>
    <mergeCell ref="A2:A3"/>
    <mergeCell ref="B2:D2"/>
    <mergeCell ref="E2:G2"/>
    <mergeCell ref="H2:I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111.01</vt:lpstr>
      <vt:lpstr>111.02</vt:lpstr>
      <vt:lpstr>110.03</vt:lpstr>
      <vt:lpstr>110.04</vt:lpstr>
      <vt:lpstr>110.05</vt:lpstr>
      <vt:lpstr>110.06</vt:lpstr>
      <vt:lpstr>110.07</vt:lpstr>
      <vt:lpstr>110.08 </vt:lpstr>
      <vt:lpstr>110.09</vt:lpstr>
      <vt:lpstr>110.10</vt:lpstr>
      <vt:lpstr>110.11</vt:lpstr>
      <vt:lpstr>110.12</vt:lpstr>
      <vt:lpstr>會訊分析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2017-12-11T05:27:04Z</cp:lastPrinted>
  <dcterms:created xsi:type="dcterms:W3CDTF">2007-06-25T02:24:51Z</dcterms:created>
  <dcterms:modified xsi:type="dcterms:W3CDTF">2022-05-11T05:20:53Z</dcterms:modified>
</cp:coreProperties>
</file>