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ork\網站及公會相關資料\統計-進出口統計資料\"/>
    </mc:Choice>
  </mc:AlternateContent>
  <bookViews>
    <workbookView xWindow="0" yWindow="0" windowWidth="28800" windowHeight="12390" tabRatio="789" firstSheet="6" activeTab="12"/>
  </bookViews>
  <sheets>
    <sheet name="10901" sheetId="7" r:id="rId1"/>
    <sheet name="10902" sheetId="34" r:id="rId2"/>
    <sheet name="10903" sheetId="35" r:id="rId3"/>
    <sheet name="10904" sheetId="37" r:id="rId4"/>
    <sheet name="10905" sheetId="36" r:id="rId5"/>
    <sheet name="10906" sheetId="38" r:id="rId6"/>
    <sheet name="10907" sheetId="39" r:id="rId7"/>
    <sheet name="10908 " sheetId="49" r:id="rId8"/>
    <sheet name="10909" sheetId="41" r:id="rId9"/>
    <sheet name="10910" sheetId="42" r:id="rId10"/>
    <sheet name="10911" sheetId="45" r:id="rId11"/>
    <sheet name="10912" sheetId="46" r:id="rId12"/>
    <sheet name="會訊分析" sheetId="50" r:id="rId13"/>
    <sheet name="公式" sheetId="4" r:id="rId14"/>
    <sheet name="各種人纖紗稅號" sheetId="48" r:id="rId15"/>
  </sheets>
  <calcPr calcId="152511"/>
  <fileRecoveryPr autoRecover="0"/>
</workbook>
</file>

<file path=xl/calcChain.xml><?xml version="1.0" encoding="utf-8"?>
<calcChain xmlns="http://schemas.openxmlformats.org/spreadsheetml/2006/main">
  <c r="C23" i="50" l="1"/>
  <c r="G23" i="50" s="1"/>
  <c r="B23" i="50"/>
  <c r="F23" i="50" s="1"/>
  <c r="C22" i="50"/>
  <c r="G22" i="50" s="1"/>
  <c r="B22" i="50"/>
  <c r="F22" i="50" s="1"/>
  <c r="C21" i="50"/>
  <c r="G21" i="50" s="1"/>
  <c r="B21" i="50"/>
  <c r="F21" i="50" s="1"/>
  <c r="C19" i="50"/>
  <c r="G19" i="50" s="1"/>
  <c r="B19" i="50"/>
  <c r="F19" i="50" s="1"/>
  <c r="C18" i="50"/>
  <c r="G18" i="50" s="1"/>
  <c r="B18" i="50"/>
  <c r="F18" i="50" s="1"/>
  <c r="C17" i="50"/>
  <c r="G17" i="50" s="1"/>
  <c r="B17" i="50"/>
  <c r="F17" i="50" s="1"/>
  <c r="C16" i="50"/>
  <c r="C20" i="50" s="1"/>
  <c r="G20" i="50" s="1"/>
  <c r="B16" i="50"/>
  <c r="C14" i="50"/>
  <c r="G14" i="50" s="1"/>
  <c r="B14" i="50"/>
  <c r="F14" i="50" s="1"/>
  <c r="C13" i="50"/>
  <c r="B13" i="50"/>
  <c r="C12" i="50"/>
  <c r="G12" i="50" s="1"/>
  <c r="B12" i="50"/>
  <c r="F12" i="50" s="1"/>
  <c r="C11" i="50"/>
  <c r="C15" i="50" s="1"/>
  <c r="G15" i="50" s="1"/>
  <c r="B11" i="50"/>
  <c r="B15" i="50" s="1"/>
  <c r="F15" i="50" s="1"/>
  <c r="C9" i="50"/>
  <c r="G9" i="50" s="1"/>
  <c r="B9" i="50"/>
  <c r="F9" i="50" s="1"/>
  <c r="C8" i="50"/>
  <c r="G8" i="50" s="1"/>
  <c r="B8" i="50"/>
  <c r="F8" i="50" s="1"/>
  <c r="C7" i="50"/>
  <c r="G7" i="50" s="1"/>
  <c r="B7" i="50"/>
  <c r="F7" i="50" s="1"/>
  <c r="C6" i="50"/>
  <c r="G6" i="50" s="1"/>
  <c r="B6" i="50"/>
  <c r="F6" i="50" s="1"/>
  <c r="C5" i="50"/>
  <c r="B5" i="50"/>
  <c r="B20" i="50" l="1"/>
  <c r="F20" i="50" s="1"/>
  <c r="B10" i="50"/>
  <c r="C10" i="50"/>
  <c r="F10" i="50"/>
  <c r="G10" i="50"/>
  <c r="F5" i="50"/>
  <c r="F11" i="50"/>
  <c r="F16" i="50"/>
  <c r="B24" i="50"/>
  <c r="F24" i="50" s="1"/>
  <c r="G5" i="50"/>
  <c r="G11" i="50"/>
  <c r="G16" i="50"/>
  <c r="C24" i="50"/>
  <c r="G24" i="50" s="1"/>
  <c r="X10" i="4"/>
  <c r="Y10" i="4"/>
  <c r="X12" i="4"/>
  <c r="Y12" i="4"/>
  <c r="X14" i="4"/>
  <c r="Y14" i="4"/>
  <c r="B25" i="50" l="1"/>
  <c r="F25" i="50" s="1"/>
  <c r="C25" i="50"/>
  <c r="G25" i="50" s="1"/>
  <c r="F55" i="4"/>
  <c r="B22" i="35" s="1"/>
  <c r="F22" i="35" s="1"/>
  <c r="G55" i="4"/>
  <c r="C22" i="35" s="1"/>
  <c r="F50" i="4"/>
  <c r="B21" i="35" s="1"/>
  <c r="G50" i="4"/>
  <c r="C21" i="35" s="1"/>
  <c r="F46" i="4"/>
  <c r="G46" i="4"/>
  <c r="F41" i="4"/>
  <c r="B18" i="35" s="1"/>
  <c r="G41" i="4"/>
  <c r="C18" i="35" s="1"/>
  <c r="F38" i="4"/>
  <c r="B17" i="35" s="1"/>
  <c r="F17" i="35" s="1"/>
  <c r="G38" i="4"/>
  <c r="C17" i="35" s="1"/>
  <c r="G17" i="35" s="1"/>
  <c r="F34" i="4"/>
  <c r="B16" i="35" s="1"/>
  <c r="G34" i="4"/>
  <c r="C16" i="35" s="1"/>
  <c r="F31" i="4"/>
  <c r="G31" i="4"/>
  <c r="F27" i="4"/>
  <c r="B13" i="35" s="1"/>
  <c r="G27" i="4"/>
  <c r="C13" i="35" s="1"/>
  <c r="F25" i="4"/>
  <c r="B12" i="35" s="1"/>
  <c r="G25" i="4"/>
  <c r="C12" i="35" s="1"/>
  <c r="F23" i="4"/>
  <c r="B11" i="35" s="1"/>
  <c r="G23" i="4"/>
  <c r="C11" i="35" s="1"/>
  <c r="F20" i="4"/>
  <c r="G20" i="4"/>
  <c r="F14" i="4"/>
  <c r="B8" i="35" s="1"/>
  <c r="G14" i="4"/>
  <c r="C8" i="35" s="1"/>
  <c r="F12" i="4"/>
  <c r="B7" i="35" s="1"/>
  <c r="G12" i="4"/>
  <c r="C7" i="35" s="1"/>
  <c r="F10" i="4"/>
  <c r="B6" i="35" s="1"/>
  <c r="G10" i="4"/>
  <c r="C6" i="35" s="1"/>
  <c r="F8" i="4"/>
  <c r="B5" i="35" s="1"/>
  <c r="G8" i="4"/>
  <c r="C5" i="35" s="1"/>
  <c r="F5" i="4"/>
  <c r="G5" i="4"/>
  <c r="T23" i="4"/>
  <c r="U23" i="4"/>
  <c r="V23" i="4"/>
  <c r="W23" i="4"/>
  <c r="X23" i="4"/>
  <c r="Y23" i="4"/>
  <c r="H23" i="4"/>
  <c r="I23" i="4"/>
  <c r="J23" i="4"/>
  <c r="K23" i="4"/>
  <c r="L23" i="4"/>
  <c r="M23" i="4"/>
  <c r="N23" i="4"/>
  <c r="O23" i="4"/>
  <c r="P23" i="4"/>
  <c r="B11" i="49" s="1"/>
  <c r="F11" i="49" s="1"/>
  <c r="Q23" i="4"/>
  <c r="C11" i="49" s="1"/>
  <c r="G11" i="49" s="1"/>
  <c r="R23" i="4"/>
  <c r="B11" i="41" s="1"/>
  <c r="S23" i="4"/>
  <c r="C11" i="41" s="1"/>
  <c r="E23" i="4"/>
  <c r="D23" i="4"/>
  <c r="G18" i="4" l="1"/>
  <c r="C4" i="35"/>
  <c r="C9" i="35" s="1"/>
  <c r="G9" i="35" s="1"/>
  <c r="G29" i="4"/>
  <c r="C10" i="35"/>
  <c r="C14" i="35" s="1"/>
  <c r="G14" i="35" s="1"/>
  <c r="G44" i="4"/>
  <c r="C15" i="35"/>
  <c r="C19" i="35" s="1"/>
  <c r="G19" i="35" s="1"/>
  <c r="G59" i="4"/>
  <c r="C20" i="35"/>
  <c r="C23" i="35" s="1"/>
  <c r="F18" i="4"/>
  <c r="B4" i="35"/>
  <c r="B9" i="35" s="1"/>
  <c r="F9" i="35" s="1"/>
  <c r="F29" i="4"/>
  <c r="B10" i="35"/>
  <c r="B14" i="35" s="1"/>
  <c r="F14" i="35" s="1"/>
  <c r="F44" i="4"/>
  <c r="B15" i="35"/>
  <c r="B19" i="35" s="1"/>
  <c r="F19" i="35" s="1"/>
  <c r="F59" i="4"/>
  <c r="B20" i="35"/>
  <c r="B23" i="35" s="1"/>
  <c r="Q25" i="4"/>
  <c r="P25" i="4"/>
  <c r="B23" i="4"/>
  <c r="I25" i="4"/>
  <c r="C12" i="37" s="1"/>
  <c r="H25" i="4"/>
  <c r="B12" i="37" s="1"/>
  <c r="C10" i="4"/>
  <c r="C6" i="7" s="1"/>
  <c r="G6" i="7" s="1"/>
  <c r="B10" i="4"/>
  <c r="B6" i="7" s="1"/>
  <c r="F6" i="7" s="1"/>
  <c r="M25" i="4"/>
  <c r="C12" i="38" s="1"/>
  <c r="L25" i="4"/>
  <c r="B12" i="38" s="1"/>
  <c r="C11" i="39"/>
  <c r="G11" i="39" s="1"/>
  <c r="B11" i="39"/>
  <c r="F11" i="39" s="1"/>
  <c r="N25" i="4"/>
  <c r="O25" i="4"/>
  <c r="C12" i="39" s="1"/>
  <c r="B11" i="36"/>
  <c r="F11" i="36" s="1"/>
  <c r="C11" i="36"/>
  <c r="G11" i="36" s="1"/>
  <c r="C55" i="4"/>
  <c r="C22" i="7" s="1"/>
  <c r="G22" i="7" s="1"/>
  <c r="B55" i="4"/>
  <c r="B22" i="7" s="1"/>
  <c r="F22" i="7" s="1"/>
  <c r="C38" i="4"/>
  <c r="C17" i="7" s="1"/>
  <c r="G17" i="7" s="1"/>
  <c r="B38" i="4"/>
  <c r="B17" i="7" s="1"/>
  <c r="F17" i="7" s="1"/>
  <c r="C23" i="4"/>
  <c r="C11" i="7" s="1"/>
  <c r="G11" i="7" s="1"/>
  <c r="E38" i="4"/>
  <c r="D38" i="4"/>
  <c r="C11" i="45"/>
  <c r="G11" i="45" s="1"/>
  <c r="V25" i="4"/>
  <c r="B12" i="45" s="1"/>
  <c r="W25" i="4"/>
  <c r="C12" i="45" s="1"/>
  <c r="S25" i="4"/>
  <c r="C12" i="41" s="1"/>
  <c r="R25" i="4"/>
  <c r="B12" i="41" s="1"/>
  <c r="Q55" i="4"/>
  <c r="P55" i="4"/>
  <c r="Q50" i="4"/>
  <c r="P50" i="4"/>
  <c r="Q46" i="4"/>
  <c r="P46" i="4"/>
  <c r="Q41" i="4"/>
  <c r="P41" i="4"/>
  <c r="Q38" i="4"/>
  <c r="P38" i="4"/>
  <c r="Q34" i="4"/>
  <c r="P34" i="4"/>
  <c r="Q31" i="4"/>
  <c r="P31" i="4"/>
  <c r="B15" i="49" s="1"/>
  <c r="Q27" i="4"/>
  <c r="P27" i="4"/>
  <c r="Q20" i="4"/>
  <c r="P20" i="4"/>
  <c r="Q14" i="4"/>
  <c r="P14" i="4"/>
  <c r="Q12" i="4"/>
  <c r="P12" i="4"/>
  <c r="Q10" i="4"/>
  <c r="P10" i="4"/>
  <c r="B6" i="49" s="1"/>
  <c r="F6" i="49" s="1"/>
  <c r="Q8" i="4"/>
  <c r="P8" i="4"/>
  <c r="Q5" i="4"/>
  <c r="P5" i="4"/>
  <c r="B4" i="49" s="1"/>
  <c r="O55" i="4"/>
  <c r="C22" i="39" s="1"/>
  <c r="G22" i="39" s="1"/>
  <c r="N55" i="4"/>
  <c r="B22" i="39" s="1"/>
  <c r="F22" i="39" s="1"/>
  <c r="O50" i="4"/>
  <c r="C21" i="39" s="1"/>
  <c r="G21" i="39" s="1"/>
  <c r="N50" i="4"/>
  <c r="B21" i="39" s="1"/>
  <c r="F21" i="39" s="1"/>
  <c r="O46" i="4"/>
  <c r="C20" i="39" s="1"/>
  <c r="G20" i="39" s="1"/>
  <c r="N46" i="4"/>
  <c r="B20" i="39" s="1"/>
  <c r="O41" i="4"/>
  <c r="C18" i="39" s="1"/>
  <c r="G18" i="39" s="1"/>
  <c r="N41" i="4"/>
  <c r="B18" i="39" s="1"/>
  <c r="F18" i="39" s="1"/>
  <c r="O38" i="4"/>
  <c r="C17" i="39" s="1"/>
  <c r="G17" i="39" s="1"/>
  <c r="N38" i="4"/>
  <c r="B17" i="39" s="1"/>
  <c r="F17" i="39" s="1"/>
  <c r="O34" i="4"/>
  <c r="C16" i="39" s="1"/>
  <c r="G16" i="39" s="1"/>
  <c r="N34" i="4"/>
  <c r="B16" i="39" s="1"/>
  <c r="F16" i="39" s="1"/>
  <c r="O31" i="4"/>
  <c r="N31" i="4"/>
  <c r="O27" i="4"/>
  <c r="C13" i="39" s="1"/>
  <c r="G13" i="39" s="1"/>
  <c r="N27" i="4"/>
  <c r="B13" i="39" s="1"/>
  <c r="F13" i="39" s="1"/>
  <c r="O20" i="4"/>
  <c r="C10" i="39" s="1"/>
  <c r="N20" i="4"/>
  <c r="B10" i="39" s="1"/>
  <c r="F10" i="39" s="1"/>
  <c r="O14" i="4"/>
  <c r="C8" i="39" s="1"/>
  <c r="G8" i="39" s="1"/>
  <c r="N14" i="4"/>
  <c r="B8" i="39" s="1"/>
  <c r="F8" i="39" s="1"/>
  <c r="O12" i="4"/>
  <c r="C7" i="39" s="1"/>
  <c r="G7" i="39" s="1"/>
  <c r="N12" i="4"/>
  <c r="B7" i="39" s="1"/>
  <c r="F7" i="39" s="1"/>
  <c r="O10" i="4"/>
  <c r="C6" i="39" s="1"/>
  <c r="G6" i="39" s="1"/>
  <c r="N10" i="4"/>
  <c r="B6" i="39" s="1"/>
  <c r="F6" i="39" s="1"/>
  <c r="O8" i="4"/>
  <c r="C5" i="39" s="1"/>
  <c r="G5" i="39" s="1"/>
  <c r="N8" i="4"/>
  <c r="B5" i="39" s="1"/>
  <c r="F5" i="39" s="1"/>
  <c r="O5" i="4"/>
  <c r="C4" i="39" s="1"/>
  <c r="N5" i="4"/>
  <c r="B4" i="39" s="1"/>
  <c r="F4" i="39" s="1"/>
  <c r="K55" i="4"/>
  <c r="C22" i="36" s="1"/>
  <c r="G22" i="36" s="1"/>
  <c r="J55" i="4"/>
  <c r="B22" i="36" s="1"/>
  <c r="F22" i="36" s="1"/>
  <c r="M55" i="4"/>
  <c r="C22" i="38" s="1"/>
  <c r="G22" i="38" s="1"/>
  <c r="L55" i="4"/>
  <c r="B22" i="38" s="1"/>
  <c r="F22" i="38" s="1"/>
  <c r="M46" i="4"/>
  <c r="C20" i="38" s="1"/>
  <c r="G20" i="38" s="1"/>
  <c r="M50" i="4"/>
  <c r="C21" i="38" s="1"/>
  <c r="G21" i="38" s="1"/>
  <c r="L50" i="4"/>
  <c r="B21" i="38" s="1"/>
  <c r="F21" i="38" s="1"/>
  <c r="L46" i="4"/>
  <c r="B20" i="38" s="1"/>
  <c r="M41" i="4"/>
  <c r="C18" i="38" s="1"/>
  <c r="G18" i="38" s="1"/>
  <c r="M38" i="4"/>
  <c r="C17" i="38" s="1"/>
  <c r="G17" i="38" s="1"/>
  <c r="M34" i="4"/>
  <c r="C16" i="38" s="1"/>
  <c r="G16" i="38" s="1"/>
  <c r="M31" i="4"/>
  <c r="L41" i="4"/>
  <c r="B18" i="38" s="1"/>
  <c r="F18" i="38" s="1"/>
  <c r="L38" i="4"/>
  <c r="B17" i="38" s="1"/>
  <c r="F17" i="38" s="1"/>
  <c r="L34" i="4"/>
  <c r="B16" i="38" s="1"/>
  <c r="F16" i="38" s="1"/>
  <c r="L31" i="4"/>
  <c r="B15" i="38" s="1"/>
  <c r="F15" i="38" s="1"/>
  <c r="M20" i="4"/>
  <c r="C10" i="38" s="1"/>
  <c r="G10" i="38" s="1"/>
  <c r="C11" i="38"/>
  <c r="G11" i="38" s="1"/>
  <c r="M27" i="4"/>
  <c r="C13" i="38" s="1"/>
  <c r="G13" i="38" s="1"/>
  <c r="L27" i="4"/>
  <c r="B13" i="38" s="1"/>
  <c r="F13" i="38" s="1"/>
  <c r="B11" i="38"/>
  <c r="F11" i="38" s="1"/>
  <c r="L20" i="4"/>
  <c r="B10" i="38" s="1"/>
  <c r="M14" i="4"/>
  <c r="C8" i="38" s="1"/>
  <c r="G8" i="38" s="1"/>
  <c r="M12" i="4"/>
  <c r="C7" i="38" s="1"/>
  <c r="G7" i="38" s="1"/>
  <c r="M10" i="4"/>
  <c r="C6" i="38" s="1"/>
  <c r="G6" i="38" s="1"/>
  <c r="M8" i="4"/>
  <c r="C5" i="38" s="1"/>
  <c r="G5" i="38" s="1"/>
  <c r="M5" i="4"/>
  <c r="C4" i="38" s="1"/>
  <c r="G4" i="38" s="1"/>
  <c r="L14" i="4"/>
  <c r="B8" i="38" s="1"/>
  <c r="F8" i="38" s="1"/>
  <c r="L12" i="4"/>
  <c r="B7" i="38" s="1"/>
  <c r="F7" i="38" s="1"/>
  <c r="L10" i="4"/>
  <c r="B6" i="38" s="1"/>
  <c r="F6" i="38" s="1"/>
  <c r="L8" i="4"/>
  <c r="B5" i="38" s="1"/>
  <c r="F5" i="38" s="1"/>
  <c r="L5" i="4"/>
  <c r="B4" i="38" s="1"/>
  <c r="F4" i="38" s="1"/>
  <c r="K50" i="4"/>
  <c r="C21" i="36" s="1"/>
  <c r="G21" i="36" s="1"/>
  <c r="J50" i="4"/>
  <c r="B21" i="36" s="1"/>
  <c r="F21" i="36" s="1"/>
  <c r="K46" i="4"/>
  <c r="C20" i="36" s="1"/>
  <c r="G20" i="36" s="1"/>
  <c r="J46" i="4"/>
  <c r="B20" i="36" s="1"/>
  <c r="F20" i="36" s="1"/>
  <c r="K34" i="4"/>
  <c r="C16" i="36" s="1"/>
  <c r="G16" i="36" s="1"/>
  <c r="K38" i="4"/>
  <c r="C17" i="36" s="1"/>
  <c r="G17" i="36" s="1"/>
  <c r="K41" i="4"/>
  <c r="C18" i="36" s="1"/>
  <c r="G18" i="36" s="1"/>
  <c r="J41" i="4"/>
  <c r="B18" i="36" s="1"/>
  <c r="F18" i="36" s="1"/>
  <c r="J38" i="4"/>
  <c r="J34" i="4"/>
  <c r="B16" i="36" s="1"/>
  <c r="F16" i="36" s="1"/>
  <c r="K31" i="4"/>
  <c r="C15" i="36" s="1"/>
  <c r="G15" i="36" s="1"/>
  <c r="J31" i="4"/>
  <c r="B15" i="36" s="1"/>
  <c r="F15" i="36" s="1"/>
  <c r="J27" i="4"/>
  <c r="B13" i="36" s="1"/>
  <c r="F13" i="36" s="1"/>
  <c r="J25" i="4"/>
  <c r="B12" i="36" s="1"/>
  <c r="K27" i="4"/>
  <c r="C13" i="36" s="1"/>
  <c r="G13" i="36" s="1"/>
  <c r="K25" i="4"/>
  <c r="C12" i="36" s="1"/>
  <c r="K20" i="4"/>
  <c r="C10" i="36" s="1"/>
  <c r="G10" i="36" s="1"/>
  <c r="J20" i="4"/>
  <c r="K14" i="4"/>
  <c r="C8" i="36" s="1"/>
  <c r="G8" i="36" s="1"/>
  <c r="K12" i="4"/>
  <c r="C7" i="36" s="1"/>
  <c r="G7" i="36" s="1"/>
  <c r="K10" i="4"/>
  <c r="C6" i="36" s="1"/>
  <c r="G6" i="36" s="1"/>
  <c r="K8" i="4"/>
  <c r="C5" i="36" s="1"/>
  <c r="G5" i="36" s="1"/>
  <c r="J14" i="4"/>
  <c r="B8" i="36" s="1"/>
  <c r="F8" i="36" s="1"/>
  <c r="J12" i="4"/>
  <c r="B7" i="36" s="1"/>
  <c r="F7" i="36" s="1"/>
  <c r="J10" i="4"/>
  <c r="B6" i="36" s="1"/>
  <c r="F6" i="36" s="1"/>
  <c r="J8" i="4"/>
  <c r="B5" i="36" s="1"/>
  <c r="F5" i="36" s="1"/>
  <c r="K5" i="4"/>
  <c r="C4" i="36" s="1"/>
  <c r="G4" i="36" s="1"/>
  <c r="J5" i="4"/>
  <c r="B4" i="36" s="1"/>
  <c r="F4" i="36" s="1"/>
  <c r="F13" i="35"/>
  <c r="C8" i="4"/>
  <c r="C5" i="7" s="1"/>
  <c r="B8" i="4"/>
  <c r="B5" i="7" s="1"/>
  <c r="C31" i="4"/>
  <c r="B31" i="4"/>
  <c r="B15" i="7" s="1"/>
  <c r="F15" i="7" s="1"/>
  <c r="E31" i="4"/>
  <c r="D31" i="4"/>
  <c r="E14" i="4"/>
  <c r="E12" i="4"/>
  <c r="E10" i="4"/>
  <c r="E8" i="4"/>
  <c r="E5" i="4"/>
  <c r="E27" i="4"/>
  <c r="E25" i="4"/>
  <c r="C11" i="34"/>
  <c r="G11" i="34" s="1"/>
  <c r="E20" i="4"/>
  <c r="E41" i="4"/>
  <c r="E34" i="4"/>
  <c r="E55" i="4"/>
  <c r="E50" i="4"/>
  <c r="E46" i="4"/>
  <c r="D55" i="4"/>
  <c r="D50" i="4"/>
  <c r="D46" i="4"/>
  <c r="D41" i="4"/>
  <c r="D34" i="4"/>
  <c r="D27" i="4"/>
  <c r="D25" i="4"/>
  <c r="B11" i="34"/>
  <c r="F11" i="34" s="1"/>
  <c r="D20" i="4"/>
  <c r="D14" i="4"/>
  <c r="D12" i="4"/>
  <c r="D10" i="4"/>
  <c r="D8" i="4"/>
  <c r="D5" i="4"/>
  <c r="C50" i="4"/>
  <c r="C21" i="7" s="1"/>
  <c r="G21" i="7" s="1"/>
  <c r="C46" i="4"/>
  <c r="C20" i="7" s="1"/>
  <c r="G20" i="7" s="1"/>
  <c r="C41" i="4"/>
  <c r="C18" i="7" s="1"/>
  <c r="G18" i="7" s="1"/>
  <c r="C34" i="4"/>
  <c r="C16" i="7" s="1"/>
  <c r="G16" i="7" s="1"/>
  <c r="C27" i="4"/>
  <c r="C13" i="7" s="1"/>
  <c r="G13" i="7" s="1"/>
  <c r="C25" i="4"/>
  <c r="C12" i="7" s="1"/>
  <c r="C20" i="4"/>
  <c r="C10" i="7" s="1"/>
  <c r="G10" i="7" s="1"/>
  <c r="B50" i="4"/>
  <c r="B21" i="7" s="1"/>
  <c r="F21" i="7" s="1"/>
  <c r="B46" i="4"/>
  <c r="B20" i="7" s="1"/>
  <c r="F20" i="7" s="1"/>
  <c r="B41" i="4"/>
  <c r="B18" i="7" s="1"/>
  <c r="F18" i="7" s="1"/>
  <c r="B34" i="4"/>
  <c r="B16" i="7" s="1"/>
  <c r="F16" i="7" s="1"/>
  <c r="B27" i="4"/>
  <c r="B13" i="7" s="1"/>
  <c r="F13" i="7" s="1"/>
  <c r="B25" i="4"/>
  <c r="B12" i="7" s="1"/>
  <c r="B20" i="4"/>
  <c r="B10" i="7" s="1"/>
  <c r="F10" i="7" s="1"/>
  <c r="C14" i="4"/>
  <c r="C8" i="7" s="1"/>
  <c r="G8" i="7" s="1"/>
  <c r="C12" i="4"/>
  <c r="C7" i="7" s="1"/>
  <c r="G7" i="7" s="1"/>
  <c r="C5" i="4"/>
  <c r="C4" i="7" s="1"/>
  <c r="B14" i="4"/>
  <c r="B8" i="7" s="1"/>
  <c r="F8" i="7" s="1"/>
  <c r="B12" i="4"/>
  <c r="B7" i="7" s="1"/>
  <c r="F7" i="7" s="1"/>
  <c r="B5" i="4"/>
  <c r="B4" i="7" s="1"/>
  <c r="F4" i="7" s="1"/>
  <c r="Y55" i="4"/>
  <c r="Y50" i="4"/>
  <c r="Y46" i="4"/>
  <c r="Y41" i="4"/>
  <c r="Y38" i="4"/>
  <c r="Y34" i="4"/>
  <c r="Y31" i="4"/>
  <c r="Y27" i="4"/>
  <c r="Y25" i="4"/>
  <c r="Y20" i="4"/>
  <c r="X55" i="4"/>
  <c r="X50" i="4"/>
  <c r="X46" i="4"/>
  <c r="X41" i="4"/>
  <c r="X38" i="4"/>
  <c r="X34" i="4"/>
  <c r="X31" i="4"/>
  <c r="X27" i="4"/>
  <c r="X25" i="4"/>
  <c r="X20" i="4"/>
  <c r="Y8" i="4"/>
  <c r="Y5" i="4"/>
  <c r="X8" i="4"/>
  <c r="X5" i="4"/>
  <c r="V5" i="4"/>
  <c r="B4" i="45" s="1"/>
  <c r="F4" i="45" s="1"/>
  <c r="W55" i="4"/>
  <c r="C22" i="45" s="1"/>
  <c r="G22" i="45" s="1"/>
  <c r="W50" i="4"/>
  <c r="W46" i="4"/>
  <c r="C20" i="45" s="1"/>
  <c r="G20" i="45" s="1"/>
  <c r="W41" i="4"/>
  <c r="C18" i="45" s="1"/>
  <c r="G18" i="45" s="1"/>
  <c r="W38" i="4"/>
  <c r="C17" i="45" s="1"/>
  <c r="G17" i="45" s="1"/>
  <c r="W34" i="4"/>
  <c r="C16" i="45" s="1"/>
  <c r="G16" i="45" s="1"/>
  <c r="W31" i="4"/>
  <c r="C15" i="45" s="1"/>
  <c r="G15" i="45" s="1"/>
  <c r="W27" i="4"/>
  <c r="C13" i="45" s="1"/>
  <c r="G13" i="45" s="1"/>
  <c r="W20" i="4"/>
  <c r="C10" i="45" s="1"/>
  <c r="G10" i="45" s="1"/>
  <c r="V55" i="4"/>
  <c r="B22" i="45" s="1"/>
  <c r="F22" i="45" s="1"/>
  <c r="V50" i="4"/>
  <c r="V46" i="4"/>
  <c r="B20" i="45" s="1"/>
  <c r="F20" i="45" s="1"/>
  <c r="V41" i="4"/>
  <c r="B18" i="45" s="1"/>
  <c r="F18" i="45" s="1"/>
  <c r="V38" i="4"/>
  <c r="B17" i="45" s="1"/>
  <c r="F17" i="45" s="1"/>
  <c r="V34" i="4"/>
  <c r="B16" i="45" s="1"/>
  <c r="F16" i="45" s="1"/>
  <c r="V31" i="4"/>
  <c r="B15" i="45" s="1"/>
  <c r="F15" i="45" s="1"/>
  <c r="V27" i="4"/>
  <c r="B13" i="45" s="1"/>
  <c r="F13" i="45" s="1"/>
  <c r="B11" i="45"/>
  <c r="F11" i="45" s="1"/>
  <c r="V20" i="4"/>
  <c r="W14" i="4"/>
  <c r="C8" i="45" s="1"/>
  <c r="G8" i="45" s="1"/>
  <c r="W12" i="4"/>
  <c r="C7" i="45" s="1"/>
  <c r="G7" i="45" s="1"/>
  <c r="W10" i="4"/>
  <c r="C6" i="45" s="1"/>
  <c r="G6" i="45" s="1"/>
  <c r="V14" i="4"/>
  <c r="B8" i="45" s="1"/>
  <c r="F8" i="45" s="1"/>
  <c r="V12" i="4"/>
  <c r="B7" i="45" s="1"/>
  <c r="F7" i="45" s="1"/>
  <c r="V10" i="4"/>
  <c r="B6" i="45" s="1"/>
  <c r="F6" i="45" s="1"/>
  <c r="W8" i="4"/>
  <c r="C5" i="45" s="1"/>
  <c r="G5" i="45" s="1"/>
  <c r="V8" i="4"/>
  <c r="B5" i="45" s="1"/>
  <c r="W5" i="4"/>
  <c r="C4" i="45" s="1"/>
  <c r="G4" i="45" s="1"/>
  <c r="U38" i="4"/>
  <c r="C17" i="42" s="1"/>
  <c r="G17" i="42" s="1"/>
  <c r="U34" i="4"/>
  <c r="C16" i="42" s="1"/>
  <c r="G16" i="42" s="1"/>
  <c r="U31" i="4"/>
  <c r="C15" i="42" s="1"/>
  <c r="G15" i="42" s="1"/>
  <c r="T38" i="4"/>
  <c r="B17" i="42" s="1"/>
  <c r="F17" i="42" s="1"/>
  <c r="T34" i="4"/>
  <c r="B16" i="42" s="1"/>
  <c r="F16" i="42" s="1"/>
  <c r="T31" i="4"/>
  <c r="B15" i="42" s="1"/>
  <c r="F15" i="42" s="1"/>
  <c r="T41" i="4"/>
  <c r="B18" i="42" s="1"/>
  <c r="F18" i="42" s="1"/>
  <c r="U55" i="4"/>
  <c r="C22" i="42" s="1"/>
  <c r="G22" i="42" s="1"/>
  <c r="U50" i="4"/>
  <c r="C21" i="42" s="1"/>
  <c r="G21" i="42" s="1"/>
  <c r="U46" i="4"/>
  <c r="C20" i="42" s="1"/>
  <c r="T55" i="4"/>
  <c r="B22" i="42" s="1"/>
  <c r="F22" i="42" s="1"/>
  <c r="T50" i="4"/>
  <c r="B21" i="42" s="1"/>
  <c r="F21" i="42" s="1"/>
  <c r="T46" i="4"/>
  <c r="U41" i="4"/>
  <c r="C18" i="42" s="1"/>
  <c r="G18" i="42" s="1"/>
  <c r="U27" i="4"/>
  <c r="C13" i="42" s="1"/>
  <c r="G13" i="42" s="1"/>
  <c r="U25" i="4"/>
  <c r="C12" i="42" s="1"/>
  <c r="C11" i="42"/>
  <c r="G11" i="42" s="1"/>
  <c r="U20" i="4"/>
  <c r="C10" i="42" s="1"/>
  <c r="T27" i="4"/>
  <c r="B13" i="42" s="1"/>
  <c r="F13" i="42" s="1"/>
  <c r="T25" i="4"/>
  <c r="B12" i="42" s="1"/>
  <c r="B11" i="42"/>
  <c r="F11" i="42" s="1"/>
  <c r="T20" i="4"/>
  <c r="B10" i="42" s="1"/>
  <c r="F10" i="42" s="1"/>
  <c r="U14" i="4"/>
  <c r="C8" i="42" s="1"/>
  <c r="G8" i="42" s="1"/>
  <c r="U12" i="4"/>
  <c r="C7" i="42" s="1"/>
  <c r="G7" i="42" s="1"/>
  <c r="U10" i="4"/>
  <c r="C6" i="42" s="1"/>
  <c r="G6" i="42" s="1"/>
  <c r="U8" i="4"/>
  <c r="C5" i="42" s="1"/>
  <c r="G5" i="42" s="1"/>
  <c r="U5" i="4"/>
  <c r="C4" i="42" s="1"/>
  <c r="T14" i="4"/>
  <c r="B8" i="42" s="1"/>
  <c r="F8" i="42" s="1"/>
  <c r="T12" i="4"/>
  <c r="B7" i="42" s="1"/>
  <c r="F7" i="42" s="1"/>
  <c r="T10" i="4"/>
  <c r="B6" i="42" s="1"/>
  <c r="F6" i="42" s="1"/>
  <c r="T8" i="4"/>
  <c r="B5" i="42" s="1"/>
  <c r="F5" i="42" s="1"/>
  <c r="T5" i="4"/>
  <c r="B4" i="42" s="1"/>
  <c r="F4" i="42" s="1"/>
  <c r="G11" i="41"/>
  <c r="F11" i="41"/>
  <c r="G22" i="35"/>
  <c r="G16" i="35"/>
  <c r="F16" i="35"/>
  <c r="F11" i="35"/>
  <c r="S55" i="4"/>
  <c r="S50" i="4"/>
  <c r="S46" i="4"/>
  <c r="S41" i="4"/>
  <c r="S38" i="4"/>
  <c r="S34" i="4"/>
  <c r="S31" i="4"/>
  <c r="S27" i="4"/>
  <c r="S20" i="4"/>
  <c r="C10" i="41" s="1"/>
  <c r="S14" i="4"/>
  <c r="S12" i="4"/>
  <c r="S10" i="4"/>
  <c r="R55" i="4"/>
  <c r="R50" i="4"/>
  <c r="R46" i="4"/>
  <c r="B20" i="41" s="1"/>
  <c r="R41" i="4"/>
  <c r="R38" i="4"/>
  <c r="R34" i="4"/>
  <c r="B16" i="41" s="1"/>
  <c r="R31" i="4"/>
  <c r="R27" i="4"/>
  <c r="R20" i="4"/>
  <c r="B10" i="41" s="1"/>
  <c r="R14" i="4"/>
  <c r="B8" i="41" s="1"/>
  <c r="R12" i="4"/>
  <c r="R10" i="4"/>
  <c r="B6" i="41" s="1"/>
  <c r="R8" i="4"/>
  <c r="S8" i="4"/>
  <c r="S5" i="4"/>
  <c r="C4" i="41" s="1"/>
  <c r="R5" i="4"/>
  <c r="I31" i="4"/>
  <c r="C15" i="37" s="1"/>
  <c r="G15" i="37" s="1"/>
  <c r="H31" i="4"/>
  <c r="B15" i="37" s="1"/>
  <c r="H27" i="4"/>
  <c r="B13" i="37" s="1"/>
  <c r="F13" i="37" s="1"/>
  <c r="I27" i="4"/>
  <c r="C13" i="37" s="1"/>
  <c r="G13" i="37" s="1"/>
  <c r="C11" i="37"/>
  <c r="G11" i="37" s="1"/>
  <c r="I20" i="4"/>
  <c r="C10" i="37" s="1"/>
  <c r="I41" i="4"/>
  <c r="C18" i="37" s="1"/>
  <c r="G18" i="37" s="1"/>
  <c r="I38" i="4"/>
  <c r="C17" i="37" s="1"/>
  <c r="G17" i="37" s="1"/>
  <c r="I34" i="4"/>
  <c r="C16" i="37" s="1"/>
  <c r="I55" i="4"/>
  <c r="C22" i="37" s="1"/>
  <c r="G22" i="37" s="1"/>
  <c r="I50" i="4"/>
  <c r="C21" i="37" s="1"/>
  <c r="G21" i="37" s="1"/>
  <c r="I46" i="4"/>
  <c r="C20" i="37" s="1"/>
  <c r="H55" i="4"/>
  <c r="B22" i="37" s="1"/>
  <c r="H50" i="4"/>
  <c r="B21" i="37" s="1"/>
  <c r="F21" i="37" s="1"/>
  <c r="H46" i="4"/>
  <c r="H41" i="4"/>
  <c r="B18" i="37" s="1"/>
  <c r="F18" i="37" s="1"/>
  <c r="H38" i="4"/>
  <c r="B17" i="37" s="1"/>
  <c r="F17" i="37" s="1"/>
  <c r="H34" i="4"/>
  <c r="B16" i="37" s="1"/>
  <c r="F16" i="37" s="1"/>
  <c r="H20" i="4"/>
  <c r="B10" i="37" s="1"/>
  <c r="B11" i="37"/>
  <c r="F11" i="37" s="1"/>
  <c r="I14" i="4"/>
  <c r="C8" i="37" s="1"/>
  <c r="G8" i="37" s="1"/>
  <c r="I12" i="4"/>
  <c r="C7" i="37" s="1"/>
  <c r="G7" i="37" s="1"/>
  <c r="I10" i="4"/>
  <c r="C6" i="37" s="1"/>
  <c r="I8" i="4"/>
  <c r="C5" i="37" s="1"/>
  <c r="G5" i="37" s="1"/>
  <c r="I5" i="4"/>
  <c r="C4" i="37" s="1"/>
  <c r="G4" i="37" s="1"/>
  <c r="H5" i="4"/>
  <c r="B4" i="37" s="1"/>
  <c r="H14" i="4"/>
  <c r="B8" i="37" s="1"/>
  <c r="F8" i="37" s="1"/>
  <c r="H12" i="4"/>
  <c r="B7" i="37" s="1"/>
  <c r="F7" i="37" s="1"/>
  <c r="H10" i="4"/>
  <c r="B6" i="37" s="1"/>
  <c r="F6" i="37" s="1"/>
  <c r="H8" i="4"/>
  <c r="B5" i="37" s="1"/>
  <c r="F5" i="37" s="1"/>
  <c r="F21" i="35"/>
  <c r="G18" i="35"/>
  <c r="G8" i="35"/>
  <c r="G7" i="35"/>
  <c r="G21" i="35"/>
  <c r="F18" i="35"/>
  <c r="G13" i="35"/>
  <c r="F8" i="35"/>
  <c r="F7" i="35"/>
  <c r="G6" i="35"/>
  <c r="F6" i="35"/>
  <c r="F5" i="35"/>
  <c r="G5" i="35"/>
  <c r="G11" i="35"/>
  <c r="B11" i="46"/>
  <c r="F11" i="46" s="1"/>
  <c r="C11" i="46"/>
  <c r="G11" i="46" s="1"/>
  <c r="B8" i="34" l="1"/>
  <c r="F8" i="34" s="1"/>
  <c r="C13" i="34"/>
  <c r="G13" i="34" s="1"/>
  <c r="B7" i="34"/>
  <c r="F7" i="34" s="1"/>
  <c r="B16" i="34"/>
  <c r="F16" i="34" s="1"/>
  <c r="C21" i="34"/>
  <c r="G21" i="34" s="1"/>
  <c r="C12" i="34"/>
  <c r="C8" i="34"/>
  <c r="G8" i="34" s="1"/>
  <c r="B20" i="34"/>
  <c r="F20" i="34" s="1"/>
  <c r="C16" i="34"/>
  <c r="G16" i="34" s="1"/>
  <c r="C4" i="34"/>
  <c r="G4" i="34" s="1"/>
  <c r="C15" i="34"/>
  <c r="G15" i="34" s="1"/>
  <c r="B21" i="34"/>
  <c r="F21" i="34" s="1"/>
  <c r="C18" i="34"/>
  <c r="G18" i="34" s="1"/>
  <c r="C5" i="34"/>
  <c r="G5" i="34" s="1"/>
  <c r="B17" i="34"/>
  <c r="F17" i="34" s="1"/>
  <c r="C22" i="34"/>
  <c r="G22" i="34" s="1"/>
  <c r="G4" i="7"/>
  <c r="B5" i="34"/>
  <c r="F5" i="34" s="1"/>
  <c r="B12" i="34"/>
  <c r="B22" i="34"/>
  <c r="F22" i="34" s="1"/>
  <c r="C10" i="34"/>
  <c r="G10" i="34" s="1"/>
  <c r="C6" i="34"/>
  <c r="G6" i="34" s="1"/>
  <c r="C17" i="34"/>
  <c r="G17" i="34" s="1"/>
  <c r="B18" i="34"/>
  <c r="F18" i="34" s="1"/>
  <c r="B6" i="34"/>
  <c r="F6" i="34" s="1"/>
  <c r="B13" i="34"/>
  <c r="F13" i="34" s="1"/>
  <c r="C7" i="34"/>
  <c r="G7" i="34" s="1"/>
  <c r="F4" i="35"/>
  <c r="C24" i="35"/>
  <c r="G24" i="35" s="1"/>
  <c r="F61" i="4"/>
  <c r="C20" i="41"/>
  <c r="B18" i="41"/>
  <c r="F18" i="41" s="1"/>
  <c r="C18" i="41"/>
  <c r="G18" i="41" s="1"/>
  <c r="C5" i="41"/>
  <c r="B21" i="41"/>
  <c r="F21" i="41" s="1"/>
  <c r="C21" i="41"/>
  <c r="G21" i="41" s="1"/>
  <c r="C6" i="41"/>
  <c r="G6" i="41" s="1"/>
  <c r="C16" i="41"/>
  <c r="G16" i="41" s="1"/>
  <c r="B4" i="41"/>
  <c r="F4" i="41" s="1"/>
  <c r="C8" i="41"/>
  <c r="G8" i="41" s="1"/>
  <c r="B13" i="41"/>
  <c r="B14" i="41" s="1"/>
  <c r="F14" i="41" s="1"/>
  <c r="C13" i="41"/>
  <c r="C14" i="41" s="1"/>
  <c r="G14" i="41" s="1"/>
  <c r="B5" i="41"/>
  <c r="F5" i="41" s="1"/>
  <c r="B15" i="41"/>
  <c r="F15" i="41" s="1"/>
  <c r="B22" i="41"/>
  <c r="F22" i="41" s="1"/>
  <c r="C15" i="41"/>
  <c r="G15" i="41" s="1"/>
  <c r="C22" i="41"/>
  <c r="G22" i="41" s="1"/>
  <c r="B7" i="41"/>
  <c r="F7" i="41" s="1"/>
  <c r="B17" i="41"/>
  <c r="F17" i="41" s="1"/>
  <c r="C7" i="41"/>
  <c r="G7" i="41" s="1"/>
  <c r="C17" i="41"/>
  <c r="G17" i="41" s="1"/>
  <c r="G61" i="4"/>
  <c r="C6" i="49"/>
  <c r="G6" i="49" s="1"/>
  <c r="C10" i="49"/>
  <c r="C16" i="49"/>
  <c r="G16" i="49" s="1"/>
  <c r="C20" i="49"/>
  <c r="B7" i="49"/>
  <c r="F7" i="49" s="1"/>
  <c r="B13" i="49"/>
  <c r="F13" i="49" s="1"/>
  <c r="B17" i="49"/>
  <c r="F17" i="49" s="1"/>
  <c r="B21" i="49"/>
  <c r="F21" i="49" s="1"/>
  <c r="C4" i="49"/>
  <c r="C7" i="49"/>
  <c r="G7" i="49" s="1"/>
  <c r="C13" i="49"/>
  <c r="G13" i="49" s="1"/>
  <c r="C17" i="49"/>
  <c r="G17" i="49" s="1"/>
  <c r="C21" i="49"/>
  <c r="G21" i="49" s="1"/>
  <c r="B5" i="49"/>
  <c r="F5" i="49" s="1"/>
  <c r="B8" i="49"/>
  <c r="F8" i="49" s="1"/>
  <c r="F15" i="49"/>
  <c r="B18" i="49"/>
  <c r="F18" i="49" s="1"/>
  <c r="B22" i="49"/>
  <c r="F22" i="49" s="1"/>
  <c r="C5" i="49"/>
  <c r="G5" i="49" s="1"/>
  <c r="C8" i="49"/>
  <c r="G8" i="49" s="1"/>
  <c r="C15" i="49"/>
  <c r="C18" i="49"/>
  <c r="G18" i="49" s="1"/>
  <c r="C22" i="49"/>
  <c r="G22" i="49" s="1"/>
  <c r="B12" i="49"/>
  <c r="B10" i="49"/>
  <c r="B16" i="49"/>
  <c r="F16" i="49" s="1"/>
  <c r="B20" i="49"/>
  <c r="C12" i="49"/>
  <c r="B24" i="35"/>
  <c r="F24" i="35" s="1"/>
  <c r="C9" i="39"/>
  <c r="G9" i="39" s="1"/>
  <c r="F10" i="35"/>
  <c r="F20" i="35"/>
  <c r="G23" i="35"/>
  <c r="G4" i="35"/>
  <c r="F15" i="35"/>
  <c r="F23" i="35"/>
  <c r="G10" i="35"/>
  <c r="G15" i="35"/>
  <c r="G20" i="35"/>
  <c r="C22" i="46"/>
  <c r="G22" i="46" s="1"/>
  <c r="B17" i="46"/>
  <c r="F17" i="46" s="1"/>
  <c r="O29" i="4"/>
  <c r="B9" i="39"/>
  <c r="F9" i="39" s="1"/>
  <c r="Q18" i="4"/>
  <c r="S29" i="4"/>
  <c r="C5" i="46"/>
  <c r="G5" i="46" s="1"/>
  <c r="C14" i="38"/>
  <c r="G14" i="38" s="1"/>
  <c r="B4" i="46"/>
  <c r="F4" i="46" s="1"/>
  <c r="C8" i="46"/>
  <c r="G8" i="46" s="1"/>
  <c r="B15" i="46"/>
  <c r="F15" i="46" s="1"/>
  <c r="B59" i="4"/>
  <c r="Q44" i="4"/>
  <c r="X18" i="4"/>
  <c r="C6" i="46"/>
  <c r="G6" i="46" s="1"/>
  <c r="B12" i="46"/>
  <c r="B16" i="46"/>
  <c r="F16" i="46" s="1"/>
  <c r="P18" i="4"/>
  <c r="N29" i="4"/>
  <c r="B22" i="46"/>
  <c r="F22" i="46" s="1"/>
  <c r="C7" i="46"/>
  <c r="G7" i="46" s="1"/>
  <c r="B6" i="46"/>
  <c r="F6" i="46" s="1"/>
  <c r="U18" i="4"/>
  <c r="C23" i="36"/>
  <c r="G23" i="36" s="1"/>
  <c r="B20" i="46"/>
  <c r="F20" i="46" s="1"/>
  <c r="T29" i="4"/>
  <c r="K44" i="4"/>
  <c r="N18" i="4"/>
  <c r="V59" i="4"/>
  <c r="G4" i="41"/>
  <c r="S18" i="4"/>
  <c r="B20" i="42"/>
  <c r="F20" i="42" s="1"/>
  <c r="T59" i="4"/>
  <c r="B10" i="34"/>
  <c r="B14" i="34" s="1"/>
  <c r="F14" i="34" s="1"/>
  <c r="D29" i="4"/>
  <c r="C20" i="34"/>
  <c r="G20" i="34" s="1"/>
  <c r="E59" i="4"/>
  <c r="F20" i="38"/>
  <c r="B23" i="38"/>
  <c r="F23" i="38" s="1"/>
  <c r="G10" i="39"/>
  <c r="C14" i="39"/>
  <c r="G14" i="39" s="1"/>
  <c r="B15" i="39"/>
  <c r="F15" i="39" s="1"/>
  <c r="N44" i="4"/>
  <c r="F20" i="39"/>
  <c r="B23" i="39"/>
  <c r="F23" i="39" s="1"/>
  <c r="P44" i="4"/>
  <c r="G4" i="39"/>
  <c r="T18" i="4"/>
  <c r="B21" i="45"/>
  <c r="F21" i="45" s="1"/>
  <c r="M29" i="4"/>
  <c r="P29" i="4"/>
  <c r="B10" i="45"/>
  <c r="V29" i="4"/>
  <c r="B5" i="46"/>
  <c r="F5" i="46" s="1"/>
  <c r="C4" i="46"/>
  <c r="G4" i="46" s="1"/>
  <c r="X29" i="4"/>
  <c r="B10" i="46"/>
  <c r="F10" i="46" s="1"/>
  <c r="B13" i="46"/>
  <c r="F13" i="46" s="1"/>
  <c r="X44" i="4"/>
  <c r="C16" i="46"/>
  <c r="G16" i="46" s="1"/>
  <c r="Y59" i="4"/>
  <c r="C21" i="46"/>
  <c r="G21" i="46" s="1"/>
  <c r="B17" i="36"/>
  <c r="F17" i="36" s="1"/>
  <c r="J44" i="4"/>
  <c r="B9" i="38"/>
  <c r="F9" i="38" s="1"/>
  <c r="B14" i="38"/>
  <c r="F14" i="38" s="1"/>
  <c r="F10" i="38"/>
  <c r="B12" i="39"/>
  <c r="B14" i="39" s="1"/>
  <c r="F14" i="39" s="1"/>
  <c r="C15" i="39"/>
  <c r="O44" i="4"/>
  <c r="B11" i="7"/>
  <c r="B29" i="4"/>
  <c r="W18" i="4"/>
  <c r="B4" i="34"/>
  <c r="F4" i="34" s="1"/>
  <c r="D18" i="4"/>
  <c r="D59" i="4"/>
  <c r="B15" i="34"/>
  <c r="F15" i="34" s="1"/>
  <c r="D44" i="4"/>
  <c r="E44" i="4"/>
  <c r="B19" i="7"/>
  <c r="F19" i="7" s="1"/>
  <c r="B23" i="7"/>
  <c r="F23" i="7" s="1"/>
  <c r="B9" i="7"/>
  <c r="F9" i="7" s="1"/>
  <c r="C14" i="7"/>
  <c r="G14" i="7" s="1"/>
  <c r="C29" i="4"/>
  <c r="G10" i="42"/>
  <c r="C14" i="42"/>
  <c r="G14" i="42" s="1"/>
  <c r="G20" i="42"/>
  <c r="C23" i="42"/>
  <c r="G23" i="42" s="1"/>
  <c r="F5" i="45"/>
  <c r="B9" i="45"/>
  <c r="F9" i="45" s="1"/>
  <c r="C9" i="42"/>
  <c r="G9" i="42" s="1"/>
  <c r="B20" i="37"/>
  <c r="F20" i="37" s="1"/>
  <c r="H59" i="4"/>
  <c r="R18" i="4"/>
  <c r="B18" i="46"/>
  <c r="F18" i="46" s="1"/>
  <c r="C17" i="46"/>
  <c r="G17" i="46" s="1"/>
  <c r="C12" i="46"/>
  <c r="B19" i="38"/>
  <c r="F19" i="38" s="1"/>
  <c r="C23" i="38"/>
  <c r="G23" i="38" s="1"/>
  <c r="C9" i="38"/>
  <c r="G9" i="38" s="1"/>
  <c r="B9" i="42"/>
  <c r="F9" i="42" s="1"/>
  <c r="B19" i="45"/>
  <c r="F19" i="45" s="1"/>
  <c r="C20" i="46"/>
  <c r="G20" i="46" s="1"/>
  <c r="B21" i="46"/>
  <c r="F21" i="46" s="1"/>
  <c r="C9" i="45"/>
  <c r="G9" i="45" s="1"/>
  <c r="C19" i="36"/>
  <c r="G19" i="36" s="1"/>
  <c r="C14" i="36"/>
  <c r="G14" i="36" s="1"/>
  <c r="B19" i="42"/>
  <c r="F19" i="42" s="1"/>
  <c r="P59" i="4"/>
  <c r="L59" i="4"/>
  <c r="C9" i="7"/>
  <c r="G9" i="7" s="1"/>
  <c r="W44" i="4"/>
  <c r="V44" i="4"/>
  <c r="G4" i="42"/>
  <c r="C10" i="46"/>
  <c r="G10" i="46" s="1"/>
  <c r="R44" i="4"/>
  <c r="S44" i="4"/>
  <c r="F6" i="41"/>
  <c r="K59" i="4"/>
  <c r="K29" i="4"/>
  <c r="J59" i="4"/>
  <c r="M59" i="4"/>
  <c r="E18" i="4"/>
  <c r="N59" i="4"/>
  <c r="O18" i="4"/>
  <c r="W29" i="4"/>
  <c r="K18" i="4"/>
  <c r="U44" i="4"/>
  <c r="C14" i="45"/>
  <c r="G14" i="45" s="1"/>
  <c r="C13" i="46"/>
  <c r="G13" i="46" s="1"/>
  <c r="B9" i="36"/>
  <c r="F9" i="36" s="1"/>
  <c r="H44" i="4"/>
  <c r="C14" i="37"/>
  <c r="G14" i="37" s="1"/>
  <c r="I18" i="4"/>
  <c r="C19" i="37"/>
  <c r="G16" i="37"/>
  <c r="F4" i="37"/>
  <c r="B9" i="37"/>
  <c r="G6" i="37"/>
  <c r="C9" i="37"/>
  <c r="F10" i="37"/>
  <c r="B14" i="37"/>
  <c r="F14" i="37" s="1"/>
  <c r="F22" i="37"/>
  <c r="B19" i="37"/>
  <c r="F15" i="37"/>
  <c r="F10" i="41"/>
  <c r="G20" i="37"/>
  <c r="C23" i="37"/>
  <c r="G23" i="37" s="1"/>
  <c r="F8" i="41"/>
  <c r="F16" i="41"/>
  <c r="F20" i="41"/>
  <c r="G10" i="41"/>
  <c r="B7" i="46"/>
  <c r="C15" i="7"/>
  <c r="G15" i="7" s="1"/>
  <c r="C44" i="4"/>
  <c r="V18" i="4"/>
  <c r="I59" i="4"/>
  <c r="H29" i="4"/>
  <c r="G10" i="37"/>
  <c r="C19" i="45"/>
  <c r="G19" i="45" s="1"/>
  <c r="B8" i="46"/>
  <c r="F8" i="46" s="1"/>
  <c r="Y44" i="4"/>
  <c r="B23" i="34"/>
  <c r="F23" i="34" s="1"/>
  <c r="C23" i="7"/>
  <c r="G23" i="7" s="1"/>
  <c r="C9" i="36"/>
  <c r="C14" i="34"/>
  <c r="G14" i="34" s="1"/>
  <c r="C19" i="42"/>
  <c r="G19" i="42" s="1"/>
  <c r="B14" i="42"/>
  <c r="C23" i="39"/>
  <c r="G23" i="39" s="1"/>
  <c r="J18" i="4"/>
  <c r="B23" i="36"/>
  <c r="F23" i="36" s="1"/>
  <c r="I44" i="4"/>
  <c r="Y18" i="4"/>
  <c r="R59" i="4"/>
  <c r="C15" i="46"/>
  <c r="I29" i="4"/>
  <c r="Y29" i="4"/>
  <c r="X59" i="4"/>
  <c r="U29" i="4"/>
  <c r="S59" i="4"/>
  <c r="L44" i="4"/>
  <c r="T44" i="4"/>
  <c r="U59" i="4"/>
  <c r="R29" i="4"/>
  <c r="M18" i="4"/>
  <c r="L18" i="4"/>
  <c r="L29" i="4"/>
  <c r="B18" i="4"/>
  <c r="B44" i="4"/>
  <c r="H18" i="4"/>
  <c r="E29" i="4"/>
  <c r="O59" i="4"/>
  <c r="Q29" i="4"/>
  <c r="Q59" i="4"/>
  <c r="C59" i="4"/>
  <c r="C18" i="4"/>
  <c r="C21" i="45"/>
  <c r="G21" i="45" s="1"/>
  <c r="W59" i="4"/>
  <c r="C18" i="46"/>
  <c r="G18" i="46" s="1"/>
  <c r="B10" i="36"/>
  <c r="J29" i="4"/>
  <c r="C15" i="38"/>
  <c r="M44" i="4"/>
  <c r="B14" i="7" l="1"/>
  <c r="F14" i="7" s="1"/>
  <c r="F11" i="7"/>
  <c r="C19" i="34"/>
  <c r="G19" i="34" s="1"/>
  <c r="C9" i="34"/>
  <c r="G9" i="34" s="1"/>
  <c r="B24" i="7"/>
  <c r="G13" i="41"/>
  <c r="C9" i="41"/>
  <c r="G9" i="41" s="1"/>
  <c r="F13" i="41"/>
  <c r="C23" i="41"/>
  <c r="G23" i="41" s="1"/>
  <c r="B19" i="41"/>
  <c r="F19" i="41" s="1"/>
  <c r="G5" i="41"/>
  <c r="G20" i="41"/>
  <c r="B23" i="41"/>
  <c r="F23" i="41" s="1"/>
  <c r="B9" i="41"/>
  <c r="C19" i="41"/>
  <c r="G19" i="41" s="1"/>
  <c r="B19" i="49"/>
  <c r="F19" i="49" s="1"/>
  <c r="F10" i="49"/>
  <c r="B14" i="49"/>
  <c r="F14" i="49" s="1"/>
  <c r="F4" i="49"/>
  <c r="B9" i="49"/>
  <c r="C14" i="49"/>
  <c r="G14" i="49" s="1"/>
  <c r="G10" i="49"/>
  <c r="F20" i="49"/>
  <c r="B23" i="49"/>
  <c r="F23" i="49" s="1"/>
  <c r="G15" i="49"/>
  <c r="C19" i="49"/>
  <c r="G19" i="49" s="1"/>
  <c r="G4" i="49"/>
  <c r="C9" i="49"/>
  <c r="G20" i="49"/>
  <c r="C23" i="49"/>
  <c r="G23" i="49" s="1"/>
  <c r="B14" i="46"/>
  <c r="F14" i="46" s="1"/>
  <c r="P61" i="4"/>
  <c r="B23" i="45"/>
  <c r="F23" i="45" s="1"/>
  <c r="B19" i="34"/>
  <c r="F19" i="34" s="1"/>
  <c r="C9" i="46"/>
  <c r="N61" i="4"/>
  <c r="F10" i="34"/>
  <c r="B9" i="34"/>
  <c r="F9" i="34" s="1"/>
  <c r="V61" i="4"/>
  <c r="D61" i="4"/>
  <c r="B23" i="42"/>
  <c r="F23" i="42" s="1"/>
  <c r="C23" i="34"/>
  <c r="G23" i="34" s="1"/>
  <c r="B19" i="36"/>
  <c r="F19" i="36" s="1"/>
  <c r="B19" i="39"/>
  <c r="F19" i="39" s="1"/>
  <c r="J61" i="4"/>
  <c r="O61" i="4"/>
  <c r="T61" i="4"/>
  <c r="S61" i="4"/>
  <c r="X61" i="4"/>
  <c r="G15" i="39"/>
  <c r="C19" i="39"/>
  <c r="G19" i="39" s="1"/>
  <c r="B14" i="45"/>
  <c r="F14" i="45" s="1"/>
  <c r="F10" i="45"/>
  <c r="B19" i="46"/>
  <c r="F19" i="46" s="1"/>
  <c r="M61" i="4"/>
  <c r="W61" i="4"/>
  <c r="Q61" i="4"/>
  <c r="B61" i="4"/>
  <c r="U61" i="4"/>
  <c r="C23" i="46"/>
  <c r="G23" i="46" s="1"/>
  <c r="B23" i="37"/>
  <c r="F23" i="37" s="1"/>
  <c r="K61" i="4"/>
  <c r="B23" i="46"/>
  <c r="F23" i="46" s="1"/>
  <c r="C14" i="46"/>
  <c r="G14" i="46" s="1"/>
  <c r="B24" i="38"/>
  <c r="F24" i="38" s="1"/>
  <c r="F19" i="37"/>
  <c r="G19" i="37"/>
  <c r="C24" i="37"/>
  <c r="G24" i="37" s="1"/>
  <c r="G15" i="38"/>
  <c r="C19" i="38"/>
  <c r="F10" i="36"/>
  <c r="B14" i="36"/>
  <c r="C61" i="4"/>
  <c r="E61" i="4"/>
  <c r="R61" i="4"/>
  <c r="H61" i="4"/>
  <c r="C23" i="45"/>
  <c r="C24" i="45" s="1"/>
  <c r="G24" i="45" s="1"/>
  <c r="F7" i="46"/>
  <c r="B9" i="46"/>
  <c r="C24" i="42"/>
  <c r="G24" i="42" s="1"/>
  <c r="G9" i="37"/>
  <c r="F9" i="37"/>
  <c r="L61" i="4"/>
  <c r="C19" i="46"/>
  <c r="G19" i="46" s="1"/>
  <c r="G15" i="46"/>
  <c r="F14" i="42"/>
  <c r="C24" i="36"/>
  <c r="G24" i="36" s="1"/>
  <c r="G9" i="36"/>
  <c r="Y61" i="4"/>
  <c r="I61" i="4"/>
  <c r="C19" i="7"/>
  <c r="C24" i="7" l="1"/>
  <c r="G19" i="7"/>
  <c r="D24" i="7"/>
  <c r="F24" i="7" s="1"/>
  <c r="E24" i="7"/>
  <c r="G9" i="46"/>
  <c r="C24" i="46"/>
  <c r="G24" i="46" s="1"/>
  <c r="B24" i="46"/>
  <c r="F24" i="46" s="1"/>
  <c r="B24" i="41"/>
  <c r="F24" i="41" s="1"/>
  <c r="B24" i="39"/>
  <c r="F24" i="39" s="1"/>
  <c r="C24" i="41"/>
  <c r="G24" i="41" s="1"/>
  <c r="F9" i="41"/>
  <c r="G9" i="49"/>
  <c r="C24" i="49"/>
  <c r="G24" i="49" s="1"/>
  <c r="F9" i="49"/>
  <c r="B24" i="49"/>
  <c r="F24" i="49" s="1"/>
  <c r="B24" i="42"/>
  <c r="F24" i="42" s="1"/>
  <c r="C24" i="39"/>
  <c r="G24" i="39" s="1"/>
  <c r="B24" i="34"/>
  <c r="F24" i="34" s="1"/>
  <c r="C24" i="34"/>
  <c r="G24" i="34" s="1"/>
  <c r="B24" i="37"/>
  <c r="F24" i="37" s="1"/>
  <c r="B24" i="45"/>
  <c r="F24" i="45" s="1"/>
  <c r="G24" i="7"/>
  <c r="F14" i="36"/>
  <c r="B24" i="36"/>
  <c r="F24" i="36" s="1"/>
  <c r="G19" i="38"/>
  <c r="C24" i="38"/>
  <c r="G24" i="38" s="1"/>
  <c r="F9" i="46"/>
  <c r="G23" i="45"/>
</calcChain>
</file>

<file path=xl/sharedStrings.xml><?xml version="1.0" encoding="utf-8"?>
<sst xmlns="http://schemas.openxmlformats.org/spreadsheetml/2006/main" count="512" uniqueCount="127">
  <si>
    <t>產品類別</t>
  </si>
  <si>
    <t>聚酯棉紗</t>
  </si>
  <si>
    <t>混紡T/R紗</t>
  </si>
  <si>
    <t>混紡T/W紗</t>
  </si>
  <si>
    <t>混紡T/C紗</t>
  </si>
  <si>
    <t>其他聚酯纖維紗</t>
  </si>
  <si>
    <t>亞克力紗</t>
  </si>
  <si>
    <t>A/W紗</t>
  </si>
  <si>
    <t>A/C紗</t>
  </si>
  <si>
    <t>其它亞克力混紡紗</t>
  </si>
  <si>
    <t>嫘縈棉紗</t>
  </si>
  <si>
    <t>嫘縈棉混紡紗</t>
  </si>
  <si>
    <t>尼龍短纖紗</t>
  </si>
  <si>
    <t>人纖製縫紉線</t>
  </si>
  <si>
    <t>零售用人纖短纖紗</t>
  </si>
  <si>
    <t>特殊人纖短纖紗</t>
  </si>
  <si>
    <t>其他人纖短纖紗</t>
  </si>
  <si>
    <t>55094100007</t>
  </si>
  <si>
    <t>55094200006</t>
  </si>
  <si>
    <t>56050010007.56050090000.</t>
  </si>
  <si>
    <t>56060010006.56060020004.56060090009</t>
  </si>
  <si>
    <t>55095900006</t>
    <phoneticPr fontId="2" type="noConversion"/>
  </si>
  <si>
    <t>與去年同期比較</t>
    <phoneticPr fontId="2" type="noConversion"/>
  </si>
  <si>
    <t>數量(%)</t>
    <phoneticPr fontId="2" type="noConversion"/>
  </si>
  <si>
    <t>金額(%)</t>
    <phoneticPr fontId="2" type="noConversion"/>
  </si>
  <si>
    <t>合   計</t>
  </si>
  <si>
    <t>數量(公斤)</t>
    <phoneticPr fontId="2" type="noConversion"/>
  </si>
  <si>
    <t>金額(美元)</t>
    <phoneticPr fontId="2" type="noConversion"/>
  </si>
  <si>
    <t>產品類別&amp;HS code</t>
    <phoneticPr fontId="2" type="noConversion"/>
  </si>
  <si>
    <t>棉紗</t>
    <phoneticPr fontId="2" type="noConversion"/>
  </si>
  <si>
    <t>5205所有項下產品</t>
    <phoneticPr fontId="2" type="noConversion"/>
  </si>
  <si>
    <t>棉混紡紗</t>
    <phoneticPr fontId="2" type="noConversion"/>
  </si>
  <si>
    <t>5206所有項下產品</t>
    <phoneticPr fontId="2" type="noConversion"/>
  </si>
  <si>
    <t>5207所有項下產品</t>
    <phoneticPr fontId="2" type="noConversion"/>
  </si>
  <si>
    <t>A/W紗/                             55096100002</t>
    <phoneticPr fontId="2" type="noConversion"/>
  </si>
  <si>
    <t xml:space="preserve">A/C紗/                              55096200001    </t>
    <phoneticPr fontId="2" type="noConversion"/>
  </si>
  <si>
    <t>紡紗公會產品稅號</t>
    <phoneticPr fontId="2" type="noConversion"/>
  </si>
  <si>
    <t>56049020007/56049090002</t>
    <phoneticPr fontId="8" type="noConversion"/>
  </si>
  <si>
    <t>數量(公斤)</t>
  </si>
  <si>
    <t>金額(美元)</t>
  </si>
  <si>
    <t>A/W紗</t>
    <phoneticPr fontId="2" type="noConversion"/>
  </si>
  <si>
    <t>A/C紗</t>
    <phoneticPr fontId="2" type="noConversion"/>
  </si>
  <si>
    <t>56049020007/56049090002</t>
  </si>
  <si>
    <t>數量(公斤)</t>
    <phoneticPr fontId="2" type="noConversion"/>
  </si>
  <si>
    <t>數 量(公斤)</t>
  </si>
  <si>
    <t>金  額(美元)</t>
  </si>
  <si>
    <t>108年1-2月</t>
    <phoneticPr fontId="2" type="noConversion"/>
  </si>
  <si>
    <t>108年1-3月</t>
    <phoneticPr fontId="2" type="noConversion"/>
  </si>
  <si>
    <t>108年1-4月</t>
    <phoneticPr fontId="2" type="noConversion"/>
  </si>
  <si>
    <t>總  計</t>
    <phoneticPr fontId="2" type="noConversion"/>
  </si>
  <si>
    <t>與去年同期比較</t>
    <phoneticPr fontId="2" type="noConversion"/>
  </si>
  <si>
    <t>金額(美元)</t>
    <phoneticPr fontId="2" type="noConversion"/>
  </si>
  <si>
    <t>數量(%)</t>
    <phoneticPr fontId="2" type="noConversion"/>
  </si>
  <si>
    <t>金額(%)</t>
    <phoneticPr fontId="2" type="noConversion"/>
  </si>
  <si>
    <t>108年1-8月</t>
    <phoneticPr fontId="2" type="noConversion"/>
  </si>
  <si>
    <t>108年1月</t>
    <phoneticPr fontId="2" type="noConversion"/>
  </si>
  <si>
    <t>總  計</t>
    <phoneticPr fontId="2" type="noConversion"/>
  </si>
  <si>
    <t>總   計</t>
    <phoneticPr fontId="2" type="noConversion"/>
  </si>
  <si>
    <t>數量(%)</t>
    <phoneticPr fontId="2" type="noConversion"/>
  </si>
  <si>
    <t>108年1-5月</t>
    <phoneticPr fontId="2" type="noConversion"/>
  </si>
  <si>
    <t>與去年同期比較</t>
    <phoneticPr fontId="2" type="noConversion"/>
  </si>
  <si>
    <t>數量(公斤)</t>
    <phoneticPr fontId="2" type="noConversion"/>
  </si>
  <si>
    <t>金額(美元)</t>
    <phoneticPr fontId="2" type="noConversion"/>
  </si>
  <si>
    <t>數量(%)</t>
    <phoneticPr fontId="2" type="noConversion"/>
  </si>
  <si>
    <t>金額(%)</t>
    <phoneticPr fontId="2" type="noConversion"/>
  </si>
  <si>
    <t>與去年同期比較</t>
    <phoneticPr fontId="2" type="noConversion"/>
  </si>
  <si>
    <t>數 量(公斤)</t>
    <phoneticPr fontId="2" type="noConversion"/>
  </si>
  <si>
    <t>總  計</t>
    <phoneticPr fontId="2" type="noConversion"/>
  </si>
  <si>
    <t>108年1-6月</t>
    <phoneticPr fontId="2" type="noConversion"/>
  </si>
  <si>
    <t>數 量(公斤)</t>
    <phoneticPr fontId="2" type="noConversion"/>
  </si>
  <si>
    <t>金  額(美元)</t>
    <phoneticPr fontId="2" type="noConversion"/>
  </si>
  <si>
    <t>總  計</t>
    <phoneticPr fontId="2" type="noConversion"/>
  </si>
  <si>
    <t>108年1-7月</t>
    <phoneticPr fontId="2" type="noConversion"/>
  </si>
  <si>
    <t>與去年同期比較</t>
    <phoneticPr fontId="2" type="noConversion"/>
  </si>
  <si>
    <t>數 量(公斤)</t>
    <phoneticPr fontId="2" type="noConversion"/>
  </si>
  <si>
    <t>金  額(美元)</t>
    <phoneticPr fontId="2" type="noConversion"/>
  </si>
  <si>
    <t>數量(%)</t>
    <phoneticPr fontId="2" type="noConversion"/>
  </si>
  <si>
    <t>金額(%)</t>
    <phoneticPr fontId="2" type="noConversion"/>
  </si>
  <si>
    <t>總計</t>
    <phoneticPr fontId="2" type="noConversion"/>
  </si>
  <si>
    <t>金  額(美元)</t>
    <phoneticPr fontId="2" type="noConversion"/>
  </si>
  <si>
    <t>108年1-9月</t>
    <phoneticPr fontId="2" type="noConversion"/>
  </si>
  <si>
    <t>與去年同期比較</t>
    <phoneticPr fontId="2" type="noConversion"/>
  </si>
  <si>
    <t>數 量(公斤)</t>
    <phoneticPr fontId="2" type="noConversion"/>
  </si>
  <si>
    <t>金  額(美元)</t>
    <phoneticPr fontId="2" type="noConversion"/>
  </si>
  <si>
    <t>數量(%)</t>
    <phoneticPr fontId="2" type="noConversion"/>
  </si>
  <si>
    <t>金額(%)</t>
    <phoneticPr fontId="2" type="noConversion"/>
  </si>
  <si>
    <t>金額(美元)</t>
    <phoneticPr fontId="2" type="noConversion"/>
  </si>
  <si>
    <t>數 量(公斤)</t>
    <phoneticPr fontId="2" type="noConversion"/>
  </si>
  <si>
    <t>金  額(美元)</t>
    <phoneticPr fontId="2" type="noConversion"/>
  </si>
  <si>
    <t>數量(%)</t>
    <phoneticPr fontId="2" type="noConversion"/>
  </si>
  <si>
    <t>金額(%)</t>
    <phoneticPr fontId="2" type="noConversion"/>
  </si>
  <si>
    <t>總  計</t>
    <phoneticPr fontId="2" type="noConversion"/>
  </si>
  <si>
    <t>108年1-10月</t>
    <phoneticPr fontId="2" type="noConversion"/>
  </si>
  <si>
    <t>108年1-12月</t>
    <phoneticPr fontId="2" type="noConversion"/>
  </si>
  <si>
    <t>108年1-11月</t>
    <phoneticPr fontId="2" type="noConversion"/>
  </si>
  <si>
    <r>
      <t xml:space="preserve">109年1月聚酯棉紗\亞克力紗\嫘縈棉紗\人纖短纖紗進口統計表     </t>
    </r>
    <r>
      <rPr>
        <sz val="12"/>
        <rFont val="新細明體"/>
        <family val="1"/>
        <charset val="136"/>
      </rPr>
      <t/>
    </r>
    <phoneticPr fontId="2" type="noConversion"/>
  </si>
  <si>
    <t>109年1月</t>
    <phoneticPr fontId="2" type="noConversion"/>
  </si>
  <si>
    <r>
      <t xml:space="preserve">109年1-2月聚酯棉紗\亞克力紗\嫘縈棉紗\人纖短纖紗進口統計表     </t>
    </r>
    <r>
      <rPr>
        <sz val="12"/>
        <rFont val="新細明體"/>
        <family val="1"/>
        <charset val="136"/>
      </rPr>
      <t/>
    </r>
    <phoneticPr fontId="2" type="noConversion"/>
  </si>
  <si>
    <t>109年1-2月</t>
    <phoneticPr fontId="2" type="noConversion"/>
  </si>
  <si>
    <t>109年1-3月</t>
    <phoneticPr fontId="2" type="noConversion"/>
  </si>
  <si>
    <r>
      <t xml:space="preserve">109年1-3月聚酯棉紗\亞克力紗\嫘縈棉紗\人纖短纖紗進口統計表     </t>
    </r>
    <r>
      <rPr>
        <sz val="12"/>
        <rFont val="新細明體"/>
        <family val="1"/>
        <charset val="136"/>
      </rPr>
      <t/>
    </r>
    <phoneticPr fontId="2" type="noConversion"/>
  </si>
  <si>
    <t>109年1-3月</t>
    <phoneticPr fontId="2" type="noConversion"/>
  </si>
  <si>
    <r>
      <t xml:space="preserve">109年1-4月聚酯棉紗\亞克力紗\嫘縈棉紗\人纖短纖紗進口統計表     </t>
    </r>
    <r>
      <rPr>
        <sz val="12"/>
        <rFont val="新細明體"/>
        <family val="1"/>
        <charset val="136"/>
      </rPr>
      <t/>
    </r>
    <phoneticPr fontId="2" type="noConversion"/>
  </si>
  <si>
    <t>109年1-4月</t>
    <phoneticPr fontId="2" type="noConversion"/>
  </si>
  <si>
    <r>
      <t xml:space="preserve">109年各月聚酯棉紗\亞克力紗\嫘縈棉紗\人纖短纖紗進口統計表     </t>
    </r>
    <r>
      <rPr>
        <sz val="12"/>
        <rFont val="新細明體"/>
        <family val="1"/>
        <charset val="136"/>
      </rPr>
      <t/>
    </r>
    <phoneticPr fontId="2" type="noConversion"/>
  </si>
  <si>
    <t>109年1-7月</t>
    <phoneticPr fontId="2" type="noConversion"/>
  </si>
  <si>
    <r>
      <t xml:space="preserve">109年1-7月聚酯棉紗\亞克力紗\嫘縈棉紗\人纖短纖紗進口統計表     </t>
    </r>
    <r>
      <rPr>
        <sz val="12"/>
        <rFont val="新細明體"/>
        <family val="1"/>
        <charset val="136"/>
      </rPr>
      <t/>
    </r>
    <phoneticPr fontId="2" type="noConversion"/>
  </si>
  <si>
    <t>109年1-5月</t>
    <phoneticPr fontId="2" type="noConversion"/>
  </si>
  <si>
    <r>
      <t xml:space="preserve">109年1-5月聚酯棉紗\亞克力紗\嫘縈棉紗\人纖短纖紗進口統計表     </t>
    </r>
    <r>
      <rPr>
        <sz val="12"/>
        <rFont val="新細明體"/>
        <family val="1"/>
        <charset val="136"/>
      </rPr>
      <t/>
    </r>
    <phoneticPr fontId="2" type="noConversion"/>
  </si>
  <si>
    <r>
      <t xml:space="preserve">109年1-6月聚酯棉紗\亞克力紗\嫘縈棉紗\人纖短纖紗進口統計表     </t>
    </r>
    <r>
      <rPr>
        <sz val="12"/>
        <rFont val="新細明體"/>
        <family val="1"/>
        <charset val="136"/>
      </rPr>
      <t/>
    </r>
    <phoneticPr fontId="2" type="noConversion"/>
  </si>
  <si>
    <t>109年1-6月</t>
    <phoneticPr fontId="2" type="noConversion"/>
  </si>
  <si>
    <t>109年1-7月</t>
    <phoneticPr fontId="2" type="noConversion"/>
  </si>
  <si>
    <t>109年1-10月</t>
    <phoneticPr fontId="2" type="noConversion"/>
  </si>
  <si>
    <r>
      <t xml:space="preserve">109年1-8月聚酯棉紗\亞克力紗\嫘縈棉紗\人纖短纖紗進口統計表     </t>
    </r>
    <r>
      <rPr>
        <sz val="12"/>
        <rFont val="新細明體"/>
        <family val="1"/>
        <charset val="136"/>
      </rPr>
      <t/>
    </r>
    <phoneticPr fontId="2" type="noConversion"/>
  </si>
  <si>
    <t>109年1-8月</t>
    <phoneticPr fontId="2" type="noConversion"/>
  </si>
  <si>
    <r>
      <t xml:space="preserve">109年1-9月聚酯棉紗\亞克力紗\嫘縈棉紗\人纖短纖紗進口統計表     </t>
    </r>
    <r>
      <rPr>
        <sz val="12"/>
        <rFont val="新細明體"/>
        <family val="1"/>
        <charset val="136"/>
      </rPr>
      <t/>
    </r>
    <phoneticPr fontId="2" type="noConversion"/>
  </si>
  <si>
    <r>
      <t xml:space="preserve">109年1-10月聚酯棉紗\亞克力紗\嫘縈棉紗\人纖短纖紗進口統計表     </t>
    </r>
    <r>
      <rPr>
        <sz val="12"/>
        <rFont val="新細明體"/>
        <family val="1"/>
        <charset val="136"/>
      </rPr>
      <t/>
    </r>
    <phoneticPr fontId="2" type="noConversion"/>
  </si>
  <si>
    <t>109年1-8月</t>
    <phoneticPr fontId="2" type="noConversion"/>
  </si>
  <si>
    <t>109年1-9月</t>
    <phoneticPr fontId="2" type="noConversion"/>
  </si>
  <si>
    <t>109年1-10月</t>
    <phoneticPr fontId="2" type="noConversion"/>
  </si>
  <si>
    <t>109年1-9月</t>
    <phoneticPr fontId="2" type="noConversion"/>
  </si>
  <si>
    <r>
      <t xml:space="preserve">109年1-11月聚酯棉紗\亞克力紗\嫘縈棉紗\人纖短纖紗進口統計表     </t>
    </r>
    <r>
      <rPr>
        <sz val="12"/>
        <rFont val="新細明體"/>
        <family val="1"/>
        <charset val="136"/>
      </rPr>
      <t/>
    </r>
    <phoneticPr fontId="2" type="noConversion"/>
  </si>
  <si>
    <r>
      <t xml:space="preserve">109年1-12月聚酯棉紗\亞克力紗\嫘縈棉紗\人纖短纖紗進口統計表     </t>
    </r>
    <r>
      <rPr>
        <sz val="12"/>
        <rFont val="新細明體"/>
        <family val="1"/>
        <charset val="136"/>
      </rPr>
      <t/>
    </r>
    <phoneticPr fontId="2" type="noConversion"/>
  </si>
  <si>
    <t>109年1-12月</t>
    <phoneticPr fontId="2" type="noConversion"/>
  </si>
  <si>
    <t>109年1-11月</t>
    <phoneticPr fontId="2" type="noConversion"/>
  </si>
  <si>
    <t>109年1-12月</t>
    <phoneticPr fontId="2" type="noConversion"/>
  </si>
  <si>
    <t xml:space="preserve">        本(109)年1-12月，台灣人纖短纖紗進口數量及金額分別為15,484公噸及4,392萬美元，較前一年同期數量增加30.1%、金額增加12.3%。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</si>
</sst>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u/>
      <sz val="12"/>
      <color indexed="20"/>
      <name val="新細明體"/>
      <family val="1"/>
      <charset val="136"/>
    </font>
    <font>
      <sz val="10"/>
      <name val="新細明體"/>
      <family val="1"/>
      <charset val="136"/>
    </font>
    <font>
      <sz val="22"/>
      <name val="華康超特楷體(P)"/>
      <family val="1"/>
      <charset val="136"/>
    </font>
    <font>
      <sz val="14"/>
      <name val="華康超特楷體(P)"/>
      <family val="1"/>
      <charset val="136"/>
    </font>
    <font>
      <sz val="9"/>
      <name val="PMingLiU"/>
      <family val="1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sz val="12"/>
      <color rgb="FFC00000"/>
      <name val="微軟正黑體"/>
      <family val="2"/>
      <charset val="136"/>
    </font>
    <font>
      <b/>
      <sz val="12"/>
      <color rgb="FFC0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2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6" fillId="0" borderId="0">
      <alignment vertical="center"/>
    </xf>
  </cellStyleXfs>
  <cellXfs count="7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49" fontId="3" fillId="0" borderId="1" xfId="0" applyNumberFormat="1" applyFont="1" applyBorder="1" applyAlignment="1">
      <alignment horizontal="right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1" xfId="1" applyNumberFormat="1" applyFont="1" applyFill="1" applyBorder="1" applyAlignment="1">
      <alignment horizontal="right" vertical="center"/>
    </xf>
    <xf numFmtId="176" fontId="10" fillId="0" borderId="1" xfId="1" applyNumberFormat="1" applyFont="1" applyFill="1" applyBorder="1" applyAlignment="1">
      <alignment vertical="center"/>
    </xf>
    <xf numFmtId="176" fontId="10" fillId="0" borderId="1" xfId="1" applyNumberFormat="1" applyFont="1" applyBorder="1" applyAlignment="1">
      <alignment vertical="center"/>
    </xf>
    <xf numFmtId="17" fontId="10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177" fontId="12" fillId="0" borderId="1" xfId="2" applyNumberFormat="1" applyFont="1" applyBorder="1" applyAlignment="1">
      <alignment horizontal="right" vertical="center" indent="1"/>
    </xf>
    <xf numFmtId="177" fontId="10" fillId="0" borderId="1" xfId="2" applyNumberFormat="1" applyFont="1" applyBorder="1" applyAlignment="1">
      <alignment horizontal="right" vertical="center" indent="1"/>
    </xf>
    <xf numFmtId="177" fontId="10" fillId="0" borderId="1" xfId="1" applyNumberFormat="1" applyFont="1" applyFill="1" applyBorder="1" applyAlignment="1">
      <alignment horizontal="right" vertical="center" indent="1"/>
    </xf>
    <xf numFmtId="176" fontId="10" fillId="2" borderId="1" xfId="1" applyNumberFormat="1" applyFont="1" applyFill="1" applyBorder="1" applyAlignment="1">
      <alignment vertical="center"/>
    </xf>
    <xf numFmtId="177" fontId="12" fillId="2" borderId="1" xfId="2" applyNumberFormat="1" applyFont="1" applyFill="1" applyBorder="1" applyAlignment="1">
      <alignment horizontal="right" vertical="center" indent="1"/>
    </xf>
    <xf numFmtId="177" fontId="10" fillId="2" borderId="1" xfId="2" applyNumberFormat="1" applyFont="1" applyFill="1" applyBorder="1" applyAlignment="1">
      <alignment horizontal="right" vertical="center" indent="1"/>
    </xf>
    <xf numFmtId="177" fontId="12" fillId="0" borderId="1" xfId="1" applyNumberFormat="1" applyFont="1" applyFill="1" applyBorder="1" applyAlignment="1">
      <alignment horizontal="right" vertical="center" indent="1"/>
    </xf>
    <xf numFmtId="0" fontId="10" fillId="3" borderId="1" xfId="0" applyFont="1" applyFill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177" fontId="13" fillId="3" borderId="1" xfId="2" applyNumberFormat="1" applyFont="1" applyFill="1" applyBorder="1" applyAlignment="1">
      <alignment horizontal="right" vertical="center" indent="1"/>
    </xf>
    <xf numFmtId="0" fontId="10" fillId="0" borderId="0" xfId="0" applyFont="1" applyFill="1" applyAlignment="1">
      <alignment horizontal="centerContinuous"/>
    </xf>
    <xf numFmtId="176" fontId="10" fillId="0" borderId="0" xfId="0" applyNumberFormat="1" applyFont="1" applyFill="1" applyAlignment="1">
      <alignment horizontal="centerContinuous"/>
    </xf>
    <xf numFmtId="0" fontId="10" fillId="0" borderId="0" xfId="0" applyFont="1" applyFill="1" applyAlignment="1">
      <alignment horizontal="right" vertical="center"/>
    </xf>
    <xf numFmtId="176" fontId="10" fillId="0" borderId="0" xfId="1" applyNumberFormat="1" applyFont="1" applyFill="1" applyAlignment="1">
      <alignment horizontal="centerContinuous"/>
    </xf>
    <xf numFmtId="176" fontId="10" fillId="0" borderId="0" xfId="0" applyNumberFormat="1" applyFont="1" applyFill="1"/>
    <xf numFmtId="0" fontId="10" fillId="0" borderId="0" xfId="0" applyFont="1" applyFill="1"/>
    <xf numFmtId="176" fontId="10" fillId="0" borderId="0" xfId="1" applyNumberFormat="1" applyFont="1" applyFill="1"/>
    <xf numFmtId="0" fontId="10" fillId="3" borderId="1" xfId="0" applyFont="1" applyFill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76" fontId="10" fillId="4" borderId="1" xfId="1" applyNumberFormat="1" applyFont="1" applyFill="1" applyBorder="1"/>
    <xf numFmtId="0" fontId="10" fillId="3" borderId="1" xfId="0" applyFont="1" applyFill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/>
    </xf>
    <xf numFmtId="177" fontId="9" fillId="3" borderId="1" xfId="2" applyNumberFormat="1" applyFont="1" applyFill="1" applyBorder="1" applyAlignment="1">
      <alignment horizontal="right" vertical="center" indent="1"/>
    </xf>
    <xf numFmtId="0" fontId="10" fillId="0" borderId="0" xfId="0" applyFont="1" applyFill="1" applyAlignment="1">
      <alignment horizontal="center"/>
    </xf>
    <xf numFmtId="176" fontId="10" fillId="0" borderId="0" xfId="0" applyNumberFormat="1" applyFont="1" applyFill="1" applyAlignment="1">
      <alignment horizontal="center"/>
    </xf>
    <xf numFmtId="177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49" fontId="10" fillId="5" borderId="3" xfId="0" applyNumberFormat="1" applyFont="1" applyFill="1" applyBorder="1" applyAlignment="1">
      <alignment horizontal="right"/>
    </xf>
    <xf numFmtId="0" fontId="10" fillId="5" borderId="3" xfId="0" applyFont="1" applyFill="1" applyBorder="1"/>
    <xf numFmtId="0" fontId="10" fillId="5" borderId="4" xfId="0" applyFont="1" applyFill="1" applyBorder="1"/>
    <xf numFmtId="0" fontId="10" fillId="5" borderId="2" xfId="0" applyFont="1" applyFill="1" applyBorder="1"/>
    <xf numFmtId="0" fontId="14" fillId="5" borderId="1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right"/>
    </xf>
    <xf numFmtId="0" fontId="15" fillId="5" borderId="1" xfId="0" applyFont="1" applyFill="1" applyBorder="1" applyAlignment="1">
      <alignment horizontal="right"/>
    </xf>
    <xf numFmtId="176" fontId="10" fillId="4" borderId="1" xfId="1" applyNumberFormat="1" applyFont="1" applyFill="1" applyBorder="1" applyAlignment="1">
      <alignment vertical="center"/>
    </xf>
    <xf numFmtId="177" fontId="10" fillId="3" borderId="1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</cellXfs>
  <cellStyles count="6">
    <cellStyle name="一般" xfId="0" builtinId="0"/>
    <cellStyle name="一般 2" xfId="5"/>
    <cellStyle name="千分位" xfId="1" builtinId="3"/>
    <cellStyle name="千分位 2" xfId="4"/>
    <cellStyle name="百分比" xfId="2" builtinId="5"/>
    <cellStyle name="隨後的超連結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G27"/>
  <sheetViews>
    <sheetView workbookViewId="0">
      <selection sqref="A1:G1"/>
    </sheetView>
  </sheetViews>
  <sheetFormatPr defaultColWidth="9" defaultRowHeight="15.75"/>
  <cols>
    <col min="1" max="1" width="18.625" style="11" bestFit="1" customWidth="1"/>
    <col min="2" max="5" width="13.625" style="11" bestFit="1" customWidth="1"/>
    <col min="6" max="6" width="11.25" style="17" bestFit="1" customWidth="1"/>
    <col min="7" max="7" width="10.875" style="17" bestFit="1" customWidth="1"/>
    <col min="8" max="16384" width="9" style="11"/>
  </cols>
  <sheetData>
    <row r="1" spans="1:7" ht="36" customHeight="1">
      <c r="A1" s="65" t="s">
        <v>95</v>
      </c>
      <c r="B1" s="65"/>
      <c r="C1" s="65"/>
      <c r="D1" s="65"/>
      <c r="E1" s="65"/>
      <c r="F1" s="65"/>
      <c r="G1" s="65"/>
    </row>
    <row r="2" spans="1:7" ht="25.5" customHeight="1">
      <c r="A2" s="67" t="s">
        <v>0</v>
      </c>
      <c r="B2" s="66" t="s">
        <v>96</v>
      </c>
      <c r="C2" s="66"/>
      <c r="D2" s="66" t="s">
        <v>55</v>
      </c>
      <c r="E2" s="66"/>
      <c r="F2" s="64" t="s">
        <v>22</v>
      </c>
      <c r="G2" s="64"/>
    </row>
    <row r="3" spans="1:7" ht="25.15" customHeight="1">
      <c r="A3" s="68"/>
      <c r="B3" s="26" t="s">
        <v>26</v>
      </c>
      <c r="C3" s="26" t="s">
        <v>27</v>
      </c>
      <c r="D3" s="38" t="s">
        <v>26</v>
      </c>
      <c r="E3" s="38" t="s">
        <v>27</v>
      </c>
      <c r="F3" s="39" t="s">
        <v>23</v>
      </c>
      <c r="G3" s="39" t="s">
        <v>24</v>
      </c>
    </row>
    <row r="4" spans="1:7" ht="21.95" customHeight="1">
      <c r="A4" s="10" t="s">
        <v>1</v>
      </c>
      <c r="B4" s="12">
        <f>SUM(公式!B5)</f>
        <v>476728</v>
      </c>
      <c r="C4" s="12">
        <f>SUM(公式!C5)</f>
        <v>934200</v>
      </c>
      <c r="D4" s="12">
        <v>537109</v>
      </c>
      <c r="E4" s="12">
        <v>1205300</v>
      </c>
      <c r="F4" s="19">
        <f>SUM(B4/D4-1)</f>
        <v>-0.11241852212493186</v>
      </c>
      <c r="G4" s="19">
        <f>SUM(C4/E4-1)</f>
        <v>-0.22492325562100723</v>
      </c>
    </row>
    <row r="5" spans="1:7" ht="21.95" customHeight="1">
      <c r="A5" s="10" t="s">
        <v>2</v>
      </c>
      <c r="B5" s="13">
        <f>SUM(公式!B8)</f>
        <v>83835</v>
      </c>
      <c r="C5" s="13">
        <f>SUM(公式!C8)</f>
        <v>231000</v>
      </c>
      <c r="D5" s="13">
        <v>0</v>
      </c>
      <c r="E5" s="13">
        <v>0</v>
      </c>
      <c r="F5" s="13">
        <v>0</v>
      </c>
      <c r="G5" s="13">
        <v>0</v>
      </c>
    </row>
    <row r="6" spans="1:7" ht="21.95" customHeight="1">
      <c r="A6" s="10" t="s">
        <v>3</v>
      </c>
      <c r="B6" s="13">
        <f>SUM(公式!B10)</f>
        <v>0</v>
      </c>
      <c r="C6" s="13">
        <f>SUM(公式!C10)</f>
        <v>0</v>
      </c>
      <c r="D6" s="13">
        <v>205</v>
      </c>
      <c r="E6" s="13">
        <v>10000</v>
      </c>
      <c r="F6" s="19">
        <f t="shared" ref="F6:F8" si="0">SUM(B6/D6-1)</f>
        <v>-1</v>
      </c>
      <c r="G6" s="19">
        <f t="shared" ref="G6:G8" si="1">SUM(C6/E6-1)</f>
        <v>-1</v>
      </c>
    </row>
    <row r="7" spans="1:7" ht="21.95" customHeight="1">
      <c r="A7" s="10" t="s">
        <v>4</v>
      </c>
      <c r="B7" s="14">
        <f>SUM(公式!B12)</f>
        <v>121048</v>
      </c>
      <c r="C7" s="14">
        <f>SUM(公式!C12)</f>
        <v>264100</v>
      </c>
      <c r="D7" s="14">
        <v>132783</v>
      </c>
      <c r="E7" s="14">
        <v>298100</v>
      </c>
      <c r="F7" s="19">
        <f t="shared" si="0"/>
        <v>-8.8377277211691307E-2</v>
      </c>
      <c r="G7" s="19">
        <f t="shared" si="1"/>
        <v>-0.11405568601140559</v>
      </c>
    </row>
    <row r="8" spans="1:7" ht="21.95" customHeight="1">
      <c r="A8" s="10" t="s">
        <v>5</v>
      </c>
      <c r="B8" s="14">
        <f>SUM(公式!B14)</f>
        <v>24111</v>
      </c>
      <c r="C8" s="14">
        <f>SUM(公式!C14)</f>
        <v>57100</v>
      </c>
      <c r="D8" s="14">
        <v>54866</v>
      </c>
      <c r="E8" s="14">
        <v>74200</v>
      </c>
      <c r="F8" s="19">
        <f t="shared" si="0"/>
        <v>-0.56054751576568362</v>
      </c>
      <c r="G8" s="19">
        <f t="shared" si="1"/>
        <v>-0.23045822102425872</v>
      </c>
    </row>
    <row r="9" spans="1:7" ht="23.45" customHeight="1">
      <c r="A9" s="18" t="s">
        <v>25</v>
      </c>
      <c r="B9" s="22">
        <f>SUM(B4:B8)</f>
        <v>705722</v>
      </c>
      <c r="C9" s="22">
        <f>SUM(C4:C8)</f>
        <v>1486400</v>
      </c>
      <c r="D9" s="22">
        <v>724963</v>
      </c>
      <c r="E9" s="22">
        <v>1587600</v>
      </c>
      <c r="F9" s="23">
        <f t="shared" ref="F9:F23" si="2">SUM(B9/D9-1)</f>
        <v>-2.6540664833929473E-2</v>
      </c>
      <c r="G9" s="23">
        <f t="shared" ref="G9:G23" si="3">SUM(C9/E9-1)</f>
        <v>-6.3744016124968494E-2</v>
      </c>
    </row>
    <row r="10" spans="1:7" ht="21.95" customHeight="1">
      <c r="A10" s="10" t="s">
        <v>6</v>
      </c>
      <c r="B10" s="14">
        <f>SUM(公式!B20)</f>
        <v>164657</v>
      </c>
      <c r="C10" s="14">
        <f>SUM(公式!C20)</f>
        <v>374500</v>
      </c>
      <c r="D10" s="14">
        <v>189969</v>
      </c>
      <c r="E10" s="14">
        <v>581200</v>
      </c>
      <c r="F10" s="19">
        <f t="shared" si="2"/>
        <v>-0.13324279224505053</v>
      </c>
      <c r="G10" s="19">
        <f t="shared" si="3"/>
        <v>-0.35564349621472813</v>
      </c>
    </row>
    <row r="11" spans="1:7" ht="21.95" customHeight="1">
      <c r="A11" s="10" t="s">
        <v>7</v>
      </c>
      <c r="B11" s="13">
        <f>SUM(公式!B23)</f>
        <v>0</v>
      </c>
      <c r="C11" s="13">
        <f>SUM(公式!C23)</f>
        <v>0</v>
      </c>
      <c r="D11" s="13">
        <v>18</v>
      </c>
      <c r="E11" s="13">
        <v>1500</v>
      </c>
      <c r="F11" s="19">
        <f t="shared" si="2"/>
        <v>-1</v>
      </c>
      <c r="G11" s="19">
        <f t="shared" si="3"/>
        <v>-1</v>
      </c>
    </row>
    <row r="12" spans="1:7" ht="21.95" customHeight="1">
      <c r="A12" s="10" t="s">
        <v>8</v>
      </c>
      <c r="B12" s="14">
        <f>SUM(公式!B25)</f>
        <v>0</v>
      </c>
      <c r="C12" s="14">
        <f>SUM(公式!C25)</f>
        <v>0</v>
      </c>
      <c r="D12" s="14">
        <v>0</v>
      </c>
      <c r="E12" s="14">
        <v>0</v>
      </c>
      <c r="F12" s="13">
        <v>0</v>
      </c>
      <c r="G12" s="13">
        <v>0</v>
      </c>
    </row>
    <row r="13" spans="1:7" ht="21.95" customHeight="1">
      <c r="A13" s="10" t="s">
        <v>9</v>
      </c>
      <c r="B13" s="14">
        <f>SUM(公式!B27)</f>
        <v>8482</v>
      </c>
      <c r="C13" s="14">
        <f>SUM(公式!C27)</f>
        <v>16900</v>
      </c>
      <c r="D13" s="14">
        <v>3500</v>
      </c>
      <c r="E13" s="14">
        <v>26500</v>
      </c>
      <c r="F13" s="20">
        <f t="shared" si="2"/>
        <v>1.4234285714285715</v>
      </c>
      <c r="G13" s="19">
        <f t="shared" si="3"/>
        <v>-0.36226415094339626</v>
      </c>
    </row>
    <row r="14" spans="1:7" ht="21.95" customHeight="1">
      <c r="A14" s="18" t="s">
        <v>25</v>
      </c>
      <c r="B14" s="22">
        <f>SUM(B10:B13)</f>
        <v>173139</v>
      </c>
      <c r="C14" s="22">
        <f>SUM(C10:C13)</f>
        <v>391400</v>
      </c>
      <c r="D14" s="22">
        <v>193487</v>
      </c>
      <c r="E14" s="22">
        <v>609200</v>
      </c>
      <c r="F14" s="23">
        <f t="shared" si="2"/>
        <v>-0.1051646880668986</v>
      </c>
      <c r="G14" s="23">
        <f t="shared" si="3"/>
        <v>-0.35751805646749835</v>
      </c>
    </row>
    <row r="15" spans="1:7" ht="21.95" customHeight="1">
      <c r="A15" s="10" t="s">
        <v>10</v>
      </c>
      <c r="B15" s="14">
        <f>SUM(公式!B31)</f>
        <v>88138</v>
      </c>
      <c r="C15" s="14">
        <f>SUM(公式!C31)</f>
        <v>231700</v>
      </c>
      <c r="D15" s="14">
        <v>161981</v>
      </c>
      <c r="E15" s="14">
        <v>686200</v>
      </c>
      <c r="F15" s="19">
        <f t="shared" si="2"/>
        <v>-0.4558744544113198</v>
      </c>
      <c r="G15" s="19">
        <f t="shared" si="3"/>
        <v>-0.6623433401340717</v>
      </c>
    </row>
    <row r="16" spans="1:7" ht="21.95" customHeight="1">
      <c r="A16" s="10" t="s">
        <v>11</v>
      </c>
      <c r="B16" s="14">
        <f>SUM(公式!B34)</f>
        <v>18120</v>
      </c>
      <c r="C16" s="14">
        <f>SUM(公式!C34)</f>
        <v>69900</v>
      </c>
      <c r="D16" s="14">
        <v>40196</v>
      </c>
      <c r="E16" s="14">
        <v>166600</v>
      </c>
      <c r="F16" s="19">
        <f t="shared" si="2"/>
        <v>-0.54920887650512484</v>
      </c>
      <c r="G16" s="19">
        <f t="shared" si="3"/>
        <v>-0.58043217286914772</v>
      </c>
    </row>
    <row r="17" spans="1:7" ht="21.95" customHeight="1">
      <c r="A17" s="10" t="s">
        <v>12</v>
      </c>
      <c r="B17" s="13">
        <f>SUM(公式!B38)</f>
        <v>6</v>
      </c>
      <c r="C17" s="13">
        <f>SUM(公式!C38)</f>
        <v>0</v>
      </c>
      <c r="D17" s="13">
        <v>491</v>
      </c>
      <c r="E17" s="13">
        <v>22600</v>
      </c>
      <c r="F17" s="19">
        <f t="shared" si="2"/>
        <v>-0.98778004073319758</v>
      </c>
      <c r="G17" s="19">
        <f t="shared" si="3"/>
        <v>-1</v>
      </c>
    </row>
    <row r="18" spans="1:7" ht="21.95" customHeight="1">
      <c r="A18" s="10" t="s">
        <v>13</v>
      </c>
      <c r="B18" s="14">
        <f>SUM(公式!B41)</f>
        <v>26109</v>
      </c>
      <c r="C18" s="14">
        <f>SUM(公式!C41)</f>
        <v>81000</v>
      </c>
      <c r="D18" s="14">
        <v>32472</v>
      </c>
      <c r="E18" s="14">
        <v>141300</v>
      </c>
      <c r="F18" s="19">
        <f t="shared" si="2"/>
        <v>-0.19595343680709532</v>
      </c>
      <c r="G18" s="19">
        <f t="shared" si="3"/>
        <v>-0.42675159235668791</v>
      </c>
    </row>
    <row r="19" spans="1:7" ht="21.95" customHeight="1">
      <c r="A19" s="18" t="s">
        <v>25</v>
      </c>
      <c r="B19" s="22">
        <f>SUM(B15:B18)</f>
        <v>132373</v>
      </c>
      <c r="C19" s="22">
        <f>SUM(C15:C18)</f>
        <v>382600</v>
      </c>
      <c r="D19" s="22">
        <v>235140</v>
      </c>
      <c r="E19" s="22">
        <v>1016700</v>
      </c>
      <c r="F19" s="23">
        <f t="shared" si="2"/>
        <v>-0.4370460151399167</v>
      </c>
      <c r="G19" s="23">
        <f t="shared" si="3"/>
        <v>-0.62368446936166033</v>
      </c>
    </row>
    <row r="20" spans="1:7" ht="21.95" customHeight="1">
      <c r="A20" s="10" t="s">
        <v>14</v>
      </c>
      <c r="B20" s="14">
        <f>SUM(公式!B46)</f>
        <v>1901</v>
      </c>
      <c r="C20" s="14">
        <f>SUM(公式!C46)</f>
        <v>14700</v>
      </c>
      <c r="D20" s="14">
        <v>340</v>
      </c>
      <c r="E20" s="14">
        <v>6000</v>
      </c>
      <c r="F20" s="20">
        <f t="shared" si="2"/>
        <v>4.591176470588235</v>
      </c>
      <c r="G20" s="20">
        <f t="shared" si="3"/>
        <v>1.4500000000000002</v>
      </c>
    </row>
    <row r="21" spans="1:7" ht="21.95" customHeight="1">
      <c r="A21" s="10" t="s">
        <v>15</v>
      </c>
      <c r="B21" s="14">
        <f>SUM(公式!B50)</f>
        <v>150028</v>
      </c>
      <c r="C21" s="14">
        <f>SUM(公式!C50)</f>
        <v>704600</v>
      </c>
      <c r="D21" s="14">
        <v>176254</v>
      </c>
      <c r="E21" s="14">
        <v>897700</v>
      </c>
      <c r="F21" s="19">
        <f t="shared" si="2"/>
        <v>-0.14879662305536323</v>
      </c>
      <c r="G21" s="19">
        <f t="shared" si="3"/>
        <v>-0.21510526902083105</v>
      </c>
    </row>
    <row r="22" spans="1:7" ht="21.95" customHeight="1">
      <c r="A22" s="10" t="s">
        <v>16</v>
      </c>
      <c r="B22" s="14">
        <f>SUM(公式!B55)</f>
        <v>19464</v>
      </c>
      <c r="C22" s="14">
        <f>SUM(公式!C55)</f>
        <v>34500</v>
      </c>
      <c r="D22" s="14">
        <v>291</v>
      </c>
      <c r="E22" s="14">
        <v>6300</v>
      </c>
      <c r="F22" s="20">
        <f t="shared" si="2"/>
        <v>65.886597938144334</v>
      </c>
      <c r="G22" s="20">
        <f t="shared" si="3"/>
        <v>4.4761904761904763</v>
      </c>
    </row>
    <row r="23" spans="1:7" ht="21.95" customHeight="1">
      <c r="A23" s="18" t="s">
        <v>25</v>
      </c>
      <c r="B23" s="22">
        <f>SUM(B20:B22)</f>
        <v>171393</v>
      </c>
      <c r="C23" s="22">
        <f>SUM(C20:C22)</f>
        <v>753800</v>
      </c>
      <c r="D23" s="22">
        <v>176885</v>
      </c>
      <c r="E23" s="22">
        <v>910000</v>
      </c>
      <c r="F23" s="23">
        <f t="shared" si="2"/>
        <v>-3.1048421290669093E-2</v>
      </c>
      <c r="G23" s="23">
        <f t="shared" si="3"/>
        <v>-0.17164835164835168</v>
      </c>
    </row>
    <row r="24" spans="1:7" ht="27.75" customHeight="1">
      <c r="A24" s="28" t="s">
        <v>57</v>
      </c>
      <c r="B24" s="29">
        <f>SUM(B9+B14+B19+B23)</f>
        <v>1182627</v>
      </c>
      <c r="C24" s="29">
        <f>SUM(C9+C14+C19+C23)</f>
        <v>3014200</v>
      </c>
      <c r="D24" s="29">
        <f>SUM(D9+D14+D19+D23)</f>
        <v>1330475</v>
      </c>
      <c r="E24" s="29">
        <f>SUM(E9+E14+E19+E23)</f>
        <v>4123500</v>
      </c>
      <c r="F24" s="30">
        <f>SUM(B24/D24-1)</f>
        <v>-0.11112422255209609</v>
      </c>
      <c r="G24" s="30">
        <f>SUM(C24/E24-1)</f>
        <v>-0.26901903722565779</v>
      </c>
    </row>
    <row r="25" spans="1:7">
      <c r="B25" s="16"/>
      <c r="C25" s="16"/>
      <c r="D25" s="16"/>
      <c r="E25" s="16"/>
    </row>
    <row r="27" spans="1:7">
      <c r="C27" s="15"/>
      <c r="E27" s="15"/>
    </row>
  </sheetData>
  <mergeCells count="5">
    <mergeCell ref="F2:G2"/>
    <mergeCell ref="A1:G1"/>
    <mergeCell ref="B2:C2"/>
    <mergeCell ref="D2:E2"/>
    <mergeCell ref="A2:A3"/>
  </mergeCells>
  <phoneticPr fontId="2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G27"/>
  <sheetViews>
    <sheetView workbookViewId="0">
      <selection sqref="A1:G1"/>
    </sheetView>
  </sheetViews>
  <sheetFormatPr defaultColWidth="9" defaultRowHeight="15.75"/>
  <cols>
    <col min="1" max="1" width="18.625" style="11" bestFit="1" customWidth="1"/>
    <col min="2" max="5" width="15" style="11" bestFit="1" customWidth="1"/>
    <col min="6" max="6" width="11.375" style="17" bestFit="1" customWidth="1"/>
    <col min="7" max="7" width="11" style="17" bestFit="1" customWidth="1"/>
    <col min="8" max="16384" width="9" style="11"/>
  </cols>
  <sheetData>
    <row r="1" spans="1:7" ht="36" customHeight="1">
      <c r="A1" s="65" t="s">
        <v>116</v>
      </c>
      <c r="B1" s="65"/>
      <c r="C1" s="65"/>
      <c r="D1" s="65"/>
      <c r="E1" s="65"/>
      <c r="F1" s="65"/>
      <c r="G1" s="65"/>
    </row>
    <row r="2" spans="1:7" ht="25.5" customHeight="1">
      <c r="A2" s="67" t="s">
        <v>0</v>
      </c>
      <c r="B2" s="66" t="s">
        <v>112</v>
      </c>
      <c r="C2" s="66"/>
      <c r="D2" s="66" t="s">
        <v>92</v>
      </c>
      <c r="E2" s="66"/>
      <c r="F2" s="64" t="s">
        <v>65</v>
      </c>
      <c r="G2" s="64"/>
    </row>
    <row r="3" spans="1:7" ht="25.15" customHeight="1">
      <c r="A3" s="68"/>
      <c r="B3" s="50" t="s">
        <v>43</v>
      </c>
      <c r="C3" s="50" t="s">
        <v>86</v>
      </c>
      <c r="D3" s="50" t="s">
        <v>26</v>
      </c>
      <c r="E3" s="50" t="s">
        <v>27</v>
      </c>
      <c r="F3" s="49" t="s">
        <v>58</v>
      </c>
      <c r="G3" s="49" t="s">
        <v>53</v>
      </c>
    </row>
    <row r="4" spans="1:7" ht="21.95" customHeight="1">
      <c r="A4" s="10" t="s">
        <v>1</v>
      </c>
      <c r="B4" s="12">
        <f>SUM(公式!T5)</f>
        <v>3810926</v>
      </c>
      <c r="C4" s="12">
        <f>SUM(公式!U5)</f>
        <v>8426200</v>
      </c>
      <c r="D4" s="12">
        <v>4153337</v>
      </c>
      <c r="E4" s="12">
        <v>9956300</v>
      </c>
      <c r="F4" s="20">
        <f t="shared" ref="F4:G9" si="0">SUM(B4/D4-1)</f>
        <v>-8.2442383076547832E-2</v>
      </c>
      <c r="G4" s="20">
        <f t="shared" si="0"/>
        <v>-0.15368158854192826</v>
      </c>
    </row>
    <row r="5" spans="1:7" ht="21.95" customHeight="1">
      <c r="A5" s="10" t="s">
        <v>2</v>
      </c>
      <c r="B5" s="13">
        <f>SUM(公式!T8)</f>
        <v>2028398</v>
      </c>
      <c r="C5" s="13">
        <f>SUM(公式!U8)</f>
        <v>4836200</v>
      </c>
      <c r="D5" s="13">
        <v>1103230</v>
      </c>
      <c r="E5" s="13">
        <v>2892000</v>
      </c>
      <c r="F5" s="20">
        <f t="shared" si="0"/>
        <v>0.8385993854409326</v>
      </c>
      <c r="G5" s="20">
        <f t="shared" si="0"/>
        <v>0.67226832641770407</v>
      </c>
    </row>
    <row r="6" spans="1:7" ht="21.95" customHeight="1">
      <c r="A6" s="10" t="s">
        <v>3</v>
      </c>
      <c r="B6" s="13">
        <f>SUM(公式!T10)</f>
        <v>11087</v>
      </c>
      <c r="C6" s="13">
        <f>SUM(公式!U10)</f>
        <v>124100</v>
      </c>
      <c r="D6" s="13">
        <v>14132</v>
      </c>
      <c r="E6" s="13">
        <v>209200</v>
      </c>
      <c r="F6" s="20">
        <f t="shared" si="0"/>
        <v>-0.21546844041890745</v>
      </c>
      <c r="G6" s="20">
        <f t="shared" si="0"/>
        <v>-0.4067877629063098</v>
      </c>
    </row>
    <row r="7" spans="1:7" ht="21.95" customHeight="1">
      <c r="A7" s="10" t="s">
        <v>4</v>
      </c>
      <c r="B7" s="14">
        <f>SUM(公式!T12)</f>
        <v>2387106</v>
      </c>
      <c r="C7" s="14">
        <f>SUM(公式!U12)</f>
        <v>5138800</v>
      </c>
      <c r="D7" s="14">
        <v>953390</v>
      </c>
      <c r="E7" s="14">
        <v>2135400</v>
      </c>
      <c r="F7" s="20">
        <f t="shared" si="0"/>
        <v>1.5038085148784863</v>
      </c>
      <c r="G7" s="20">
        <f t="shared" si="0"/>
        <v>1.4064812213168492</v>
      </c>
    </row>
    <row r="8" spans="1:7" ht="21.95" customHeight="1">
      <c r="A8" s="10" t="s">
        <v>5</v>
      </c>
      <c r="B8" s="14">
        <f>SUM(公式!T14)</f>
        <v>553571</v>
      </c>
      <c r="C8" s="14">
        <f>SUM(公式!U14)</f>
        <v>1220400</v>
      </c>
      <c r="D8" s="14">
        <v>536577</v>
      </c>
      <c r="E8" s="14">
        <v>1249400</v>
      </c>
      <c r="F8" s="20">
        <f t="shared" si="0"/>
        <v>3.1671130145347171E-2</v>
      </c>
      <c r="G8" s="20">
        <f t="shared" si="0"/>
        <v>-2.3211141347846964E-2</v>
      </c>
    </row>
    <row r="9" spans="1:7" ht="23.45" customHeight="1">
      <c r="A9" s="18" t="s">
        <v>25</v>
      </c>
      <c r="B9" s="22">
        <f>SUM(B4:B8)</f>
        <v>8791088</v>
      </c>
      <c r="C9" s="22">
        <f>SUM(C4:C8)</f>
        <v>19745700</v>
      </c>
      <c r="D9" s="22">
        <v>6760666</v>
      </c>
      <c r="E9" s="22">
        <v>16442300</v>
      </c>
      <c r="F9" s="24">
        <f t="shared" si="0"/>
        <v>0.30032869542734408</v>
      </c>
      <c r="G9" s="24">
        <f t="shared" si="0"/>
        <v>0.2009086320040383</v>
      </c>
    </row>
    <row r="10" spans="1:7" ht="21.95" customHeight="1">
      <c r="A10" s="10" t="s">
        <v>6</v>
      </c>
      <c r="B10" s="14">
        <f>SUM(公式!T20)</f>
        <v>929898</v>
      </c>
      <c r="C10" s="14">
        <f>SUM(公式!U20)</f>
        <v>2426100</v>
      </c>
      <c r="D10" s="14">
        <v>1250693</v>
      </c>
      <c r="E10" s="14">
        <v>3742300</v>
      </c>
      <c r="F10" s="20">
        <f t="shared" ref="F10:G14" si="1">SUM(B10/D10-1)</f>
        <v>-0.2564937998373702</v>
      </c>
      <c r="G10" s="20">
        <f t="shared" si="1"/>
        <v>-0.35170884215589349</v>
      </c>
    </row>
    <row r="11" spans="1:7" ht="21.95" customHeight="1">
      <c r="A11" s="10" t="s">
        <v>7</v>
      </c>
      <c r="B11" s="13">
        <f>SUM(公式!T23)</f>
        <v>24475</v>
      </c>
      <c r="C11" s="13">
        <f>SUM(公式!U23)</f>
        <v>129000</v>
      </c>
      <c r="D11" s="13">
        <v>37051</v>
      </c>
      <c r="E11" s="13">
        <v>204900</v>
      </c>
      <c r="F11" s="21">
        <f t="shared" si="1"/>
        <v>-0.33942403713799896</v>
      </c>
      <c r="G11" s="21">
        <f t="shared" si="1"/>
        <v>-0.37042459736456812</v>
      </c>
    </row>
    <row r="12" spans="1:7" ht="21.95" customHeight="1">
      <c r="A12" s="10" t="s">
        <v>8</v>
      </c>
      <c r="B12" s="14">
        <f>SUM(公式!T25)</f>
        <v>0</v>
      </c>
      <c r="C12" s="14">
        <f>SUM(公式!U25)</f>
        <v>0</v>
      </c>
      <c r="D12" s="13">
        <v>0</v>
      </c>
      <c r="E12" s="13">
        <v>0</v>
      </c>
      <c r="F12" s="21">
        <v>0</v>
      </c>
      <c r="G12" s="21">
        <v>0</v>
      </c>
    </row>
    <row r="13" spans="1:7" ht="21.95" customHeight="1">
      <c r="A13" s="10" t="s">
        <v>9</v>
      </c>
      <c r="B13" s="14">
        <f>SUM(公式!T27)</f>
        <v>72190</v>
      </c>
      <c r="C13" s="14">
        <f>SUM(公式!U27)</f>
        <v>297100</v>
      </c>
      <c r="D13" s="14">
        <v>75015</v>
      </c>
      <c r="E13" s="14">
        <v>379300</v>
      </c>
      <c r="F13" s="20">
        <f t="shared" si="1"/>
        <v>-3.7659134839698738E-2</v>
      </c>
      <c r="G13" s="20">
        <f t="shared" si="1"/>
        <v>-0.21671500131821775</v>
      </c>
    </row>
    <row r="14" spans="1:7" ht="21.95" customHeight="1">
      <c r="A14" s="18" t="s">
        <v>25</v>
      </c>
      <c r="B14" s="22">
        <f>SUM(B10:B13)</f>
        <v>1026563</v>
      </c>
      <c r="C14" s="22">
        <f>SUM(C10:C13)</f>
        <v>2852200</v>
      </c>
      <c r="D14" s="22">
        <v>1362759</v>
      </c>
      <c r="E14" s="22">
        <v>4326500</v>
      </c>
      <c r="F14" s="24">
        <f t="shared" si="1"/>
        <v>-0.24670246169718935</v>
      </c>
      <c r="G14" s="24">
        <f t="shared" si="1"/>
        <v>-0.34076042990870214</v>
      </c>
    </row>
    <row r="15" spans="1:7" ht="21.95" customHeight="1">
      <c r="A15" s="10" t="s">
        <v>10</v>
      </c>
      <c r="B15" s="14">
        <f>SUM(公式!T31)</f>
        <v>1043597</v>
      </c>
      <c r="C15" s="14">
        <f>SUM(公式!U31)</f>
        <v>4019500</v>
      </c>
      <c r="D15" s="14">
        <v>815435</v>
      </c>
      <c r="E15" s="14">
        <v>3812700</v>
      </c>
      <c r="F15" s="20">
        <f t="shared" ref="F15:G19" si="2">SUM(B15/D15-1)</f>
        <v>0.27980403097733109</v>
      </c>
      <c r="G15" s="20">
        <f t="shared" si="2"/>
        <v>5.4239777585438187E-2</v>
      </c>
    </row>
    <row r="16" spans="1:7" ht="21.95" customHeight="1">
      <c r="A16" s="10" t="s">
        <v>11</v>
      </c>
      <c r="B16" s="14">
        <f>SUM(公式!T34)</f>
        <v>285231</v>
      </c>
      <c r="C16" s="14">
        <f>SUM(公式!U34)</f>
        <v>1047700</v>
      </c>
      <c r="D16" s="14">
        <v>226525</v>
      </c>
      <c r="E16" s="14">
        <v>901600</v>
      </c>
      <c r="F16" s="20">
        <f t="shared" si="2"/>
        <v>0.25915903321929146</v>
      </c>
      <c r="G16" s="20">
        <f t="shared" si="2"/>
        <v>0.16204525288376215</v>
      </c>
    </row>
    <row r="17" spans="1:7" ht="21.95" customHeight="1">
      <c r="A17" s="10" t="s">
        <v>12</v>
      </c>
      <c r="B17" s="13">
        <f>SUM(公式!T38)</f>
        <v>4098</v>
      </c>
      <c r="C17" s="13">
        <f>SUM(公式!U38)</f>
        <v>62200</v>
      </c>
      <c r="D17" s="13">
        <v>13029</v>
      </c>
      <c r="E17" s="13">
        <v>324300</v>
      </c>
      <c r="F17" s="21">
        <f t="shared" si="2"/>
        <v>-0.68547087266866225</v>
      </c>
      <c r="G17" s="21">
        <f t="shared" si="2"/>
        <v>-0.80820228183780451</v>
      </c>
    </row>
    <row r="18" spans="1:7" ht="21.95" customHeight="1">
      <c r="A18" s="10" t="s">
        <v>13</v>
      </c>
      <c r="B18" s="14">
        <f>SUM(公式!T41)</f>
        <v>86802</v>
      </c>
      <c r="C18" s="14">
        <f>SUM(公式!U41)</f>
        <v>417200</v>
      </c>
      <c r="D18" s="14">
        <v>54741</v>
      </c>
      <c r="E18" s="14">
        <v>638200</v>
      </c>
      <c r="F18" s="20">
        <f t="shared" si="2"/>
        <v>0.58568531813448788</v>
      </c>
      <c r="G18" s="20">
        <f t="shared" si="2"/>
        <v>-0.34628643058602315</v>
      </c>
    </row>
    <row r="19" spans="1:7" ht="21.95" customHeight="1">
      <c r="A19" s="18" t="s">
        <v>25</v>
      </c>
      <c r="B19" s="22">
        <f>SUM(B15:B18)</f>
        <v>1419728</v>
      </c>
      <c r="C19" s="22">
        <f>SUM(C15:C18)</f>
        <v>5546600</v>
      </c>
      <c r="D19" s="22">
        <v>1109730</v>
      </c>
      <c r="E19" s="22">
        <v>5676800</v>
      </c>
      <c r="F19" s="24">
        <f t="shared" si="2"/>
        <v>0.27934542636497173</v>
      </c>
      <c r="G19" s="24">
        <f t="shared" si="2"/>
        <v>-2.2935456595264969E-2</v>
      </c>
    </row>
    <row r="20" spans="1:7" ht="21.95" customHeight="1">
      <c r="A20" s="10" t="s">
        <v>14</v>
      </c>
      <c r="B20" s="14">
        <f>SUM(公式!T46)</f>
        <v>10182</v>
      </c>
      <c r="C20" s="14">
        <f>SUM(公式!U46)</f>
        <v>117700</v>
      </c>
      <c r="D20" s="14">
        <v>3986</v>
      </c>
      <c r="E20" s="14">
        <v>85900</v>
      </c>
      <c r="F20" s="20">
        <f t="shared" ref="F20:G23" si="3">SUM(B20/D20-1)</f>
        <v>1.5544405418966383</v>
      </c>
      <c r="G20" s="20">
        <f t="shared" si="3"/>
        <v>0.37019790454016288</v>
      </c>
    </row>
    <row r="21" spans="1:7" ht="21.95" customHeight="1">
      <c r="A21" s="10" t="s">
        <v>15</v>
      </c>
      <c r="B21" s="14">
        <f>SUM(公式!T50)</f>
        <v>863511</v>
      </c>
      <c r="C21" s="14">
        <f>SUM(公式!U50)</f>
        <v>6092700</v>
      </c>
      <c r="D21" s="14">
        <v>736624</v>
      </c>
      <c r="E21" s="14">
        <v>6536700</v>
      </c>
      <c r="F21" s="20">
        <f t="shared" si="3"/>
        <v>0.17225477312713133</v>
      </c>
      <c r="G21" s="20">
        <f t="shared" si="3"/>
        <v>-6.7924181926660276E-2</v>
      </c>
    </row>
    <row r="22" spans="1:7" ht="21.95" customHeight="1">
      <c r="A22" s="10" t="s">
        <v>16</v>
      </c>
      <c r="B22" s="14">
        <f>SUM(公式!T55)</f>
        <v>34860</v>
      </c>
      <c r="C22" s="14">
        <f>SUM(公式!U55)</f>
        <v>144900</v>
      </c>
      <c r="D22" s="14">
        <v>43382</v>
      </c>
      <c r="E22" s="14">
        <v>112000</v>
      </c>
      <c r="F22" s="20">
        <f t="shared" si="3"/>
        <v>-0.19644092019731685</v>
      </c>
      <c r="G22" s="20">
        <f t="shared" si="3"/>
        <v>0.29374999999999996</v>
      </c>
    </row>
    <row r="23" spans="1:7" ht="21.95" customHeight="1">
      <c r="A23" s="18" t="s">
        <v>25</v>
      </c>
      <c r="B23" s="22">
        <f>SUM(B20:B22)</f>
        <v>908553</v>
      </c>
      <c r="C23" s="22">
        <f>SUM(C20:C22)</f>
        <v>6355300</v>
      </c>
      <c r="D23" s="22">
        <v>783992</v>
      </c>
      <c r="E23" s="22">
        <v>6734600</v>
      </c>
      <c r="F23" s="24">
        <f t="shared" si="3"/>
        <v>0.15888044775967103</v>
      </c>
      <c r="G23" s="24">
        <f t="shared" si="3"/>
        <v>-5.6321088112137319E-2</v>
      </c>
    </row>
    <row r="24" spans="1:7" ht="27.75" customHeight="1">
      <c r="A24" s="28" t="s">
        <v>67</v>
      </c>
      <c r="B24" s="29">
        <f>SUM(B9+B14+B19+B23)</f>
        <v>12145932</v>
      </c>
      <c r="C24" s="29">
        <f>SUM(C9+C14+C19+C23)</f>
        <v>34499800</v>
      </c>
      <c r="D24" s="29">
        <v>10017147</v>
      </c>
      <c r="E24" s="29">
        <v>33180200</v>
      </c>
      <c r="F24" s="44">
        <f>SUM(B24/D24-1)</f>
        <v>0.21251410206918186</v>
      </c>
      <c r="G24" s="44">
        <f>SUM(C24/E24-1)</f>
        <v>3.9770706626240937E-2</v>
      </c>
    </row>
    <row r="25" spans="1:7">
      <c r="B25" s="16"/>
      <c r="C25" s="16"/>
      <c r="D25" s="16"/>
      <c r="E25" s="16"/>
    </row>
    <row r="27" spans="1:7">
      <c r="C27" s="15"/>
      <c r="E27" s="15"/>
    </row>
  </sheetData>
  <mergeCells count="5">
    <mergeCell ref="A1:G1"/>
    <mergeCell ref="F2:G2"/>
    <mergeCell ref="D2:E2"/>
    <mergeCell ref="A2:A3"/>
    <mergeCell ref="B2:C2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G26"/>
  <sheetViews>
    <sheetView workbookViewId="0">
      <selection sqref="A1:G1"/>
    </sheetView>
  </sheetViews>
  <sheetFormatPr defaultColWidth="9" defaultRowHeight="15.75"/>
  <cols>
    <col min="1" max="1" width="18.625" style="11" bestFit="1" customWidth="1"/>
    <col min="2" max="5" width="13.625" style="11" bestFit="1" customWidth="1"/>
    <col min="6" max="6" width="11.375" style="17" bestFit="1" customWidth="1"/>
    <col min="7" max="7" width="11.25" style="17" bestFit="1" customWidth="1"/>
    <col min="8" max="16384" width="9" style="11"/>
  </cols>
  <sheetData>
    <row r="1" spans="1:7" ht="36" customHeight="1">
      <c r="A1" s="65" t="s">
        <v>121</v>
      </c>
      <c r="B1" s="65"/>
      <c r="C1" s="65"/>
      <c r="D1" s="65"/>
      <c r="E1" s="65"/>
      <c r="F1" s="65"/>
      <c r="G1" s="65"/>
    </row>
    <row r="2" spans="1:7" ht="25.5" customHeight="1">
      <c r="A2" s="67" t="s">
        <v>0</v>
      </c>
      <c r="B2" s="66" t="s">
        <v>124</v>
      </c>
      <c r="C2" s="66"/>
      <c r="D2" s="66" t="s">
        <v>94</v>
      </c>
      <c r="E2" s="66"/>
      <c r="F2" s="64" t="s">
        <v>50</v>
      </c>
      <c r="G2" s="64"/>
    </row>
    <row r="3" spans="1:7" ht="25.15" customHeight="1">
      <c r="A3" s="68"/>
      <c r="B3" s="26" t="s">
        <v>87</v>
      </c>
      <c r="C3" s="26" t="s">
        <v>88</v>
      </c>
      <c r="D3" s="52" t="s">
        <v>44</v>
      </c>
      <c r="E3" s="52" t="s">
        <v>45</v>
      </c>
      <c r="F3" s="51" t="s">
        <v>89</v>
      </c>
      <c r="G3" s="51" t="s">
        <v>90</v>
      </c>
    </row>
    <row r="4" spans="1:7" ht="21.95" customHeight="1">
      <c r="A4" s="10" t="s">
        <v>1</v>
      </c>
      <c r="B4" s="12">
        <f>SUM(公式!V5)</f>
        <v>4236622</v>
      </c>
      <c r="C4" s="12">
        <f>SUM(公式!W5)</f>
        <v>9465800</v>
      </c>
      <c r="D4" s="12">
        <v>4462535</v>
      </c>
      <c r="E4" s="12">
        <v>10567800</v>
      </c>
      <c r="F4" s="20">
        <f t="shared" ref="F4:G9" si="0">SUM(B4/D4-1)</f>
        <v>-5.0624364850919923E-2</v>
      </c>
      <c r="G4" s="20">
        <f t="shared" si="0"/>
        <v>-0.10427903631787128</v>
      </c>
    </row>
    <row r="5" spans="1:7" ht="21.95" customHeight="1">
      <c r="A5" s="10" t="s">
        <v>2</v>
      </c>
      <c r="B5" s="13">
        <f>SUM(公式!V8)</f>
        <v>2546465</v>
      </c>
      <c r="C5" s="13">
        <f>SUM(公式!W8)</f>
        <v>6105800</v>
      </c>
      <c r="D5" s="13">
        <v>1270161</v>
      </c>
      <c r="E5" s="13">
        <v>3369300</v>
      </c>
      <c r="F5" s="20">
        <f t="shared" si="0"/>
        <v>1.0048363947562553</v>
      </c>
      <c r="G5" s="20">
        <f t="shared" si="0"/>
        <v>0.81218650758317756</v>
      </c>
    </row>
    <row r="6" spans="1:7" ht="21.95" customHeight="1">
      <c r="A6" s="10" t="s">
        <v>3</v>
      </c>
      <c r="B6" s="13">
        <f>SUM(公式!V10)</f>
        <v>11087</v>
      </c>
      <c r="C6" s="13">
        <f>SUM(公式!W10)</f>
        <v>124100</v>
      </c>
      <c r="D6" s="13">
        <v>15164</v>
      </c>
      <c r="E6" s="13">
        <v>226000</v>
      </c>
      <c r="F6" s="20">
        <f t="shared" si="0"/>
        <v>-0.268860458981799</v>
      </c>
      <c r="G6" s="20">
        <f t="shared" si="0"/>
        <v>-0.45088495575221244</v>
      </c>
    </row>
    <row r="7" spans="1:7" ht="21.95" customHeight="1">
      <c r="A7" s="10" t="s">
        <v>4</v>
      </c>
      <c r="B7" s="14">
        <f>SUM(公式!V12)</f>
        <v>2853857</v>
      </c>
      <c r="C7" s="14">
        <f>SUM(公式!W12)</f>
        <v>6090000</v>
      </c>
      <c r="D7" s="14">
        <v>1073836</v>
      </c>
      <c r="E7" s="14">
        <v>2457200</v>
      </c>
      <c r="F7" s="20">
        <f t="shared" si="0"/>
        <v>1.6576283529328499</v>
      </c>
      <c r="G7" s="20">
        <f t="shared" si="0"/>
        <v>1.4784307341689726</v>
      </c>
    </row>
    <row r="8" spans="1:7" ht="21.95" customHeight="1">
      <c r="A8" s="10" t="s">
        <v>5</v>
      </c>
      <c r="B8" s="14">
        <f>SUM(公式!V14)</f>
        <v>567885</v>
      </c>
      <c r="C8" s="14">
        <f>SUM(公式!W14)</f>
        <v>1258300</v>
      </c>
      <c r="D8" s="14">
        <v>537339</v>
      </c>
      <c r="E8" s="14">
        <v>1256400</v>
      </c>
      <c r="F8" s="20">
        <f t="shared" si="0"/>
        <v>5.6846795040002673E-2</v>
      </c>
      <c r="G8" s="20">
        <f t="shared" si="0"/>
        <v>1.5122572429162595E-3</v>
      </c>
    </row>
    <row r="9" spans="1:7" ht="23.45" customHeight="1">
      <c r="A9" s="18" t="s">
        <v>25</v>
      </c>
      <c r="B9" s="22">
        <f>SUM(B4:B8)</f>
        <v>10215916</v>
      </c>
      <c r="C9" s="22">
        <f>SUM(C4:C8)</f>
        <v>23044000</v>
      </c>
      <c r="D9" s="22">
        <v>7359035</v>
      </c>
      <c r="E9" s="22">
        <v>17876700</v>
      </c>
      <c r="F9" s="24">
        <f t="shared" si="0"/>
        <v>0.38821407969930832</v>
      </c>
      <c r="G9" s="24">
        <f t="shared" si="0"/>
        <v>0.28905222999770652</v>
      </c>
    </row>
    <row r="10" spans="1:7" ht="21.95" customHeight="1">
      <c r="A10" s="10" t="s">
        <v>6</v>
      </c>
      <c r="B10" s="14">
        <f>SUM(公式!V20)</f>
        <v>1010596</v>
      </c>
      <c r="C10" s="14">
        <f>SUM(公式!W20)</f>
        <v>2595800</v>
      </c>
      <c r="D10" s="14">
        <v>1275445</v>
      </c>
      <c r="E10" s="14">
        <v>3859200</v>
      </c>
      <c r="F10" s="20">
        <f t="shared" ref="F10:G14" si="1">SUM(B10/D10-1)</f>
        <v>-0.207652231182058</v>
      </c>
      <c r="G10" s="20">
        <f t="shared" si="1"/>
        <v>-0.32737354892205639</v>
      </c>
    </row>
    <row r="11" spans="1:7" ht="21.95" customHeight="1">
      <c r="A11" s="10" t="s">
        <v>7</v>
      </c>
      <c r="B11" s="13">
        <f>SUM(公式!V23)</f>
        <v>24475</v>
      </c>
      <c r="C11" s="13">
        <f>SUM(公式!W23)</f>
        <v>129000</v>
      </c>
      <c r="D11" s="13">
        <v>37051</v>
      </c>
      <c r="E11" s="13">
        <v>204900</v>
      </c>
      <c r="F11" s="21">
        <f t="shared" si="1"/>
        <v>-0.33942403713799896</v>
      </c>
      <c r="G11" s="21">
        <f t="shared" si="1"/>
        <v>-0.37042459736456812</v>
      </c>
    </row>
    <row r="12" spans="1:7" ht="21.95" customHeight="1">
      <c r="A12" s="10" t="s">
        <v>8</v>
      </c>
      <c r="B12" s="14">
        <f>SUM(公式!V25)</f>
        <v>0</v>
      </c>
      <c r="C12" s="14">
        <f>SUM(公式!W25)</f>
        <v>0</v>
      </c>
      <c r="D12" s="13">
        <v>0</v>
      </c>
      <c r="E12" s="13">
        <v>0</v>
      </c>
      <c r="F12" s="21">
        <v>0</v>
      </c>
      <c r="G12" s="21">
        <v>0</v>
      </c>
    </row>
    <row r="13" spans="1:7" ht="21.95" customHeight="1">
      <c r="A13" s="10" t="s">
        <v>9</v>
      </c>
      <c r="B13" s="14">
        <f>SUM(公式!V27)</f>
        <v>72190</v>
      </c>
      <c r="C13" s="14">
        <f>SUM(公式!W27)</f>
        <v>297100</v>
      </c>
      <c r="D13" s="14">
        <v>76237</v>
      </c>
      <c r="E13" s="14">
        <v>390900</v>
      </c>
      <c r="F13" s="20">
        <f t="shared" si="1"/>
        <v>-5.3084460301428438E-2</v>
      </c>
      <c r="G13" s="20">
        <f t="shared" si="1"/>
        <v>-0.23995906881555384</v>
      </c>
    </row>
    <row r="14" spans="1:7" ht="21.95" customHeight="1">
      <c r="A14" s="18" t="s">
        <v>25</v>
      </c>
      <c r="B14" s="22">
        <f>SUM(B10:B13)</f>
        <v>1107261</v>
      </c>
      <c r="C14" s="22">
        <f>SUM(C10:C13)</f>
        <v>3021900</v>
      </c>
      <c r="D14" s="22">
        <v>1388733</v>
      </c>
      <c r="E14" s="22">
        <v>4455000</v>
      </c>
      <c r="F14" s="24">
        <f t="shared" si="1"/>
        <v>-0.20268258909379988</v>
      </c>
      <c r="G14" s="24">
        <f t="shared" si="1"/>
        <v>-0.32168350168350168</v>
      </c>
    </row>
    <row r="15" spans="1:7" ht="21.95" customHeight="1">
      <c r="A15" s="10" t="s">
        <v>10</v>
      </c>
      <c r="B15" s="14">
        <f>SUM(公式!V31)</f>
        <v>1164350</v>
      </c>
      <c r="C15" s="14">
        <f>SUM(公式!W31)</f>
        <v>4444700</v>
      </c>
      <c r="D15" s="14">
        <v>912084</v>
      </c>
      <c r="E15" s="14">
        <v>4178700</v>
      </c>
      <c r="F15" s="20">
        <f t="shared" ref="F15:G19" si="2">SUM(B15/D15-1)</f>
        <v>0.27658198148416147</v>
      </c>
      <c r="G15" s="20">
        <f t="shared" si="2"/>
        <v>6.3656161007011658E-2</v>
      </c>
    </row>
    <row r="16" spans="1:7" ht="21.95" customHeight="1">
      <c r="A16" s="10" t="s">
        <v>11</v>
      </c>
      <c r="B16" s="14">
        <f>SUM(公式!V34)</f>
        <v>297783</v>
      </c>
      <c r="C16" s="14">
        <f>SUM(公式!W34)</f>
        <v>1098200</v>
      </c>
      <c r="D16" s="14">
        <v>294029</v>
      </c>
      <c r="E16" s="14">
        <v>1168300</v>
      </c>
      <c r="F16" s="20">
        <f t="shared" si="2"/>
        <v>1.2767448108859991E-2</v>
      </c>
      <c r="G16" s="20">
        <f t="shared" si="2"/>
        <v>-6.0001711889069553E-2</v>
      </c>
    </row>
    <row r="17" spans="1:7" ht="21.95" customHeight="1">
      <c r="A17" s="10" t="s">
        <v>12</v>
      </c>
      <c r="B17" s="13">
        <f>SUM(公式!V38)</f>
        <v>4603</v>
      </c>
      <c r="C17" s="13">
        <f>SUM(公式!W38)</f>
        <v>81400</v>
      </c>
      <c r="D17" s="13">
        <v>14869</v>
      </c>
      <c r="E17" s="13">
        <v>404300</v>
      </c>
      <c r="F17" s="21">
        <f t="shared" si="2"/>
        <v>-0.69042975317775235</v>
      </c>
      <c r="G17" s="21">
        <f t="shared" si="2"/>
        <v>-0.79866435814988868</v>
      </c>
    </row>
    <row r="18" spans="1:7" ht="21.95" customHeight="1">
      <c r="A18" s="10" t="s">
        <v>13</v>
      </c>
      <c r="B18" s="14">
        <f>SUM(公式!V41)</f>
        <v>88744</v>
      </c>
      <c r="C18" s="14">
        <f>SUM(公式!W41)</f>
        <v>452200</v>
      </c>
      <c r="D18" s="14">
        <v>58809</v>
      </c>
      <c r="E18" s="14">
        <v>680600</v>
      </c>
      <c r="F18" s="20">
        <f t="shared" si="2"/>
        <v>0.50902072811984556</v>
      </c>
      <c r="G18" s="20">
        <f t="shared" si="2"/>
        <v>-0.33558624742873933</v>
      </c>
    </row>
    <row r="19" spans="1:7" ht="21.95" customHeight="1">
      <c r="A19" s="18" t="s">
        <v>25</v>
      </c>
      <c r="B19" s="22">
        <f>SUM(B15:B18)</f>
        <v>1555480</v>
      </c>
      <c r="C19" s="22">
        <f>SUM(C15:C18)</f>
        <v>6076500</v>
      </c>
      <c r="D19" s="22">
        <v>1279791</v>
      </c>
      <c r="E19" s="22">
        <v>6431900</v>
      </c>
      <c r="F19" s="24">
        <f t="shared" si="2"/>
        <v>0.21541720484047788</v>
      </c>
      <c r="G19" s="24">
        <f t="shared" si="2"/>
        <v>-5.5255834201402343E-2</v>
      </c>
    </row>
    <row r="20" spans="1:7" ht="21.95" customHeight="1">
      <c r="A20" s="10" t="s">
        <v>14</v>
      </c>
      <c r="B20" s="14">
        <f>SUM(公式!V46)</f>
        <v>10837</v>
      </c>
      <c r="C20" s="14">
        <f>SUM(公式!W46)</f>
        <v>135600</v>
      </c>
      <c r="D20" s="14">
        <v>4171</v>
      </c>
      <c r="E20" s="14">
        <v>90300</v>
      </c>
      <c r="F20" s="20">
        <f t="shared" ref="F20:G23" si="3">SUM(B20/D20-1)</f>
        <v>1.5981778949892114</v>
      </c>
      <c r="G20" s="20">
        <f t="shared" si="3"/>
        <v>0.50166112956810638</v>
      </c>
    </row>
    <row r="21" spans="1:7" ht="21.95" customHeight="1">
      <c r="A21" s="10" t="s">
        <v>15</v>
      </c>
      <c r="B21" s="14">
        <f>SUM(公式!V50)</f>
        <v>924348</v>
      </c>
      <c r="C21" s="14">
        <f>SUM(公式!W50)</f>
        <v>6621400</v>
      </c>
      <c r="D21" s="14">
        <v>817986</v>
      </c>
      <c r="E21" s="14">
        <v>7134100</v>
      </c>
      <c r="F21" s="20">
        <f t="shared" si="3"/>
        <v>0.13002912030279257</v>
      </c>
      <c r="G21" s="20">
        <f t="shared" si="3"/>
        <v>-7.1866107848221894E-2</v>
      </c>
    </row>
    <row r="22" spans="1:7" ht="21.95" customHeight="1">
      <c r="A22" s="10" t="s">
        <v>16</v>
      </c>
      <c r="B22" s="14">
        <f>SUM(公式!V55)</f>
        <v>45865</v>
      </c>
      <c r="C22" s="14">
        <f>SUM(公式!W55)</f>
        <v>185200</v>
      </c>
      <c r="D22" s="14">
        <v>43430</v>
      </c>
      <c r="E22" s="14">
        <v>116500</v>
      </c>
      <c r="F22" s="20">
        <f t="shared" si="3"/>
        <v>5.6067234630439833E-2</v>
      </c>
      <c r="G22" s="20">
        <f t="shared" si="3"/>
        <v>0.58969957081545066</v>
      </c>
    </row>
    <row r="23" spans="1:7" ht="21.95" customHeight="1">
      <c r="A23" s="18" t="s">
        <v>25</v>
      </c>
      <c r="B23" s="22">
        <f>SUM(B20:B22)</f>
        <v>981050</v>
      </c>
      <c r="C23" s="22">
        <f>SUM(C20:C22)</f>
        <v>6942200</v>
      </c>
      <c r="D23" s="22">
        <v>865587</v>
      </c>
      <c r="E23" s="22">
        <v>7340900</v>
      </c>
      <c r="F23" s="24">
        <f t="shared" si="3"/>
        <v>0.13339271500149619</v>
      </c>
      <c r="G23" s="24">
        <f t="shared" si="3"/>
        <v>-5.4312141563023553E-2</v>
      </c>
    </row>
    <row r="24" spans="1:7" ht="27.75" customHeight="1">
      <c r="A24" s="28" t="s">
        <v>91</v>
      </c>
      <c r="B24" s="29">
        <f>SUM(B9+B14+B19+B23)</f>
        <v>13859707</v>
      </c>
      <c r="C24" s="29">
        <f>SUM(C9+C14+C19+C23)</f>
        <v>39084600</v>
      </c>
      <c r="D24" s="29">
        <v>10893146</v>
      </c>
      <c r="E24" s="29">
        <v>36104500</v>
      </c>
      <c r="F24" s="44">
        <f>SUM(B24/D24-1)</f>
        <v>0.27233280449926944</v>
      </c>
      <c r="G24" s="44">
        <f>SUM(C24/E24-1)</f>
        <v>8.2540957498372869E-2</v>
      </c>
    </row>
    <row r="25" spans="1:7">
      <c r="B25" s="16"/>
      <c r="C25" s="16"/>
      <c r="D25" s="16"/>
      <c r="E25" s="16"/>
    </row>
    <row r="26" spans="1:7">
      <c r="C26" s="15"/>
      <c r="E26" s="15"/>
    </row>
  </sheetData>
  <mergeCells count="5">
    <mergeCell ref="A1:G1"/>
    <mergeCell ref="F2:G2"/>
    <mergeCell ref="D2:E2"/>
    <mergeCell ref="A2:A3"/>
    <mergeCell ref="B2:C2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G26"/>
  <sheetViews>
    <sheetView zoomScaleNormal="100" workbookViewId="0">
      <selection activeCell="B2" sqref="B2:C2"/>
    </sheetView>
  </sheetViews>
  <sheetFormatPr defaultColWidth="9" defaultRowHeight="15.75"/>
  <cols>
    <col min="1" max="1" width="18.625" style="11" bestFit="1" customWidth="1"/>
    <col min="2" max="5" width="13.625" style="11" bestFit="1" customWidth="1"/>
    <col min="6" max="6" width="11.375" style="17" bestFit="1" customWidth="1"/>
    <col min="7" max="7" width="11.25" style="17" bestFit="1" customWidth="1"/>
    <col min="8" max="16384" width="9" style="11"/>
  </cols>
  <sheetData>
    <row r="1" spans="1:7" ht="36" customHeight="1">
      <c r="A1" s="65" t="s">
        <v>122</v>
      </c>
      <c r="B1" s="65"/>
      <c r="C1" s="65"/>
      <c r="D1" s="65"/>
      <c r="E1" s="65"/>
      <c r="F1" s="65"/>
      <c r="G1" s="65"/>
    </row>
    <row r="2" spans="1:7" ht="25.5" customHeight="1">
      <c r="A2" s="67" t="s">
        <v>0</v>
      </c>
      <c r="B2" s="66" t="s">
        <v>123</v>
      </c>
      <c r="C2" s="66"/>
      <c r="D2" s="66" t="s">
        <v>93</v>
      </c>
      <c r="E2" s="66"/>
      <c r="F2" s="64" t="s">
        <v>50</v>
      </c>
      <c r="G2" s="64"/>
    </row>
    <row r="3" spans="1:7" ht="25.15" customHeight="1">
      <c r="A3" s="68"/>
      <c r="B3" s="26" t="s">
        <v>66</v>
      </c>
      <c r="C3" s="26" t="s">
        <v>79</v>
      </c>
      <c r="D3" s="26" t="s">
        <v>44</v>
      </c>
      <c r="E3" s="26" t="s">
        <v>45</v>
      </c>
      <c r="F3" s="51" t="s">
        <v>52</v>
      </c>
      <c r="G3" s="51" t="s">
        <v>53</v>
      </c>
    </row>
    <row r="4" spans="1:7" ht="21.95" customHeight="1">
      <c r="A4" s="10" t="s">
        <v>1</v>
      </c>
      <c r="B4" s="12">
        <f>SUM(公式!X5)</f>
        <v>4606945</v>
      </c>
      <c r="C4" s="12">
        <f>SUM(公式!Y5)</f>
        <v>10447500</v>
      </c>
      <c r="D4" s="12">
        <v>5017739</v>
      </c>
      <c r="E4" s="12">
        <v>11651900</v>
      </c>
      <c r="F4" s="20">
        <f t="shared" ref="F4:G9" si="0">SUM(B4/D4-1)</f>
        <v>-8.1868347476821701E-2</v>
      </c>
      <c r="G4" s="20">
        <f t="shared" si="0"/>
        <v>-0.10336511641878143</v>
      </c>
    </row>
    <row r="5" spans="1:7" ht="21.95" customHeight="1">
      <c r="A5" s="10" t="s">
        <v>2</v>
      </c>
      <c r="B5" s="13">
        <f>SUM(公式!X8)</f>
        <v>3070259</v>
      </c>
      <c r="C5" s="13">
        <f>SUM(公式!Y8)</f>
        <v>7372400</v>
      </c>
      <c r="D5" s="13">
        <v>1312961</v>
      </c>
      <c r="E5" s="13">
        <v>3486800</v>
      </c>
      <c r="F5" s="20">
        <f t="shared" si="0"/>
        <v>1.3384236089266932</v>
      </c>
      <c r="G5" s="20">
        <f t="shared" si="0"/>
        <v>1.1143742113112309</v>
      </c>
    </row>
    <row r="6" spans="1:7" ht="21.95" customHeight="1">
      <c r="A6" s="10" t="s">
        <v>3</v>
      </c>
      <c r="B6" s="13">
        <f>SUM(公式!X10)</f>
        <v>11829</v>
      </c>
      <c r="C6" s="13">
        <f>SUM(公式!Y10)</f>
        <v>134600</v>
      </c>
      <c r="D6" s="13">
        <v>19425</v>
      </c>
      <c r="E6" s="13">
        <v>279500</v>
      </c>
      <c r="F6" s="20">
        <f t="shared" si="0"/>
        <v>-0.39104247104247103</v>
      </c>
      <c r="G6" s="20">
        <f t="shared" si="0"/>
        <v>-0.51842576028622545</v>
      </c>
    </row>
    <row r="7" spans="1:7" ht="21.95" customHeight="1">
      <c r="A7" s="10" t="s">
        <v>4</v>
      </c>
      <c r="B7" s="14">
        <f>SUM(公式!X12)</f>
        <v>3119667</v>
      </c>
      <c r="C7" s="14">
        <f>SUM(公式!Y12)</f>
        <v>6591500</v>
      </c>
      <c r="D7" s="14">
        <v>1093884</v>
      </c>
      <c r="E7" s="14">
        <v>2482900</v>
      </c>
      <c r="F7" s="20">
        <f t="shared" si="0"/>
        <v>1.8519175707844706</v>
      </c>
      <c r="G7" s="20">
        <f t="shared" si="0"/>
        <v>1.6547585484715452</v>
      </c>
    </row>
    <row r="8" spans="1:7" ht="21.95" customHeight="1">
      <c r="A8" s="10" t="s">
        <v>5</v>
      </c>
      <c r="B8" s="14">
        <f>SUM(公式!X14)</f>
        <v>577448</v>
      </c>
      <c r="C8" s="14">
        <f>SUM(公式!Y14)</f>
        <v>1304500</v>
      </c>
      <c r="D8" s="14">
        <v>577517</v>
      </c>
      <c r="E8" s="14">
        <v>1381700</v>
      </c>
      <c r="F8" s="20">
        <f t="shared" si="0"/>
        <v>-1.194770024085523E-4</v>
      </c>
      <c r="G8" s="20">
        <f t="shared" si="0"/>
        <v>-5.5873199681551688E-2</v>
      </c>
    </row>
    <row r="9" spans="1:7" ht="23.45" customHeight="1">
      <c r="A9" s="18" t="s">
        <v>25</v>
      </c>
      <c r="B9" s="22">
        <f>SUM(B4:B8)</f>
        <v>11386148</v>
      </c>
      <c r="C9" s="22">
        <f>SUM(C4:C8)</f>
        <v>25850500</v>
      </c>
      <c r="D9" s="22">
        <v>8021526</v>
      </c>
      <c r="E9" s="22">
        <v>19282800</v>
      </c>
      <c r="F9" s="24">
        <f t="shared" si="0"/>
        <v>0.41944911728765821</v>
      </c>
      <c r="G9" s="24">
        <f t="shared" si="0"/>
        <v>0.3405988756819549</v>
      </c>
    </row>
    <row r="10" spans="1:7" ht="21.95" customHeight="1">
      <c r="A10" s="10" t="s">
        <v>6</v>
      </c>
      <c r="B10" s="14">
        <f>SUM(公式!X20)</f>
        <v>1138983</v>
      </c>
      <c r="C10" s="14">
        <f>SUM(公式!Y20)</f>
        <v>2971900</v>
      </c>
      <c r="D10" s="14">
        <v>1352612</v>
      </c>
      <c r="E10" s="14">
        <v>4081800</v>
      </c>
      <c r="F10" s="20">
        <f t="shared" ref="F10:G14" si="1">SUM(B10/D10-1)</f>
        <v>-0.15793812268411045</v>
      </c>
      <c r="G10" s="20">
        <f t="shared" si="1"/>
        <v>-0.27191435151158805</v>
      </c>
    </row>
    <row r="11" spans="1:7" ht="21.95" customHeight="1">
      <c r="A11" s="10" t="s">
        <v>7</v>
      </c>
      <c r="B11" s="13">
        <f>SUM(公式!X23)</f>
        <v>25027</v>
      </c>
      <c r="C11" s="13">
        <f>SUM(公式!Y23)</f>
        <v>133400</v>
      </c>
      <c r="D11" s="13">
        <v>37054</v>
      </c>
      <c r="E11" s="13">
        <v>204900</v>
      </c>
      <c r="F11" s="21">
        <f t="shared" si="1"/>
        <v>-0.32458034220327092</v>
      </c>
      <c r="G11" s="21">
        <f t="shared" si="1"/>
        <v>-0.34895070766227432</v>
      </c>
    </row>
    <row r="12" spans="1:7" ht="21.95" customHeight="1">
      <c r="A12" s="10" t="s">
        <v>8</v>
      </c>
      <c r="B12" s="14">
        <f>SUM(公式!X25)</f>
        <v>64</v>
      </c>
      <c r="C12" s="14">
        <f>SUM(公式!Y25)</f>
        <v>1600</v>
      </c>
      <c r="D12" s="13">
        <v>0</v>
      </c>
      <c r="E12" s="13">
        <v>0</v>
      </c>
      <c r="F12" s="21">
        <v>0</v>
      </c>
      <c r="G12" s="21">
        <v>0</v>
      </c>
    </row>
    <row r="13" spans="1:7" ht="21.95" customHeight="1">
      <c r="A13" s="10" t="s">
        <v>9</v>
      </c>
      <c r="B13" s="14">
        <f>SUM(公式!X27)</f>
        <v>86777</v>
      </c>
      <c r="C13" s="14">
        <f>SUM(公式!Y27)</f>
        <v>344300</v>
      </c>
      <c r="D13" s="14">
        <v>76237</v>
      </c>
      <c r="E13" s="14">
        <v>390900</v>
      </c>
      <c r="F13" s="20">
        <f t="shared" si="1"/>
        <v>0.13825307921350527</v>
      </c>
      <c r="G13" s="20">
        <f t="shared" si="1"/>
        <v>-0.11921207469941164</v>
      </c>
    </row>
    <row r="14" spans="1:7" ht="21.95" customHeight="1">
      <c r="A14" s="18" t="s">
        <v>25</v>
      </c>
      <c r="B14" s="22">
        <f>SUM(B10:B13)</f>
        <v>1250851</v>
      </c>
      <c r="C14" s="22">
        <f>SUM(C10:C13)</f>
        <v>3451200</v>
      </c>
      <c r="D14" s="22">
        <v>1465903</v>
      </c>
      <c r="E14" s="22">
        <v>4677600</v>
      </c>
      <c r="F14" s="24">
        <f t="shared" si="1"/>
        <v>-0.1467027490904923</v>
      </c>
      <c r="G14" s="24">
        <f t="shared" si="1"/>
        <v>-0.26218573627501285</v>
      </c>
    </row>
    <row r="15" spans="1:7" ht="21.95" customHeight="1">
      <c r="A15" s="10" t="s">
        <v>10</v>
      </c>
      <c r="B15" s="14">
        <f>SUM(公式!X31)</f>
        <v>1333111</v>
      </c>
      <c r="C15" s="14">
        <f>SUM(公式!Y31)</f>
        <v>4916500</v>
      </c>
      <c r="D15" s="14">
        <v>1015146</v>
      </c>
      <c r="E15" s="14">
        <v>4564400</v>
      </c>
      <c r="F15" s="20">
        <f t="shared" ref="F15:G19" si="2">SUM(B15/D15-1)</f>
        <v>0.31322095540936967</v>
      </c>
      <c r="G15" s="20">
        <f t="shared" si="2"/>
        <v>7.7140478485671737E-2</v>
      </c>
    </row>
    <row r="16" spans="1:7" ht="21.95" customHeight="1">
      <c r="A16" s="10" t="s">
        <v>11</v>
      </c>
      <c r="B16" s="14">
        <f>SUM(公式!X34)</f>
        <v>360773</v>
      </c>
      <c r="C16" s="14">
        <f>SUM(公式!Y34)</f>
        <v>1317000</v>
      </c>
      <c r="D16" s="14">
        <v>348662</v>
      </c>
      <c r="E16" s="14">
        <v>1377200</v>
      </c>
      <c r="F16" s="20">
        <f t="shared" si="2"/>
        <v>3.4735646557410904E-2</v>
      </c>
      <c r="G16" s="20">
        <f t="shared" si="2"/>
        <v>-4.3711879175137969E-2</v>
      </c>
    </row>
    <row r="17" spans="1:7" ht="21.95" customHeight="1">
      <c r="A17" s="10" t="s">
        <v>12</v>
      </c>
      <c r="B17" s="13">
        <f>SUM(公式!X38)</f>
        <v>5364</v>
      </c>
      <c r="C17" s="13">
        <f>SUM(公式!Y38)</f>
        <v>115800</v>
      </c>
      <c r="D17" s="13">
        <v>17054</v>
      </c>
      <c r="E17" s="13">
        <v>427400</v>
      </c>
      <c r="F17" s="21">
        <f t="shared" si="2"/>
        <v>-0.68546968453148827</v>
      </c>
      <c r="G17" s="21">
        <f t="shared" si="2"/>
        <v>-0.72905942910622368</v>
      </c>
    </row>
    <row r="18" spans="1:7" ht="21.95" customHeight="1">
      <c r="A18" s="10" t="s">
        <v>13</v>
      </c>
      <c r="B18" s="14">
        <f>SUM(公式!X41)</f>
        <v>89969</v>
      </c>
      <c r="C18" s="14">
        <f>SUM(公式!Y41)</f>
        <v>474900</v>
      </c>
      <c r="D18" s="14">
        <v>60226</v>
      </c>
      <c r="E18" s="14">
        <v>708500</v>
      </c>
      <c r="F18" s="20">
        <f t="shared" si="2"/>
        <v>0.49385647394812882</v>
      </c>
      <c r="G18" s="20">
        <f t="shared" si="2"/>
        <v>-0.32971065631616092</v>
      </c>
    </row>
    <row r="19" spans="1:7" ht="21.95" customHeight="1">
      <c r="A19" s="18" t="s">
        <v>25</v>
      </c>
      <c r="B19" s="22">
        <f>SUM(B15:B18)</f>
        <v>1789217</v>
      </c>
      <c r="C19" s="22">
        <f>SUM(C15:C18)</f>
        <v>6824200</v>
      </c>
      <c r="D19" s="22">
        <v>1441088</v>
      </c>
      <c r="E19" s="22">
        <v>7077500</v>
      </c>
      <c r="F19" s="24">
        <f t="shared" si="2"/>
        <v>0.24157372762801432</v>
      </c>
      <c r="G19" s="24">
        <f t="shared" si="2"/>
        <v>-3.5789473684210482E-2</v>
      </c>
    </row>
    <row r="20" spans="1:7" ht="21.95" customHeight="1">
      <c r="A20" s="10" t="s">
        <v>14</v>
      </c>
      <c r="B20" s="14">
        <f>SUM(公式!X46)</f>
        <v>12479</v>
      </c>
      <c r="C20" s="14">
        <f>SUM(公式!Y46)</f>
        <v>156300</v>
      </c>
      <c r="D20" s="14">
        <v>5985</v>
      </c>
      <c r="E20" s="14">
        <v>105200</v>
      </c>
      <c r="F20" s="20">
        <f t="shared" ref="F20:G23" si="3">SUM(B20/D20-1)</f>
        <v>1.085045948203843</v>
      </c>
      <c r="G20" s="20">
        <f t="shared" si="3"/>
        <v>0.48574144486692017</v>
      </c>
    </row>
    <row r="21" spans="1:7" ht="21.95" customHeight="1">
      <c r="A21" s="10" t="s">
        <v>15</v>
      </c>
      <c r="B21" s="14">
        <f>SUM(公式!X50)</f>
        <v>978823</v>
      </c>
      <c r="C21" s="14">
        <f>SUM(公式!Y50)</f>
        <v>7371400</v>
      </c>
      <c r="D21" s="14">
        <v>922887</v>
      </c>
      <c r="E21" s="14">
        <v>7838900</v>
      </c>
      <c r="F21" s="20">
        <f t="shared" si="3"/>
        <v>6.0609803800465212E-2</v>
      </c>
      <c r="G21" s="20">
        <f t="shared" si="3"/>
        <v>-5.9638469683246376E-2</v>
      </c>
    </row>
    <row r="22" spans="1:7" ht="21.95" customHeight="1">
      <c r="A22" s="10" t="s">
        <v>16</v>
      </c>
      <c r="B22" s="14">
        <f>SUM(公式!X55)</f>
        <v>66021</v>
      </c>
      <c r="C22" s="14">
        <f>SUM(公式!Y55)</f>
        <v>265500</v>
      </c>
      <c r="D22" s="14">
        <v>43541</v>
      </c>
      <c r="E22" s="14">
        <v>133300</v>
      </c>
      <c r="F22" s="20">
        <f t="shared" si="3"/>
        <v>0.51629498633471904</v>
      </c>
      <c r="G22" s="20">
        <f t="shared" si="3"/>
        <v>0.99174793698424613</v>
      </c>
    </row>
    <row r="23" spans="1:7" ht="21.95" customHeight="1">
      <c r="A23" s="18" t="s">
        <v>25</v>
      </c>
      <c r="B23" s="22">
        <f>SUM(B20:B22)</f>
        <v>1057323</v>
      </c>
      <c r="C23" s="22">
        <f>SUM(C20:C22)</f>
        <v>7793200</v>
      </c>
      <c r="D23" s="22">
        <v>972413</v>
      </c>
      <c r="E23" s="22">
        <v>8077400</v>
      </c>
      <c r="F23" s="24">
        <f t="shared" si="3"/>
        <v>8.7318865543755564E-2</v>
      </c>
      <c r="G23" s="24">
        <f t="shared" si="3"/>
        <v>-3.5184589100453079E-2</v>
      </c>
    </row>
    <row r="24" spans="1:7" ht="27.75" customHeight="1">
      <c r="A24" s="28" t="s">
        <v>49</v>
      </c>
      <c r="B24" s="29">
        <f>SUM(B9+B14+B19+B23)</f>
        <v>15483539</v>
      </c>
      <c r="C24" s="29">
        <f>SUM(C9+C14+C19+C23)</f>
        <v>43919100</v>
      </c>
      <c r="D24" s="29">
        <v>11900930</v>
      </c>
      <c r="E24" s="29">
        <v>39115300</v>
      </c>
      <c r="F24" s="44">
        <f>SUM(B24/D24-1)</f>
        <v>0.3010360534848957</v>
      </c>
      <c r="G24" s="44">
        <f>SUM(C24/E24-1)</f>
        <v>0.12281127845114326</v>
      </c>
    </row>
    <row r="25" spans="1:7">
      <c r="B25" s="16"/>
      <c r="C25" s="16"/>
      <c r="D25" s="16"/>
      <c r="E25" s="16"/>
    </row>
    <row r="26" spans="1:7">
      <c r="C26" s="15"/>
      <c r="E26" s="15"/>
    </row>
  </sheetData>
  <mergeCells count="5">
    <mergeCell ref="F2:G2"/>
    <mergeCell ref="A1:G1"/>
    <mergeCell ref="A2:A3"/>
    <mergeCell ref="B2:C2"/>
    <mergeCell ref="D2:E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G27"/>
  <sheetViews>
    <sheetView tabSelected="1" zoomScaleNormal="100" workbookViewId="0">
      <selection sqref="A1:G1"/>
    </sheetView>
  </sheetViews>
  <sheetFormatPr defaultColWidth="9" defaultRowHeight="15.75"/>
  <cols>
    <col min="1" max="1" width="18.625" style="11" bestFit="1" customWidth="1"/>
    <col min="2" max="5" width="13.625" style="11" bestFit="1" customWidth="1"/>
    <col min="6" max="6" width="11.375" style="17" bestFit="1" customWidth="1"/>
    <col min="7" max="7" width="11.25" style="17" bestFit="1" customWidth="1"/>
    <col min="8" max="16384" width="9" style="11"/>
  </cols>
  <sheetData>
    <row r="1" spans="1:7" ht="36" customHeight="1">
      <c r="A1" s="74" t="s">
        <v>122</v>
      </c>
      <c r="B1" s="74"/>
      <c r="C1" s="74"/>
      <c r="D1" s="74"/>
      <c r="E1" s="74"/>
      <c r="F1" s="74"/>
      <c r="G1" s="74"/>
    </row>
    <row r="2" spans="1:7" ht="36" customHeight="1">
      <c r="A2" s="75" t="s">
        <v>126</v>
      </c>
      <c r="B2" s="75"/>
      <c r="C2" s="75"/>
      <c r="D2" s="75"/>
      <c r="E2" s="75"/>
      <c r="F2" s="75"/>
      <c r="G2" s="75"/>
    </row>
    <row r="3" spans="1:7" ht="25.5" customHeight="1">
      <c r="A3" s="67" t="s">
        <v>0</v>
      </c>
      <c r="B3" s="66" t="s">
        <v>123</v>
      </c>
      <c r="C3" s="66"/>
      <c r="D3" s="66" t="s">
        <v>93</v>
      </c>
      <c r="E3" s="66"/>
      <c r="F3" s="64" t="s">
        <v>50</v>
      </c>
      <c r="G3" s="64"/>
    </row>
    <row r="4" spans="1:7" ht="25.15" customHeight="1">
      <c r="A4" s="68"/>
      <c r="B4" s="52" t="s">
        <v>66</v>
      </c>
      <c r="C4" s="52" t="s">
        <v>79</v>
      </c>
      <c r="D4" s="52" t="s">
        <v>44</v>
      </c>
      <c r="E4" s="52" t="s">
        <v>45</v>
      </c>
      <c r="F4" s="51" t="s">
        <v>52</v>
      </c>
      <c r="G4" s="51" t="s">
        <v>53</v>
      </c>
    </row>
    <row r="5" spans="1:7" ht="21.95" customHeight="1">
      <c r="A5" s="10" t="s">
        <v>1</v>
      </c>
      <c r="B5" s="12">
        <f>SUM(公式!X5)</f>
        <v>4606945</v>
      </c>
      <c r="C5" s="12">
        <f>SUM(公式!Y5)</f>
        <v>10447500</v>
      </c>
      <c r="D5" s="12">
        <v>5017739</v>
      </c>
      <c r="E5" s="12">
        <v>11651900</v>
      </c>
      <c r="F5" s="20">
        <f t="shared" ref="F5:G20" si="0">SUM(B5/D5-1)</f>
        <v>-8.1868347476821701E-2</v>
      </c>
      <c r="G5" s="20">
        <f t="shared" si="0"/>
        <v>-0.10336511641878143</v>
      </c>
    </row>
    <row r="6" spans="1:7" ht="21.95" customHeight="1">
      <c r="A6" s="10" t="s">
        <v>2</v>
      </c>
      <c r="B6" s="13">
        <f>SUM(公式!X8)</f>
        <v>3070259</v>
      </c>
      <c r="C6" s="13">
        <f>SUM(公式!Y8)</f>
        <v>7372400</v>
      </c>
      <c r="D6" s="13">
        <v>1312961</v>
      </c>
      <c r="E6" s="13">
        <v>3486800</v>
      </c>
      <c r="F6" s="20">
        <f t="shared" si="0"/>
        <v>1.3384236089266932</v>
      </c>
      <c r="G6" s="20">
        <f t="shared" si="0"/>
        <v>1.1143742113112309</v>
      </c>
    </row>
    <row r="7" spans="1:7" ht="21.95" customHeight="1">
      <c r="A7" s="10" t="s">
        <v>3</v>
      </c>
      <c r="B7" s="13">
        <f>SUM(公式!X10)</f>
        <v>11829</v>
      </c>
      <c r="C7" s="13">
        <f>SUM(公式!Y10)</f>
        <v>134600</v>
      </c>
      <c r="D7" s="13">
        <v>19425</v>
      </c>
      <c r="E7" s="13">
        <v>279500</v>
      </c>
      <c r="F7" s="20">
        <f t="shared" si="0"/>
        <v>-0.39104247104247103</v>
      </c>
      <c r="G7" s="20">
        <f t="shared" si="0"/>
        <v>-0.51842576028622545</v>
      </c>
    </row>
    <row r="8" spans="1:7" ht="21.95" customHeight="1">
      <c r="A8" s="10" t="s">
        <v>4</v>
      </c>
      <c r="B8" s="14">
        <f>SUM(公式!X12)</f>
        <v>3119667</v>
      </c>
      <c r="C8" s="14">
        <f>SUM(公式!Y12)</f>
        <v>6591500</v>
      </c>
      <c r="D8" s="14">
        <v>1093884</v>
      </c>
      <c r="E8" s="14">
        <v>2482900</v>
      </c>
      <c r="F8" s="20">
        <f t="shared" si="0"/>
        <v>1.8519175707844706</v>
      </c>
      <c r="G8" s="20">
        <f t="shared" si="0"/>
        <v>1.6547585484715452</v>
      </c>
    </row>
    <row r="9" spans="1:7" ht="21.95" customHeight="1">
      <c r="A9" s="10" t="s">
        <v>5</v>
      </c>
      <c r="B9" s="14">
        <f>SUM(公式!X14)</f>
        <v>577448</v>
      </c>
      <c r="C9" s="14">
        <f>SUM(公式!Y14)</f>
        <v>1304500</v>
      </c>
      <c r="D9" s="14">
        <v>577517</v>
      </c>
      <c r="E9" s="14">
        <v>1381700</v>
      </c>
      <c r="F9" s="20">
        <f t="shared" si="0"/>
        <v>-1.194770024085523E-4</v>
      </c>
      <c r="G9" s="20">
        <f t="shared" si="0"/>
        <v>-5.5873199681551688E-2</v>
      </c>
    </row>
    <row r="10" spans="1:7" ht="23.45" customHeight="1">
      <c r="A10" s="18" t="s">
        <v>25</v>
      </c>
      <c r="B10" s="22">
        <f>SUM(B5:B9)</f>
        <v>11386148</v>
      </c>
      <c r="C10" s="22">
        <f>SUM(C5:C9)</f>
        <v>25850500</v>
      </c>
      <c r="D10" s="22">
        <v>8021526</v>
      </c>
      <c r="E10" s="22">
        <v>19282800</v>
      </c>
      <c r="F10" s="24">
        <f t="shared" si="0"/>
        <v>0.41944911728765821</v>
      </c>
      <c r="G10" s="24">
        <f t="shared" si="0"/>
        <v>0.3405988756819549</v>
      </c>
    </row>
    <row r="11" spans="1:7" ht="21.95" customHeight="1">
      <c r="A11" s="10" t="s">
        <v>6</v>
      </c>
      <c r="B11" s="14">
        <f>SUM(公式!X20)</f>
        <v>1138983</v>
      </c>
      <c r="C11" s="14">
        <f>SUM(公式!Y20)</f>
        <v>2971900</v>
      </c>
      <c r="D11" s="14">
        <v>1352612</v>
      </c>
      <c r="E11" s="14">
        <v>4081800</v>
      </c>
      <c r="F11" s="20">
        <f t="shared" si="0"/>
        <v>-0.15793812268411045</v>
      </c>
      <c r="G11" s="20">
        <f t="shared" si="0"/>
        <v>-0.27191435151158805</v>
      </c>
    </row>
    <row r="12" spans="1:7" ht="21.95" customHeight="1">
      <c r="A12" s="10" t="s">
        <v>7</v>
      </c>
      <c r="B12" s="13">
        <f>SUM(公式!X23)</f>
        <v>25027</v>
      </c>
      <c r="C12" s="13">
        <f>SUM(公式!Y23)</f>
        <v>133400</v>
      </c>
      <c r="D12" s="13">
        <v>37054</v>
      </c>
      <c r="E12" s="13">
        <v>204900</v>
      </c>
      <c r="F12" s="21">
        <f t="shared" si="0"/>
        <v>-0.32458034220327092</v>
      </c>
      <c r="G12" s="21">
        <f t="shared" si="0"/>
        <v>-0.34895070766227432</v>
      </c>
    </row>
    <row r="13" spans="1:7" ht="21.95" customHeight="1">
      <c r="A13" s="10" t="s">
        <v>8</v>
      </c>
      <c r="B13" s="14">
        <f>SUM(公式!X25)</f>
        <v>64</v>
      </c>
      <c r="C13" s="14">
        <f>SUM(公式!Y25)</f>
        <v>1600</v>
      </c>
      <c r="D13" s="13">
        <v>0</v>
      </c>
      <c r="E13" s="13">
        <v>0</v>
      </c>
      <c r="F13" s="21">
        <v>0</v>
      </c>
      <c r="G13" s="21">
        <v>0</v>
      </c>
    </row>
    <row r="14" spans="1:7" ht="21.95" customHeight="1">
      <c r="A14" s="10" t="s">
        <v>9</v>
      </c>
      <c r="B14" s="14">
        <f>SUM(公式!X27)</f>
        <v>86777</v>
      </c>
      <c r="C14" s="14">
        <f>SUM(公式!Y27)</f>
        <v>344300</v>
      </c>
      <c r="D14" s="14">
        <v>76237</v>
      </c>
      <c r="E14" s="14">
        <v>390900</v>
      </c>
      <c r="F14" s="20">
        <f t="shared" si="0"/>
        <v>0.13825307921350527</v>
      </c>
      <c r="G14" s="20">
        <f t="shared" si="0"/>
        <v>-0.11921207469941164</v>
      </c>
    </row>
    <row r="15" spans="1:7" ht="21.95" customHeight="1">
      <c r="A15" s="18" t="s">
        <v>25</v>
      </c>
      <c r="B15" s="22">
        <f>SUM(B11:B14)</f>
        <v>1250851</v>
      </c>
      <c r="C15" s="22">
        <f>SUM(C11:C14)</f>
        <v>3451200</v>
      </c>
      <c r="D15" s="22">
        <v>1465903</v>
      </c>
      <c r="E15" s="22">
        <v>4677600</v>
      </c>
      <c r="F15" s="24">
        <f t="shared" si="0"/>
        <v>-0.1467027490904923</v>
      </c>
      <c r="G15" s="24">
        <f t="shared" si="0"/>
        <v>-0.26218573627501285</v>
      </c>
    </row>
    <row r="16" spans="1:7" ht="21.95" customHeight="1">
      <c r="A16" s="10" t="s">
        <v>10</v>
      </c>
      <c r="B16" s="14">
        <f>SUM(公式!X31)</f>
        <v>1333111</v>
      </c>
      <c r="C16" s="14">
        <f>SUM(公式!Y31)</f>
        <v>4916500</v>
      </c>
      <c r="D16" s="14">
        <v>1015146</v>
      </c>
      <c r="E16" s="14">
        <v>4564400</v>
      </c>
      <c r="F16" s="20">
        <f t="shared" si="0"/>
        <v>0.31322095540936967</v>
      </c>
      <c r="G16" s="20">
        <f t="shared" si="0"/>
        <v>7.7140478485671737E-2</v>
      </c>
    </row>
    <row r="17" spans="1:7" ht="21.95" customHeight="1">
      <c r="A17" s="10" t="s">
        <v>11</v>
      </c>
      <c r="B17" s="14">
        <f>SUM(公式!X34)</f>
        <v>360773</v>
      </c>
      <c r="C17" s="14">
        <f>SUM(公式!Y34)</f>
        <v>1317000</v>
      </c>
      <c r="D17" s="14">
        <v>348662</v>
      </c>
      <c r="E17" s="14">
        <v>1377200</v>
      </c>
      <c r="F17" s="20">
        <f t="shared" si="0"/>
        <v>3.4735646557410904E-2</v>
      </c>
      <c r="G17" s="20">
        <f t="shared" si="0"/>
        <v>-4.3711879175137969E-2</v>
      </c>
    </row>
    <row r="18" spans="1:7" ht="21.95" customHeight="1">
      <c r="A18" s="10" t="s">
        <v>12</v>
      </c>
      <c r="B18" s="13">
        <f>SUM(公式!X38)</f>
        <v>5364</v>
      </c>
      <c r="C18" s="13">
        <f>SUM(公式!Y38)</f>
        <v>115800</v>
      </c>
      <c r="D18" s="13">
        <v>17054</v>
      </c>
      <c r="E18" s="13">
        <v>427400</v>
      </c>
      <c r="F18" s="21">
        <f t="shared" si="0"/>
        <v>-0.68546968453148827</v>
      </c>
      <c r="G18" s="21">
        <f t="shared" si="0"/>
        <v>-0.72905942910622368</v>
      </c>
    </row>
    <row r="19" spans="1:7" ht="21.95" customHeight="1">
      <c r="A19" s="10" t="s">
        <v>13</v>
      </c>
      <c r="B19" s="14">
        <f>SUM(公式!X41)</f>
        <v>89969</v>
      </c>
      <c r="C19" s="14">
        <f>SUM(公式!Y41)</f>
        <v>474900</v>
      </c>
      <c r="D19" s="14">
        <v>60226</v>
      </c>
      <c r="E19" s="14">
        <v>708500</v>
      </c>
      <c r="F19" s="20">
        <f t="shared" si="0"/>
        <v>0.49385647394812882</v>
      </c>
      <c r="G19" s="20">
        <f t="shared" si="0"/>
        <v>-0.32971065631616092</v>
      </c>
    </row>
    <row r="20" spans="1:7" ht="21.95" customHeight="1">
      <c r="A20" s="18" t="s">
        <v>25</v>
      </c>
      <c r="B20" s="22">
        <f>SUM(B16:B19)</f>
        <v>1789217</v>
      </c>
      <c r="C20" s="22">
        <f>SUM(C16:C19)</f>
        <v>6824200</v>
      </c>
      <c r="D20" s="22">
        <v>1441088</v>
      </c>
      <c r="E20" s="22">
        <v>7077500</v>
      </c>
      <c r="F20" s="24">
        <f t="shared" si="0"/>
        <v>0.24157372762801432</v>
      </c>
      <c r="G20" s="24">
        <f t="shared" si="0"/>
        <v>-3.5789473684210482E-2</v>
      </c>
    </row>
    <row r="21" spans="1:7" ht="21.95" customHeight="1">
      <c r="A21" s="10" t="s">
        <v>14</v>
      </c>
      <c r="B21" s="14">
        <f>SUM(公式!X46)</f>
        <v>12479</v>
      </c>
      <c r="C21" s="14">
        <f>SUM(公式!Y46)</f>
        <v>156300</v>
      </c>
      <c r="D21" s="14">
        <v>5985</v>
      </c>
      <c r="E21" s="14">
        <v>105200</v>
      </c>
      <c r="F21" s="20">
        <f t="shared" ref="F21:G24" si="1">SUM(B21/D21-1)</f>
        <v>1.085045948203843</v>
      </c>
      <c r="G21" s="20">
        <f t="shared" si="1"/>
        <v>0.48574144486692017</v>
      </c>
    </row>
    <row r="22" spans="1:7" ht="21.95" customHeight="1">
      <c r="A22" s="10" t="s">
        <v>15</v>
      </c>
      <c r="B22" s="14">
        <f>SUM(公式!X50)</f>
        <v>978823</v>
      </c>
      <c r="C22" s="14">
        <f>SUM(公式!Y50)</f>
        <v>7371400</v>
      </c>
      <c r="D22" s="14">
        <v>922887</v>
      </c>
      <c r="E22" s="14">
        <v>7838900</v>
      </c>
      <c r="F22" s="20">
        <f t="shared" si="1"/>
        <v>6.0609803800465212E-2</v>
      </c>
      <c r="G22" s="20">
        <f t="shared" si="1"/>
        <v>-5.9638469683246376E-2</v>
      </c>
    </row>
    <row r="23" spans="1:7" ht="21.95" customHeight="1">
      <c r="A23" s="10" t="s">
        <v>16</v>
      </c>
      <c r="B23" s="14">
        <f>SUM(公式!X55)</f>
        <v>66021</v>
      </c>
      <c r="C23" s="14">
        <f>SUM(公式!Y55)</f>
        <v>265500</v>
      </c>
      <c r="D23" s="14">
        <v>43541</v>
      </c>
      <c r="E23" s="14">
        <v>133300</v>
      </c>
      <c r="F23" s="20">
        <f t="shared" si="1"/>
        <v>0.51629498633471904</v>
      </c>
      <c r="G23" s="20">
        <f t="shared" si="1"/>
        <v>0.99174793698424613</v>
      </c>
    </row>
    <row r="24" spans="1:7" ht="21.95" customHeight="1">
      <c r="A24" s="18" t="s">
        <v>25</v>
      </c>
      <c r="B24" s="22">
        <f>SUM(B21:B23)</f>
        <v>1057323</v>
      </c>
      <c r="C24" s="22">
        <f>SUM(C21:C23)</f>
        <v>7793200</v>
      </c>
      <c r="D24" s="22">
        <v>972413</v>
      </c>
      <c r="E24" s="22">
        <v>8077400</v>
      </c>
      <c r="F24" s="24">
        <f t="shared" si="1"/>
        <v>8.7318865543755564E-2</v>
      </c>
      <c r="G24" s="24">
        <f t="shared" si="1"/>
        <v>-3.5184589100453079E-2</v>
      </c>
    </row>
    <row r="25" spans="1:7" ht="27.75" customHeight="1">
      <c r="A25" s="28" t="s">
        <v>49</v>
      </c>
      <c r="B25" s="29">
        <f>SUM(B10+B15+B20+B24)</f>
        <v>15483539</v>
      </c>
      <c r="C25" s="29">
        <f>SUM(C10+C15+C20+C24)</f>
        <v>43919100</v>
      </c>
      <c r="D25" s="29">
        <v>11900930</v>
      </c>
      <c r="E25" s="29">
        <v>39115300</v>
      </c>
      <c r="F25" s="44">
        <f>SUM(B25/D25-1)</f>
        <v>0.3010360534848957</v>
      </c>
      <c r="G25" s="44">
        <f>SUM(C25/E25-1)</f>
        <v>0.12281127845114326</v>
      </c>
    </row>
    <row r="26" spans="1:7">
      <c r="B26" s="16"/>
      <c r="C26" s="16"/>
      <c r="D26" s="16"/>
      <c r="E26" s="16"/>
    </row>
    <row r="27" spans="1:7">
      <c r="C27" s="15"/>
      <c r="E27" s="15"/>
    </row>
  </sheetData>
  <mergeCells count="6">
    <mergeCell ref="A1:G1"/>
    <mergeCell ref="A3:A4"/>
    <mergeCell ref="B3:C3"/>
    <mergeCell ref="D3:E3"/>
    <mergeCell ref="F3:G3"/>
    <mergeCell ref="A2:G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zoomScaleNormal="100" workbookViewId="0">
      <pane xSplit="1" topLeftCell="Q1" activePane="topRight" state="frozen"/>
      <selection pane="topRight" activeCell="Y5" sqref="Y5"/>
    </sheetView>
  </sheetViews>
  <sheetFormatPr defaultColWidth="15.625" defaultRowHeight="15.75"/>
  <cols>
    <col min="1" max="1" width="30.125" style="36" customWidth="1"/>
    <col min="2" max="2" width="13.625" style="36" bestFit="1" customWidth="1"/>
    <col min="3" max="3" width="14.125" style="35" bestFit="1" customWidth="1"/>
    <col min="4" max="4" width="13.625" style="36" bestFit="1" customWidth="1"/>
    <col min="5" max="5" width="14.125" style="35" bestFit="1" customWidth="1"/>
    <col min="6" max="6" width="13.625" style="36" bestFit="1" customWidth="1"/>
    <col min="7" max="7" width="14.125" style="35" bestFit="1" customWidth="1"/>
    <col min="8" max="8" width="13.625" style="36" bestFit="1" customWidth="1"/>
    <col min="9" max="9" width="14.125" style="35" bestFit="1" customWidth="1"/>
    <col min="10" max="10" width="12.625" style="36" bestFit="1" customWidth="1"/>
    <col min="11" max="11" width="14.125" style="35" bestFit="1" customWidth="1"/>
    <col min="12" max="12" width="12.625" style="36" bestFit="1" customWidth="1"/>
    <col min="13" max="13" width="14.125" style="35" bestFit="1" customWidth="1"/>
    <col min="14" max="14" width="12.625" style="36" bestFit="1" customWidth="1"/>
    <col min="15" max="15" width="14.125" style="36" bestFit="1" customWidth="1"/>
    <col min="16" max="16" width="12.625" style="33" bestFit="1" customWidth="1"/>
    <col min="17" max="17" width="14.125" style="33" bestFit="1" customWidth="1"/>
    <col min="18" max="18" width="12.625" style="37" bestFit="1" customWidth="1"/>
    <col min="19" max="19" width="14.125" style="37" bestFit="1" customWidth="1"/>
    <col min="20" max="20" width="13.875" style="36" bestFit="1" customWidth="1"/>
    <col min="21" max="21" width="14.125" style="36" bestFit="1" customWidth="1"/>
    <col min="22" max="22" width="13.875" style="36" bestFit="1" customWidth="1"/>
    <col min="23" max="23" width="14.125" style="36" bestFit="1" customWidth="1"/>
    <col min="24" max="24" width="13.875" style="36" bestFit="1" customWidth="1"/>
    <col min="25" max="25" width="14.125" style="36" bestFit="1" customWidth="1"/>
    <col min="26" max="16384" width="15.625" style="36"/>
  </cols>
  <sheetData>
    <row r="1" spans="1:25" ht="25.5" customHeight="1">
      <c r="A1" s="71" t="s">
        <v>104</v>
      </c>
      <c r="B1" s="71"/>
      <c r="C1" s="71"/>
      <c r="D1" s="45"/>
      <c r="E1" s="46"/>
      <c r="F1" s="45"/>
      <c r="G1" s="46"/>
      <c r="H1" s="45"/>
      <c r="I1" s="46"/>
      <c r="J1" s="31"/>
      <c r="K1" s="32"/>
      <c r="L1" s="31"/>
      <c r="M1" s="32"/>
      <c r="N1" s="31"/>
      <c r="O1" s="31"/>
      <c r="R1" s="34"/>
      <c r="S1" s="34"/>
      <c r="T1" s="31"/>
      <c r="U1" s="31"/>
      <c r="V1" s="31"/>
      <c r="W1" s="31"/>
      <c r="X1" s="31"/>
      <c r="Y1" s="31"/>
    </row>
    <row r="3" spans="1:25" s="40" customFormat="1" ht="21.95" customHeight="1">
      <c r="A3" s="53"/>
      <c r="B3" s="72" t="s">
        <v>96</v>
      </c>
      <c r="C3" s="73"/>
      <c r="D3" s="72" t="s">
        <v>98</v>
      </c>
      <c r="E3" s="73"/>
      <c r="F3" s="72" t="s">
        <v>101</v>
      </c>
      <c r="G3" s="73"/>
      <c r="H3" s="72" t="s">
        <v>103</v>
      </c>
      <c r="I3" s="73"/>
      <c r="J3" s="72" t="s">
        <v>107</v>
      </c>
      <c r="K3" s="73"/>
      <c r="L3" s="72" t="s">
        <v>110</v>
      </c>
      <c r="M3" s="73"/>
      <c r="N3" s="72" t="s">
        <v>111</v>
      </c>
      <c r="O3" s="73"/>
      <c r="P3" s="72" t="s">
        <v>117</v>
      </c>
      <c r="Q3" s="73"/>
      <c r="R3" s="72" t="s">
        <v>118</v>
      </c>
      <c r="S3" s="73"/>
      <c r="T3" s="72" t="s">
        <v>119</v>
      </c>
      <c r="U3" s="73"/>
      <c r="V3" s="72" t="s">
        <v>124</v>
      </c>
      <c r="W3" s="73"/>
      <c r="X3" s="72" t="s">
        <v>125</v>
      </c>
      <c r="Y3" s="73"/>
    </row>
    <row r="4" spans="1:25" s="40" customFormat="1" ht="29.45" customHeight="1">
      <c r="A4" s="54" t="s">
        <v>0</v>
      </c>
      <c r="B4" s="41" t="s">
        <v>44</v>
      </c>
      <c r="C4" s="41" t="s">
        <v>45</v>
      </c>
      <c r="D4" s="41" t="s">
        <v>44</v>
      </c>
      <c r="E4" s="41" t="s">
        <v>45</v>
      </c>
      <c r="F4" s="41" t="s">
        <v>44</v>
      </c>
      <c r="G4" s="41" t="s">
        <v>45</v>
      </c>
      <c r="H4" s="41" t="s">
        <v>44</v>
      </c>
      <c r="I4" s="41" t="s">
        <v>45</v>
      </c>
      <c r="J4" s="41" t="s">
        <v>44</v>
      </c>
      <c r="K4" s="41" t="s">
        <v>45</v>
      </c>
      <c r="L4" s="41" t="s">
        <v>44</v>
      </c>
      <c r="M4" s="41" t="s">
        <v>45</v>
      </c>
      <c r="N4" s="41" t="s">
        <v>44</v>
      </c>
      <c r="O4" s="41" t="s">
        <v>45</v>
      </c>
      <c r="P4" s="41" t="s">
        <v>44</v>
      </c>
      <c r="Q4" s="41" t="s">
        <v>45</v>
      </c>
      <c r="R4" s="41" t="s">
        <v>44</v>
      </c>
      <c r="S4" s="41" t="s">
        <v>45</v>
      </c>
      <c r="T4" s="41" t="s">
        <v>44</v>
      </c>
      <c r="U4" s="41" t="s">
        <v>45</v>
      </c>
      <c r="V4" s="41" t="s">
        <v>44</v>
      </c>
      <c r="W4" s="41" t="s">
        <v>45</v>
      </c>
      <c r="X4" s="41" t="s">
        <v>44</v>
      </c>
      <c r="Y4" s="41" t="s">
        <v>45</v>
      </c>
    </row>
    <row r="5" spans="1:25" ht="21.95" customHeight="1">
      <c r="A5" s="55" t="s">
        <v>1</v>
      </c>
      <c r="B5" s="41">
        <f t="shared" ref="B5:I5" si="0">SUM(B6:B7)</f>
        <v>476728</v>
      </c>
      <c r="C5" s="41">
        <f t="shared" si="0"/>
        <v>934200</v>
      </c>
      <c r="D5" s="41">
        <f t="shared" si="0"/>
        <v>734609</v>
      </c>
      <c r="E5" s="41">
        <f t="shared" si="0"/>
        <v>1474100</v>
      </c>
      <c r="F5" s="41">
        <f t="shared" si="0"/>
        <v>1198125</v>
      </c>
      <c r="G5" s="41">
        <f t="shared" si="0"/>
        <v>2459400</v>
      </c>
      <c r="H5" s="41">
        <f t="shared" si="0"/>
        <v>1520053</v>
      </c>
      <c r="I5" s="41">
        <f t="shared" si="0"/>
        <v>3344600</v>
      </c>
      <c r="J5" s="41">
        <f>SUM(J6:J7)</f>
        <v>1848258</v>
      </c>
      <c r="K5" s="41">
        <f>SUM(K6:K7)</f>
        <v>4005200</v>
      </c>
      <c r="L5" s="41">
        <f t="shared" ref="L5:Q5" si="1">SUM(L6:L7)</f>
        <v>2217973</v>
      </c>
      <c r="M5" s="41">
        <f t="shared" si="1"/>
        <v>4871600</v>
      </c>
      <c r="N5" s="41">
        <f t="shared" si="1"/>
        <v>2698936</v>
      </c>
      <c r="O5" s="41">
        <f t="shared" si="1"/>
        <v>5824200</v>
      </c>
      <c r="P5" s="41">
        <f t="shared" si="1"/>
        <v>3114874</v>
      </c>
      <c r="Q5" s="41">
        <f t="shared" si="1"/>
        <v>6684500</v>
      </c>
      <c r="R5" s="41">
        <f t="shared" ref="R5:W5" si="2">SUM(R6:R7)</f>
        <v>3479002</v>
      </c>
      <c r="S5" s="41">
        <f t="shared" si="2"/>
        <v>7647500</v>
      </c>
      <c r="T5" s="41">
        <f>SUM(T6:T7)</f>
        <v>3810926</v>
      </c>
      <c r="U5" s="41">
        <f>SUM(U6:U7)</f>
        <v>8426200</v>
      </c>
      <c r="V5" s="41">
        <f t="shared" si="2"/>
        <v>4236622</v>
      </c>
      <c r="W5" s="41">
        <f t="shared" si="2"/>
        <v>9465800</v>
      </c>
      <c r="X5" s="41">
        <f>SUM(X6:X7)</f>
        <v>4606945</v>
      </c>
      <c r="Y5" s="41">
        <f>SUM(Y6:Y7)</f>
        <v>10447500</v>
      </c>
    </row>
    <row r="6" spans="1:25" ht="21.95" customHeight="1">
      <c r="A6" s="55">
        <v>55092100001</v>
      </c>
      <c r="B6" s="41">
        <v>238305</v>
      </c>
      <c r="C6" s="41">
        <v>437000</v>
      </c>
      <c r="D6" s="41">
        <v>400005</v>
      </c>
      <c r="E6" s="41">
        <v>724000</v>
      </c>
      <c r="F6" s="41">
        <v>757570</v>
      </c>
      <c r="G6" s="41">
        <v>1412000</v>
      </c>
      <c r="H6" s="41">
        <v>886971</v>
      </c>
      <c r="I6" s="41">
        <v>1739900</v>
      </c>
      <c r="J6" s="41">
        <v>948578</v>
      </c>
      <c r="K6" s="41">
        <v>1834300</v>
      </c>
      <c r="L6" s="41">
        <v>1105504</v>
      </c>
      <c r="M6" s="41">
        <v>2194100</v>
      </c>
      <c r="N6" s="41">
        <v>1325430</v>
      </c>
      <c r="O6" s="41">
        <v>2592400</v>
      </c>
      <c r="P6" s="41">
        <v>1548929</v>
      </c>
      <c r="Q6" s="41">
        <v>3050200</v>
      </c>
      <c r="R6" s="41">
        <v>1705610</v>
      </c>
      <c r="S6" s="41">
        <v>3445000</v>
      </c>
      <c r="T6" s="41">
        <v>1930372</v>
      </c>
      <c r="U6" s="41">
        <v>4027700</v>
      </c>
      <c r="V6" s="41">
        <v>2209207</v>
      </c>
      <c r="W6" s="41">
        <v>4785500</v>
      </c>
      <c r="X6" s="41">
        <v>2485537</v>
      </c>
      <c r="Y6" s="41">
        <v>5387000</v>
      </c>
    </row>
    <row r="7" spans="1:25" ht="21.95" customHeight="1">
      <c r="A7" s="55">
        <v>55092200000</v>
      </c>
      <c r="B7" s="41">
        <v>238423</v>
      </c>
      <c r="C7" s="41">
        <v>497200</v>
      </c>
      <c r="D7" s="41">
        <v>334604</v>
      </c>
      <c r="E7" s="41">
        <v>750100</v>
      </c>
      <c r="F7" s="41">
        <v>440555</v>
      </c>
      <c r="G7" s="41">
        <v>1047400</v>
      </c>
      <c r="H7" s="41">
        <v>633082</v>
      </c>
      <c r="I7" s="41">
        <v>1604700</v>
      </c>
      <c r="J7" s="41">
        <v>899680</v>
      </c>
      <c r="K7" s="41">
        <v>2170900</v>
      </c>
      <c r="L7" s="41">
        <v>1112469</v>
      </c>
      <c r="M7" s="41">
        <v>2677500</v>
      </c>
      <c r="N7" s="41">
        <v>1373506</v>
      </c>
      <c r="O7" s="41">
        <v>3231800</v>
      </c>
      <c r="P7" s="41">
        <v>1565945</v>
      </c>
      <c r="Q7" s="41">
        <v>3634300</v>
      </c>
      <c r="R7" s="41">
        <v>1773392</v>
      </c>
      <c r="S7" s="41">
        <v>4202500</v>
      </c>
      <c r="T7" s="41">
        <v>1880554</v>
      </c>
      <c r="U7" s="41">
        <v>4398500</v>
      </c>
      <c r="V7" s="41">
        <v>2027415</v>
      </c>
      <c r="W7" s="41">
        <v>4680300</v>
      </c>
      <c r="X7" s="41">
        <v>2121408</v>
      </c>
      <c r="Y7" s="41">
        <v>5060500</v>
      </c>
    </row>
    <row r="8" spans="1:25" ht="21.95" customHeight="1">
      <c r="A8" s="55" t="s">
        <v>2</v>
      </c>
      <c r="B8" s="41">
        <f>SUM(B9:B9)</f>
        <v>83835</v>
      </c>
      <c r="C8" s="41">
        <f>SUM(C9)</f>
        <v>231000</v>
      </c>
      <c r="D8" s="41">
        <f>SUM(D9:D9)</f>
        <v>280940</v>
      </c>
      <c r="E8" s="41">
        <f>SUM(E9)</f>
        <v>638700</v>
      </c>
      <c r="F8" s="41">
        <f t="shared" ref="F8:G8" si="3">SUM(F9)</f>
        <v>549277</v>
      </c>
      <c r="G8" s="41">
        <f t="shared" si="3"/>
        <v>1270100</v>
      </c>
      <c r="H8" s="41">
        <f t="shared" ref="H8:M8" si="4">SUM(H9)</f>
        <v>738526</v>
      </c>
      <c r="I8" s="41">
        <f t="shared" si="4"/>
        <v>1755100</v>
      </c>
      <c r="J8" s="41">
        <f t="shared" si="4"/>
        <v>882678</v>
      </c>
      <c r="K8" s="41">
        <f t="shared" si="4"/>
        <v>2081500</v>
      </c>
      <c r="L8" s="41">
        <f t="shared" si="4"/>
        <v>1012830</v>
      </c>
      <c r="M8" s="41">
        <f t="shared" si="4"/>
        <v>2331100</v>
      </c>
      <c r="N8" s="41">
        <f>SUM(N9)</f>
        <v>1154504</v>
      </c>
      <c r="O8" s="41">
        <f>SUM(O9)</f>
        <v>2612900</v>
      </c>
      <c r="P8" s="41">
        <f>SUM(P9)</f>
        <v>1384308</v>
      </c>
      <c r="Q8" s="41">
        <f>SUM(Q9)</f>
        <v>3223700</v>
      </c>
      <c r="R8" s="41">
        <f t="shared" ref="R8:Y8" si="5">SUM(R9)</f>
        <v>1616721</v>
      </c>
      <c r="S8" s="41">
        <f t="shared" si="5"/>
        <v>3874300</v>
      </c>
      <c r="T8" s="41">
        <f t="shared" si="5"/>
        <v>2028398</v>
      </c>
      <c r="U8" s="41">
        <f t="shared" si="5"/>
        <v>4836200</v>
      </c>
      <c r="V8" s="41">
        <f t="shared" si="5"/>
        <v>2546465</v>
      </c>
      <c r="W8" s="41">
        <f t="shared" si="5"/>
        <v>6105800</v>
      </c>
      <c r="X8" s="41">
        <f t="shared" si="5"/>
        <v>3070259</v>
      </c>
      <c r="Y8" s="41">
        <f t="shared" si="5"/>
        <v>7372400</v>
      </c>
    </row>
    <row r="9" spans="1:25" ht="21.95" customHeight="1">
      <c r="A9" s="55">
        <v>55095100004</v>
      </c>
      <c r="B9" s="41">
        <v>83835</v>
      </c>
      <c r="C9" s="41">
        <v>231000</v>
      </c>
      <c r="D9" s="41">
        <v>280940</v>
      </c>
      <c r="E9" s="41">
        <v>638700</v>
      </c>
      <c r="F9" s="41">
        <v>549277</v>
      </c>
      <c r="G9" s="41">
        <v>1270100</v>
      </c>
      <c r="H9" s="41">
        <v>738526</v>
      </c>
      <c r="I9" s="41">
        <v>1755100</v>
      </c>
      <c r="J9" s="41">
        <v>882678</v>
      </c>
      <c r="K9" s="41">
        <v>2081500</v>
      </c>
      <c r="L9" s="41">
        <v>1012830</v>
      </c>
      <c r="M9" s="41">
        <v>2331100</v>
      </c>
      <c r="N9" s="41">
        <v>1154504</v>
      </c>
      <c r="O9" s="41">
        <v>2612900</v>
      </c>
      <c r="P9" s="41">
        <v>1384308</v>
      </c>
      <c r="Q9" s="41">
        <v>3223700</v>
      </c>
      <c r="R9" s="41">
        <v>1616721</v>
      </c>
      <c r="S9" s="41">
        <v>3874300</v>
      </c>
      <c r="T9" s="41">
        <v>2028398</v>
      </c>
      <c r="U9" s="41">
        <v>4836200</v>
      </c>
      <c r="V9" s="41">
        <v>2546465</v>
      </c>
      <c r="W9" s="41">
        <v>6105800</v>
      </c>
      <c r="X9" s="41">
        <v>3070259</v>
      </c>
      <c r="Y9" s="41">
        <v>7372400</v>
      </c>
    </row>
    <row r="10" spans="1:25" ht="21.95" customHeight="1">
      <c r="A10" s="55" t="s">
        <v>3</v>
      </c>
      <c r="B10" s="41">
        <f>SUM(B11:B11)</f>
        <v>0</v>
      </c>
      <c r="C10" s="41">
        <f>SUM(C11)</f>
        <v>0</v>
      </c>
      <c r="D10" s="41">
        <f>SUM(D11:D11)</f>
        <v>1483</v>
      </c>
      <c r="E10" s="41">
        <f>SUM(E11)</f>
        <v>17800</v>
      </c>
      <c r="F10" s="41">
        <f t="shared" ref="F10:G10" si="6">SUM(F11)</f>
        <v>1483</v>
      </c>
      <c r="G10" s="41">
        <f t="shared" si="6"/>
        <v>17800</v>
      </c>
      <c r="H10" s="41">
        <f t="shared" ref="H10:M10" si="7">SUM(H11)</f>
        <v>1483</v>
      </c>
      <c r="I10" s="41">
        <f t="shared" si="7"/>
        <v>17800</v>
      </c>
      <c r="J10" s="41">
        <f t="shared" si="7"/>
        <v>1686</v>
      </c>
      <c r="K10" s="41">
        <f t="shared" si="7"/>
        <v>21000</v>
      </c>
      <c r="L10" s="41">
        <f t="shared" si="7"/>
        <v>2946</v>
      </c>
      <c r="M10" s="41">
        <f t="shared" si="7"/>
        <v>36200</v>
      </c>
      <c r="N10" s="41">
        <f>SUM(N11)</f>
        <v>5225</v>
      </c>
      <c r="O10" s="41">
        <f>SUM(O11)</f>
        <v>65500</v>
      </c>
      <c r="P10" s="41">
        <f>SUM(P11)</f>
        <v>6914</v>
      </c>
      <c r="Q10" s="41">
        <f>SUM(Q11)</f>
        <v>86600</v>
      </c>
      <c r="R10" s="41">
        <f t="shared" ref="R10:Y10" si="8">SUM(R11)</f>
        <v>11087</v>
      </c>
      <c r="S10" s="41">
        <f t="shared" si="8"/>
        <v>124100</v>
      </c>
      <c r="T10" s="41">
        <f t="shared" si="8"/>
        <v>11087</v>
      </c>
      <c r="U10" s="41">
        <f t="shared" si="8"/>
        <v>124100</v>
      </c>
      <c r="V10" s="41">
        <f t="shared" si="8"/>
        <v>11087</v>
      </c>
      <c r="W10" s="41">
        <f t="shared" si="8"/>
        <v>124100</v>
      </c>
      <c r="X10" s="41">
        <f t="shared" si="8"/>
        <v>11829</v>
      </c>
      <c r="Y10" s="41">
        <f t="shared" si="8"/>
        <v>134600</v>
      </c>
    </row>
    <row r="11" spans="1:25" ht="21.95" customHeight="1">
      <c r="A11" s="55">
        <v>55095200003</v>
      </c>
      <c r="B11" s="41"/>
      <c r="C11" s="41"/>
      <c r="D11" s="41">
        <v>1483</v>
      </c>
      <c r="E11" s="41">
        <v>17800</v>
      </c>
      <c r="F11" s="41">
        <v>1483</v>
      </c>
      <c r="G11" s="41">
        <v>17800</v>
      </c>
      <c r="H11" s="41">
        <v>1483</v>
      </c>
      <c r="I11" s="41">
        <v>17800</v>
      </c>
      <c r="J11" s="41">
        <v>1686</v>
      </c>
      <c r="K11" s="41">
        <v>21000</v>
      </c>
      <c r="L11" s="41">
        <v>2946</v>
      </c>
      <c r="M11" s="41">
        <v>36200</v>
      </c>
      <c r="N11" s="41">
        <v>5225</v>
      </c>
      <c r="O11" s="41">
        <v>65500</v>
      </c>
      <c r="P11" s="41">
        <v>6914</v>
      </c>
      <c r="Q11" s="41">
        <v>86600</v>
      </c>
      <c r="R11" s="41">
        <v>11087</v>
      </c>
      <c r="S11" s="41">
        <v>124100</v>
      </c>
      <c r="T11" s="41">
        <v>11087</v>
      </c>
      <c r="U11" s="41">
        <v>124100</v>
      </c>
      <c r="V11" s="41">
        <v>11087</v>
      </c>
      <c r="W11" s="41">
        <v>124100</v>
      </c>
      <c r="X11" s="41">
        <v>11829</v>
      </c>
      <c r="Y11" s="41">
        <v>134600</v>
      </c>
    </row>
    <row r="12" spans="1:25" ht="21.95" customHeight="1">
      <c r="A12" s="55" t="s">
        <v>4</v>
      </c>
      <c r="B12" s="41">
        <f>SUM(B13)</f>
        <v>121048</v>
      </c>
      <c r="C12" s="41">
        <f>SUM(C13)</f>
        <v>264100</v>
      </c>
      <c r="D12" s="41">
        <f>SUM(D13:D13)</f>
        <v>228102</v>
      </c>
      <c r="E12" s="41">
        <f>SUM(E13)</f>
        <v>545100</v>
      </c>
      <c r="F12" s="41">
        <f t="shared" ref="F12:G12" si="9">SUM(F13)</f>
        <v>394304</v>
      </c>
      <c r="G12" s="41">
        <f t="shared" si="9"/>
        <v>930700</v>
      </c>
      <c r="H12" s="41">
        <f t="shared" ref="H12:M12" si="10">SUM(H13)</f>
        <v>577801</v>
      </c>
      <c r="I12" s="41">
        <f t="shared" si="10"/>
        <v>1343600</v>
      </c>
      <c r="J12" s="41">
        <f t="shared" si="10"/>
        <v>735972</v>
      </c>
      <c r="K12" s="41">
        <f t="shared" si="10"/>
        <v>1646900</v>
      </c>
      <c r="L12" s="41">
        <f t="shared" si="10"/>
        <v>1031723</v>
      </c>
      <c r="M12" s="41">
        <f t="shared" si="10"/>
        <v>2261500</v>
      </c>
      <c r="N12" s="41">
        <f>SUM(N13)</f>
        <v>1388827</v>
      </c>
      <c r="O12" s="41">
        <f>SUM(O13)</f>
        <v>3038200</v>
      </c>
      <c r="P12" s="41">
        <f>SUM(P13)</f>
        <v>1720819</v>
      </c>
      <c r="Q12" s="41">
        <f>SUM(Q13)</f>
        <v>3734500</v>
      </c>
      <c r="R12" s="41">
        <f t="shared" ref="R12:Y12" si="11">SUM(R13)</f>
        <v>1881689</v>
      </c>
      <c r="S12" s="41">
        <f t="shared" si="11"/>
        <v>4025400</v>
      </c>
      <c r="T12" s="41">
        <f t="shared" si="11"/>
        <v>2387106</v>
      </c>
      <c r="U12" s="41">
        <f t="shared" si="11"/>
        <v>5138800</v>
      </c>
      <c r="V12" s="41">
        <f t="shared" si="11"/>
        <v>2853857</v>
      </c>
      <c r="W12" s="41">
        <f t="shared" si="11"/>
        <v>6090000</v>
      </c>
      <c r="X12" s="41">
        <f t="shared" si="11"/>
        <v>3119667</v>
      </c>
      <c r="Y12" s="41">
        <f t="shared" si="11"/>
        <v>6591500</v>
      </c>
    </row>
    <row r="13" spans="1:25" ht="21.95" customHeight="1">
      <c r="A13" s="55">
        <v>55095300002</v>
      </c>
      <c r="B13" s="41">
        <v>121048</v>
      </c>
      <c r="C13" s="41">
        <v>264100</v>
      </c>
      <c r="D13" s="41">
        <v>228102</v>
      </c>
      <c r="E13" s="41">
        <v>545100</v>
      </c>
      <c r="F13" s="41">
        <v>394304</v>
      </c>
      <c r="G13" s="41">
        <v>930700</v>
      </c>
      <c r="H13" s="41">
        <v>577801</v>
      </c>
      <c r="I13" s="41">
        <v>1343600</v>
      </c>
      <c r="J13" s="41">
        <v>735972</v>
      </c>
      <c r="K13" s="41">
        <v>1646900</v>
      </c>
      <c r="L13" s="41">
        <v>1031723</v>
      </c>
      <c r="M13" s="41">
        <v>2261500</v>
      </c>
      <c r="N13" s="41">
        <v>1388827</v>
      </c>
      <c r="O13" s="41">
        <v>3038200</v>
      </c>
      <c r="P13" s="41">
        <v>1720819</v>
      </c>
      <c r="Q13" s="41">
        <v>3734500</v>
      </c>
      <c r="R13" s="41">
        <v>1881689</v>
      </c>
      <c r="S13" s="41">
        <v>4025400</v>
      </c>
      <c r="T13" s="41">
        <v>2387106</v>
      </c>
      <c r="U13" s="41">
        <v>5138800</v>
      </c>
      <c r="V13" s="41">
        <v>2853857</v>
      </c>
      <c r="W13" s="41">
        <v>6090000</v>
      </c>
      <c r="X13" s="41">
        <v>3119667</v>
      </c>
      <c r="Y13" s="41">
        <v>6591500</v>
      </c>
    </row>
    <row r="14" spans="1:25" ht="21.95" customHeight="1">
      <c r="A14" s="55" t="s">
        <v>5</v>
      </c>
      <c r="B14" s="41">
        <f t="shared" ref="B14:I14" si="12">SUM(B15:B17)</f>
        <v>24111</v>
      </c>
      <c r="C14" s="41">
        <f t="shared" si="12"/>
        <v>57100</v>
      </c>
      <c r="D14" s="41">
        <f t="shared" si="12"/>
        <v>72061</v>
      </c>
      <c r="E14" s="41">
        <f t="shared" si="12"/>
        <v>165500</v>
      </c>
      <c r="F14" s="41">
        <f t="shared" si="12"/>
        <v>174277</v>
      </c>
      <c r="G14" s="41">
        <f t="shared" si="12"/>
        <v>452600</v>
      </c>
      <c r="H14" s="41">
        <f t="shared" si="12"/>
        <v>209504</v>
      </c>
      <c r="I14" s="41">
        <f t="shared" si="12"/>
        <v>550500</v>
      </c>
      <c r="J14" s="41">
        <f t="shared" ref="J14:Q14" si="13">SUM(J15:J17)</f>
        <v>223637</v>
      </c>
      <c r="K14" s="41">
        <f t="shared" si="13"/>
        <v>583400</v>
      </c>
      <c r="L14" s="41">
        <f t="shared" si="13"/>
        <v>257860</v>
      </c>
      <c r="M14" s="41">
        <f t="shared" si="13"/>
        <v>651700</v>
      </c>
      <c r="N14" s="41">
        <f t="shared" si="13"/>
        <v>371834</v>
      </c>
      <c r="O14" s="41">
        <f t="shared" si="13"/>
        <v>833000</v>
      </c>
      <c r="P14" s="41">
        <f t="shared" si="13"/>
        <v>480051</v>
      </c>
      <c r="Q14" s="41">
        <f t="shared" si="13"/>
        <v>1030200</v>
      </c>
      <c r="R14" s="41">
        <f t="shared" ref="R14:W14" si="14">SUM(R15:R17)</f>
        <v>516388</v>
      </c>
      <c r="S14" s="41">
        <f t="shared" si="14"/>
        <v>1162900</v>
      </c>
      <c r="T14" s="41">
        <f>SUM(T15:T17)</f>
        <v>553571</v>
      </c>
      <c r="U14" s="41">
        <f>SUM(U15:U17)</f>
        <v>1220400</v>
      </c>
      <c r="V14" s="41">
        <f t="shared" si="14"/>
        <v>567885</v>
      </c>
      <c r="W14" s="41">
        <f t="shared" si="14"/>
        <v>1258300</v>
      </c>
      <c r="X14" s="41">
        <f>SUM(X15:X17)</f>
        <v>577448</v>
      </c>
      <c r="Y14" s="41">
        <f>SUM(Y15:Y17)</f>
        <v>1304500</v>
      </c>
    </row>
    <row r="15" spans="1:25" ht="21.95" customHeight="1">
      <c r="A15" s="56" t="s">
        <v>21</v>
      </c>
      <c r="B15" s="41">
        <v>24111</v>
      </c>
      <c r="C15" s="41">
        <v>57100</v>
      </c>
      <c r="D15" s="41">
        <v>71475</v>
      </c>
      <c r="E15" s="41">
        <v>158800</v>
      </c>
      <c r="F15" s="41">
        <v>163555</v>
      </c>
      <c r="G15" s="41">
        <v>363900</v>
      </c>
      <c r="H15" s="41">
        <v>182870</v>
      </c>
      <c r="I15" s="41">
        <v>405100</v>
      </c>
      <c r="J15" s="41">
        <v>182872</v>
      </c>
      <c r="K15" s="41">
        <v>405400</v>
      </c>
      <c r="L15" s="41">
        <v>202868</v>
      </c>
      <c r="M15" s="41">
        <v>443800</v>
      </c>
      <c r="N15" s="41">
        <v>289018</v>
      </c>
      <c r="O15" s="41">
        <v>570100</v>
      </c>
      <c r="P15" s="41">
        <v>382715</v>
      </c>
      <c r="Q15" s="41">
        <v>738200</v>
      </c>
      <c r="R15" s="41">
        <v>404385</v>
      </c>
      <c r="S15" s="41">
        <v>838200</v>
      </c>
      <c r="T15" s="41">
        <v>441568</v>
      </c>
      <c r="U15" s="41">
        <v>895700</v>
      </c>
      <c r="V15" s="41">
        <v>441843</v>
      </c>
      <c r="W15" s="41">
        <v>904600</v>
      </c>
      <c r="X15" s="41">
        <v>451358</v>
      </c>
      <c r="Y15" s="41">
        <v>950400</v>
      </c>
    </row>
    <row r="16" spans="1:25" ht="21.95" customHeight="1">
      <c r="A16" s="56" t="s">
        <v>17</v>
      </c>
      <c r="B16" s="41">
        <v>0</v>
      </c>
      <c r="C16" s="41">
        <v>0</v>
      </c>
      <c r="D16" s="41"/>
      <c r="E16" s="41"/>
      <c r="F16" s="41">
        <v>3474</v>
      </c>
      <c r="G16" s="41">
        <v>38600</v>
      </c>
      <c r="H16" s="41">
        <v>16988</v>
      </c>
      <c r="I16" s="41">
        <v>76300</v>
      </c>
      <c r="J16" s="41">
        <v>31057</v>
      </c>
      <c r="K16" s="41">
        <v>106400</v>
      </c>
      <c r="L16" s="41">
        <v>45110</v>
      </c>
      <c r="M16" s="41">
        <v>133900</v>
      </c>
      <c r="N16" s="41">
        <v>72934</v>
      </c>
      <c r="O16" s="41">
        <v>188900</v>
      </c>
      <c r="P16" s="41">
        <v>87454</v>
      </c>
      <c r="Q16" s="41">
        <v>218000</v>
      </c>
      <c r="R16" s="41">
        <v>102121</v>
      </c>
      <c r="S16" s="41">
        <v>250700</v>
      </c>
      <c r="T16" s="41">
        <v>102121</v>
      </c>
      <c r="U16" s="41">
        <v>250700</v>
      </c>
      <c r="V16" s="41">
        <v>116160</v>
      </c>
      <c r="W16" s="41">
        <v>279700</v>
      </c>
      <c r="X16" s="41">
        <v>116160</v>
      </c>
      <c r="Y16" s="41">
        <v>279700</v>
      </c>
    </row>
    <row r="17" spans="1:25" ht="21.95" customHeight="1">
      <c r="A17" s="56" t="s">
        <v>18</v>
      </c>
      <c r="B17" s="41">
        <v>0</v>
      </c>
      <c r="C17" s="41">
        <v>0</v>
      </c>
      <c r="D17" s="41">
        <v>586</v>
      </c>
      <c r="E17" s="41">
        <v>6700</v>
      </c>
      <c r="F17" s="41">
        <v>7248</v>
      </c>
      <c r="G17" s="41">
        <v>50100</v>
      </c>
      <c r="H17" s="41">
        <v>9646</v>
      </c>
      <c r="I17" s="41">
        <v>69100</v>
      </c>
      <c r="J17" s="41">
        <v>9708</v>
      </c>
      <c r="K17" s="41">
        <v>71600</v>
      </c>
      <c r="L17" s="41">
        <v>9882</v>
      </c>
      <c r="M17" s="41">
        <v>74000</v>
      </c>
      <c r="N17" s="41">
        <v>9882</v>
      </c>
      <c r="O17" s="41">
        <v>74000</v>
      </c>
      <c r="P17" s="41">
        <v>9882</v>
      </c>
      <c r="Q17" s="41">
        <v>74000</v>
      </c>
      <c r="R17" s="41">
        <v>9882</v>
      </c>
      <c r="S17" s="41">
        <v>74000</v>
      </c>
      <c r="T17" s="41">
        <v>9882</v>
      </c>
      <c r="U17" s="41">
        <v>74000</v>
      </c>
      <c r="V17" s="41">
        <v>9882</v>
      </c>
      <c r="W17" s="41">
        <v>74000</v>
      </c>
      <c r="X17" s="41">
        <v>9930</v>
      </c>
      <c r="Y17" s="41">
        <v>74400</v>
      </c>
    </row>
    <row r="18" spans="1:25" ht="23.45" customHeight="1">
      <c r="A18" s="57" t="s">
        <v>25</v>
      </c>
      <c r="B18" s="41">
        <f t="shared" ref="B18:I18" si="15">SUM(B5+B8+B10+B12+B14)</f>
        <v>705722</v>
      </c>
      <c r="C18" s="41">
        <f t="shared" si="15"/>
        <v>1486400</v>
      </c>
      <c r="D18" s="41">
        <f>SUM(D5+D8+D10+D12+D14)</f>
        <v>1317195</v>
      </c>
      <c r="E18" s="41">
        <f t="shared" si="15"/>
        <v>2841200</v>
      </c>
      <c r="F18" s="41">
        <f t="shared" si="15"/>
        <v>2317466</v>
      </c>
      <c r="G18" s="41">
        <f t="shared" si="15"/>
        <v>5130600</v>
      </c>
      <c r="H18" s="41">
        <f t="shared" si="15"/>
        <v>3047367</v>
      </c>
      <c r="I18" s="41">
        <f t="shared" si="15"/>
        <v>7011600</v>
      </c>
      <c r="J18" s="41">
        <f t="shared" ref="J18:Q18" si="16">SUM(J5+J8+J10+J12+J14)</f>
        <v>3692231</v>
      </c>
      <c r="K18" s="41">
        <f t="shared" si="16"/>
        <v>8338000</v>
      </c>
      <c r="L18" s="41">
        <f t="shared" si="16"/>
        <v>4523332</v>
      </c>
      <c r="M18" s="41">
        <f t="shared" si="16"/>
        <v>10152100</v>
      </c>
      <c r="N18" s="41">
        <f t="shared" si="16"/>
        <v>5619326</v>
      </c>
      <c r="O18" s="41">
        <f t="shared" si="16"/>
        <v>12373800</v>
      </c>
      <c r="P18" s="41">
        <f t="shared" si="16"/>
        <v>6706966</v>
      </c>
      <c r="Q18" s="41">
        <f t="shared" si="16"/>
        <v>14759500</v>
      </c>
      <c r="R18" s="41">
        <f t="shared" ref="R18:W18" si="17">SUM(R5+R8+R10+R12+R14)</f>
        <v>7504887</v>
      </c>
      <c r="S18" s="41">
        <f t="shared" si="17"/>
        <v>16834200</v>
      </c>
      <c r="T18" s="41">
        <f>SUM(T5+T8+T10+T12+T14)</f>
        <v>8791088</v>
      </c>
      <c r="U18" s="41">
        <f>SUM(U5+U8+U10+U12+U14)</f>
        <v>19745700</v>
      </c>
      <c r="V18" s="41">
        <f t="shared" si="17"/>
        <v>10215916</v>
      </c>
      <c r="W18" s="41">
        <f t="shared" si="17"/>
        <v>23044000</v>
      </c>
      <c r="X18" s="41">
        <f>SUM(X5+X8+X10+X12+X14)</f>
        <v>11386148</v>
      </c>
      <c r="Y18" s="41">
        <f>SUM(Y5+Y8+Y10+Y12+Y14)</f>
        <v>25850500</v>
      </c>
    </row>
    <row r="19" spans="1:25" ht="11.45" customHeight="1">
      <c r="A19" s="58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21.95" customHeight="1">
      <c r="A20" s="59" t="s">
        <v>6</v>
      </c>
      <c r="B20" s="41">
        <f t="shared" ref="B20:I20" si="18">SUM(B21:B22)</f>
        <v>164657</v>
      </c>
      <c r="C20" s="41">
        <f t="shared" si="18"/>
        <v>374500</v>
      </c>
      <c r="D20" s="41">
        <f t="shared" si="18"/>
        <v>296115</v>
      </c>
      <c r="E20" s="41">
        <f t="shared" si="18"/>
        <v>741100</v>
      </c>
      <c r="F20" s="41">
        <f t="shared" si="18"/>
        <v>494573</v>
      </c>
      <c r="G20" s="41">
        <f t="shared" si="18"/>
        <v>1270700</v>
      </c>
      <c r="H20" s="41">
        <f t="shared" si="18"/>
        <v>664442</v>
      </c>
      <c r="I20" s="41">
        <f t="shared" si="18"/>
        <v>1736500</v>
      </c>
      <c r="J20" s="41">
        <f t="shared" ref="J20:Q20" si="19">SUM(J21:J22)</f>
        <v>785683</v>
      </c>
      <c r="K20" s="41">
        <f t="shared" si="19"/>
        <v>2089700</v>
      </c>
      <c r="L20" s="41">
        <f t="shared" si="19"/>
        <v>785683</v>
      </c>
      <c r="M20" s="41">
        <f t="shared" si="19"/>
        <v>2089700</v>
      </c>
      <c r="N20" s="41">
        <f t="shared" si="19"/>
        <v>845422</v>
      </c>
      <c r="O20" s="41">
        <f t="shared" si="19"/>
        <v>2228700</v>
      </c>
      <c r="P20" s="41">
        <f t="shared" si="19"/>
        <v>867685</v>
      </c>
      <c r="Q20" s="41">
        <f t="shared" si="19"/>
        <v>2290800</v>
      </c>
      <c r="R20" s="41">
        <f t="shared" ref="R20:W20" si="20">SUM(R21:R22)</f>
        <v>904824</v>
      </c>
      <c r="S20" s="41">
        <f t="shared" si="20"/>
        <v>2357800</v>
      </c>
      <c r="T20" s="41">
        <f>SUM(T21:T22)</f>
        <v>929898</v>
      </c>
      <c r="U20" s="41">
        <f>SUM(U21:U22)</f>
        <v>2426100</v>
      </c>
      <c r="V20" s="41">
        <f t="shared" si="20"/>
        <v>1010596</v>
      </c>
      <c r="W20" s="41">
        <f t="shared" si="20"/>
        <v>2595800</v>
      </c>
      <c r="X20" s="41">
        <f>SUM(X21:X22)</f>
        <v>1138983</v>
      </c>
      <c r="Y20" s="41">
        <f>SUM(Y21:Y22)</f>
        <v>2971900</v>
      </c>
    </row>
    <row r="21" spans="1:25" ht="21.95" customHeight="1">
      <c r="A21" s="59">
        <v>55093100009</v>
      </c>
      <c r="B21" s="41">
        <v>141150</v>
      </c>
      <c r="C21" s="41">
        <v>302800</v>
      </c>
      <c r="D21" s="41">
        <v>236358</v>
      </c>
      <c r="E21" s="41">
        <v>562300</v>
      </c>
      <c r="F21" s="41">
        <v>382796</v>
      </c>
      <c r="G21" s="41">
        <v>941800</v>
      </c>
      <c r="H21" s="41">
        <v>528174</v>
      </c>
      <c r="I21" s="41">
        <v>1339600</v>
      </c>
      <c r="J21" s="41">
        <v>612790</v>
      </c>
      <c r="K21" s="41">
        <v>1581300</v>
      </c>
      <c r="L21" s="41">
        <v>612790</v>
      </c>
      <c r="M21" s="41">
        <v>1581300</v>
      </c>
      <c r="N21" s="41">
        <v>664432</v>
      </c>
      <c r="O21" s="41">
        <v>1699600</v>
      </c>
      <c r="P21" s="41">
        <v>686695</v>
      </c>
      <c r="Q21" s="41">
        <v>1761700</v>
      </c>
      <c r="R21" s="41">
        <v>712457</v>
      </c>
      <c r="S21" s="41">
        <v>1799400</v>
      </c>
      <c r="T21" s="41">
        <v>737531</v>
      </c>
      <c r="U21" s="41">
        <v>1867700</v>
      </c>
      <c r="V21" s="41">
        <v>818229</v>
      </c>
      <c r="W21" s="41">
        <v>2037400</v>
      </c>
      <c r="X21" s="41">
        <v>910031</v>
      </c>
      <c r="Y21" s="41">
        <v>2285700</v>
      </c>
    </row>
    <row r="22" spans="1:25" ht="21.95" customHeight="1">
      <c r="A22" s="59">
        <v>55093200008</v>
      </c>
      <c r="B22" s="41">
        <v>23507</v>
      </c>
      <c r="C22" s="41">
        <v>71700</v>
      </c>
      <c r="D22" s="41">
        <v>59757</v>
      </c>
      <c r="E22" s="41">
        <v>178800</v>
      </c>
      <c r="F22" s="41">
        <v>111777</v>
      </c>
      <c r="G22" s="41">
        <v>328900</v>
      </c>
      <c r="H22" s="41">
        <v>136268</v>
      </c>
      <c r="I22" s="41">
        <v>396900</v>
      </c>
      <c r="J22" s="41">
        <v>172893</v>
      </c>
      <c r="K22" s="41">
        <v>508400</v>
      </c>
      <c r="L22" s="41">
        <v>172893</v>
      </c>
      <c r="M22" s="41">
        <v>508400</v>
      </c>
      <c r="N22" s="41">
        <v>180990</v>
      </c>
      <c r="O22" s="41">
        <v>529100</v>
      </c>
      <c r="P22" s="41">
        <v>180990</v>
      </c>
      <c r="Q22" s="41">
        <v>529100</v>
      </c>
      <c r="R22" s="41">
        <v>192367</v>
      </c>
      <c r="S22" s="41">
        <v>558400</v>
      </c>
      <c r="T22" s="41">
        <v>192367</v>
      </c>
      <c r="U22" s="41">
        <v>558400</v>
      </c>
      <c r="V22" s="41">
        <v>192367</v>
      </c>
      <c r="W22" s="41">
        <v>558400</v>
      </c>
      <c r="X22" s="41">
        <v>228952</v>
      </c>
      <c r="Y22" s="41">
        <v>686200</v>
      </c>
    </row>
    <row r="23" spans="1:25" ht="21.95" customHeight="1">
      <c r="A23" s="55" t="s">
        <v>40</v>
      </c>
      <c r="B23" s="41">
        <f>SUM(B24:B24)</f>
        <v>0</v>
      </c>
      <c r="C23" s="41">
        <f t="shared" ref="C23" si="21">SUM(C24:C24)</f>
        <v>0</v>
      </c>
      <c r="D23" s="41">
        <f>D24</f>
        <v>11665</v>
      </c>
      <c r="E23" s="41">
        <f>E24</f>
        <v>52500</v>
      </c>
      <c r="F23" s="41">
        <f t="shared" ref="F23:G23" si="22">F24</f>
        <v>11665</v>
      </c>
      <c r="G23" s="41">
        <f t="shared" si="22"/>
        <v>52500</v>
      </c>
      <c r="H23" s="41">
        <f t="shared" ref="H23:S23" si="23">H24</f>
        <v>23838</v>
      </c>
      <c r="I23" s="41">
        <f t="shared" si="23"/>
        <v>119100</v>
      </c>
      <c r="J23" s="41">
        <f t="shared" si="23"/>
        <v>24397</v>
      </c>
      <c r="K23" s="41">
        <f t="shared" si="23"/>
        <v>125300</v>
      </c>
      <c r="L23" s="41">
        <f t="shared" si="23"/>
        <v>24397</v>
      </c>
      <c r="M23" s="41">
        <f t="shared" si="23"/>
        <v>125300</v>
      </c>
      <c r="N23" s="41">
        <f t="shared" si="23"/>
        <v>24475</v>
      </c>
      <c r="O23" s="41">
        <f t="shared" si="23"/>
        <v>129000</v>
      </c>
      <c r="P23" s="41">
        <f t="shared" si="23"/>
        <v>24475</v>
      </c>
      <c r="Q23" s="41">
        <f t="shared" si="23"/>
        <v>129000</v>
      </c>
      <c r="R23" s="41">
        <f t="shared" si="23"/>
        <v>24475</v>
      </c>
      <c r="S23" s="41">
        <f t="shared" si="23"/>
        <v>129000</v>
      </c>
      <c r="T23" s="41">
        <f t="shared" ref="T23" si="24">T24</f>
        <v>24475</v>
      </c>
      <c r="U23" s="41">
        <f t="shared" ref="U23" si="25">U24</f>
        <v>129000</v>
      </c>
      <c r="V23" s="41">
        <f t="shared" ref="V23" si="26">V24</f>
        <v>24475</v>
      </c>
      <c r="W23" s="41">
        <f t="shared" ref="W23" si="27">W24</f>
        <v>129000</v>
      </c>
      <c r="X23" s="41">
        <f t="shared" ref="X23" si="28">X24</f>
        <v>25027</v>
      </c>
      <c r="Y23" s="41">
        <f t="shared" ref="Y23" si="29">Y24</f>
        <v>133400</v>
      </c>
    </row>
    <row r="24" spans="1:25" ht="21.95" customHeight="1">
      <c r="A24" s="59">
        <v>55096100002</v>
      </c>
      <c r="B24" s="41"/>
      <c r="C24" s="41"/>
      <c r="D24" s="41">
        <v>11665</v>
      </c>
      <c r="E24" s="41">
        <v>52500</v>
      </c>
      <c r="F24" s="41">
        <v>11665</v>
      </c>
      <c r="G24" s="41">
        <v>52500</v>
      </c>
      <c r="H24" s="41">
        <v>23838</v>
      </c>
      <c r="I24" s="41">
        <v>119100</v>
      </c>
      <c r="J24" s="41">
        <v>24397</v>
      </c>
      <c r="K24" s="41">
        <v>125300</v>
      </c>
      <c r="L24" s="41">
        <v>24397</v>
      </c>
      <c r="M24" s="41">
        <v>125300</v>
      </c>
      <c r="N24" s="41">
        <v>24475</v>
      </c>
      <c r="O24" s="41">
        <v>129000</v>
      </c>
      <c r="P24" s="41">
        <v>24475</v>
      </c>
      <c r="Q24" s="41">
        <v>129000</v>
      </c>
      <c r="R24" s="41">
        <v>24475</v>
      </c>
      <c r="S24" s="41">
        <v>129000</v>
      </c>
      <c r="T24" s="41">
        <v>24475</v>
      </c>
      <c r="U24" s="41">
        <v>129000</v>
      </c>
      <c r="V24" s="41">
        <v>24475</v>
      </c>
      <c r="W24" s="41">
        <v>129000</v>
      </c>
      <c r="X24" s="41">
        <v>25027</v>
      </c>
      <c r="Y24" s="41">
        <v>133400</v>
      </c>
    </row>
    <row r="25" spans="1:25" ht="21.95" customHeight="1">
      <c r="A25" s="55" t="s">
        <v>41</v>
      </c>
      <c r="B25" s="41">
        <f t="shared" ref="B25:M25" si="30">SUM(B26:B26)</f>
        <v>0</v>
      </c>
      <c r="C25" s="41">
        <f t="shared" si="30"/>
        <v>0</v>
      </c>
      <c r="D25" s="41">
        <f t="shared" si="30"/>
        <v>0</v>
      </c>
      <c r="E25" s="41">
        <f t="shared" si="30"/>
        <v>0</v>
      </c>
      <c r="F25" s="41">
        <f t="shared" si="30"/>
        <v>0</v>
      </c>
      <c r="G25" s="41">
        <f t="shared" si="30"/>
        <v>0</v>
      </c>
      <c r="H25" s="41">
        <f t="shared" si="30"/>
        <v>0</v>
      </c>
      <c r="I25" s="41">
        <f t="shared" si="30"/>
        <v>0</v>
      </c>
      <c r="J25" s="41">
        <f t="shared" si="30"/>
        <v>0</v>
      </c>
      <c r="K25" s="41">
        <f t="shared" si="30"/>
        <v>0</v>
      </c>
      <c r="L25" s="41">
        <f t="shared" si="30"/>
        <v>0</v>
      </c>
      <c r="M25" s="41">
        <f t="shared" si="30"/>
        <v>0</v>
      </c>
      <c r="N25" s="41">
        <f t="shared" ref="N25:Y25" si="31">SUM(N26:N26)</f>
        <v>0</v>
      </c>
      <c r="O25" s="41">
        <f t="shared" si="31"/>
        <v>0</v>
      </c>
      <c r="P25" s="41">
        <f t="shared" si="31"/>
        <v>0</v>
      </c>
      <c r="Q25" s="41">
        <f t="shared" si="31"/>
        <v>0</v>
      </c>
      <c r="R25" s="41">
        <f t="shared" si="31"/>
        <v>0</v>
      </c>
      <c r="S25" s="41">
        <f t="shared" si="31"/>
        <v>0</v>
      </c>
      <c r="T25" s="41">
        <f t="shared" si="31"/>
        <v>0</v>
      </c>
      <c r="U25" s="41">
        <f t="shared" si="31"/>
        <v>0</v>
      </c>
      <c r="V25" s="41">
        <f t="shared" si="31"/>
        <v>0</v>
      </c>
      <c r="W25" s="41">
        <f t="shared" si="31"/>
        <v>0</v>
      </c>
      <c r="X25" s="41">
        <f t="shared" si="31"/>
        <v>64</v>
      </c>
      <c r="Y25" s="41">
        <f t="shared" si="31"/>
        <v>1600</v>
      </c>
    </row>
    <row r="26" spans="1:25" ht="21.95" customHeight="1">
      <c r="A26" s="55">
        <v>55096200001</v>
      </c>
      <c r="B26" s="41"/>
      <c r="C26" s="41"/>
      <c r="D26" s="41"/>
      <c r="E26" s="41"/>
      <c r="F26" s="41"/>
      <c r="G26" s="41"/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/>
      <c r="S26" s="41"/>
      <c r="T26" s="41"/>
      <c r="U26" s="41"/>
      <c r="V26" s="41"/>
      <c r="W26" s="41"/>
      <c r="X26" s="41">
        <v>64</v>
      </c>
      <c r="Y26" s="41">
        <v>1600</v>
      </c>
    </row>
    <row r="27" spans="1:25" ht="21.95" customHeight="1">
      <c r="A27" s="55" t="s">
        <v>9</v>
      </c>
      <c r="B27" s="41">
        <f t="shared" ref="B27:L27" si="32">SUM(B28:B28)</f>
        <v>8482</v>
      </c>
      <c r="C27" s="41">
        <f t="shared" si="32"/>
        <v>16900</v>
      </c>
      <c r="D27" s="41">
        <f t="shared" si="32"/>
        <v>8482</v>
      </c>
      <c r="E27" s="41">
        <f t="shared" si="32"/>
        <v>16900</v>
      </c>
      <c r="F27" s="41">
        <f t="shared" si="32"/>
        <v>25943</v>
      </c>
      <c r="G27" s="41">
        <f t="shared" si="32"/>
        <v>104500</v>
      </c>
      <c r="H27" s="41">
        <f t="shared" si="32"/>
        <v>25943</v>
      </c>
      <c r="I27" s="41">
        <f>SUM(I28:I28)</f>
        <v>104500</v>
      </c>
      <c r="J27" s="41">
        <f t="shared" si="32"/>
        <v>63581</v>
      </c>
      <c r="K27" s="41">
        <f>SUM(K28:K28)</f>
        <v>240600</v>
      </c>
      <c r="L27" s="41">
        <f t="shared" si="32"/>
        <v>63581</v>
      </c>
      <c r="M27" s="41">
        <f>SUM(M28:M28)</f>
        <v>240600</v>
      </c>
      <c r="N27" s="41">
        <f>SUM(N28:N28)</f>
        <v>64635</v>
      </c>
      <c r="O27" s="41">
        <f>SUM(O28:O28)</f>
        <v>244200</v>
      </c>
      <c r="P27" s="41">
        <f>SUM(P28:P28)</f>
        <v>71750</v>
      </c>
      <c r="Q27" s="41">
        <f>SUM(Q28:Q28)</f>
        <v>286600</v>
      </c>
      <c r="R27" s="41">
        <f t="shared" ref="R27:Y27" si="33">SUM(R28:R28)</f>
        <v>72050</v>
      </c>
      <c r="S27" s="41">
        <f t="shared" si="33"/>
        <v>292800</v>
      </c>
      <c r="T27" s="41">
        <f t="shared" si="33"/>
        <v>72190</v>
      </c>
      <c r="U27" s="41">
        <f t="shared" si="33"/>
        <v>297100</v>
      </c>
      <c r="V27" s="41">
        <f t="shared" si="33"/>
        <v>72190</v>
      </c>
      <c r="W27" s="41">
        <f t="shared" si="33"/>
        <v>297100</v>
      </c>
      <c r="X27" s="41">
        <f t="shared" si="33"/>
        <v>86777</v>
      </c>
      <c r="Y27" s="41">
        <f t="shared" si="33"/>
        <v>344300</v>
      </c>
    </row>
    <row r="28" spans="1:25" ht="21.95" customHeight="1">
      <c r="A28" s="57">
        <v>55096900004</v>
      </c>
      <c r="B28" s="41">
        <v>8482</v>
      </c>
      <c r="C28" s="41">
        <v>16900</v>
      </c>
      <c r="D28" s="41">
        <v>8482</v>
      </c>
      <c r="E28" s="41">
        <v>16900</v>
      </c>
      <c r="F28" s="41">
        <v>25943</v>
      </c>
      <c r="G28" s="41">
        <v>104500</v>
      </c>
      <c r="H28" s="41">
        <v>25943</v>
      </c>
      <c r="I28" s="41">
        <v>104500</v>
      </c>
      <c r="J28" s="41">
        <v>63581</v>
      </c>
      <c r="K28" s="41">
        <v>240600</v>
      </c>
      <c r="L28" s="41">
        <v>63581</v>
      </c>
      <c r="M28" s="41">
        <v>240600</v>
      </c>
      <c r="N28" s="41">
        <v>64635</v>
      </c>
      <c r="O28" s="41">
        <v>244200</v>
      </c>
      <c r="P28" s="41">
        <v>71750</v>
      </c>
      <c r="Q28" s="41">
        <v>286600</v>
      </c>
      <c r="R28" s="41">
        <v>72050</v>
      </c>
      <c r="S28" s="41">
        <v>292800</v>
      </c>
      <c r="T28" s="41">
        <v>72190</v>
      </c>
      <c r="U28" s="41">
        <v>297100</v>
      </c>
      <c r="V28" s="41">
        <v>72190</v>
      </c>
      <c r="W28" s="41">
        <v>297100</v>
      </c>
      <c r="X28" s="41">
        <v>86777</v>
      </c>
      <c r="Y28" s="41">
        <v>344300</v>
      </c>
    </row>
    <row r="29" spans="1:25" ht="21.95" customHeight="1">
      <c r="A29" s="57" t="s">
        <v>25</v>
      </c>
      <c r="B29" s="41">
        <f t="shared" ref="B29:I29" si="34">SUM(B20+B23+B25+B27)</f>
        <v>173139</v>
      </c>
      <c r="C29" s="41">
        <f t="shared" si="34"/>
        <v>391400</v>
      </c>
      <c r="D29" s="41">
        <f>SUM(D20+D23+D25+D27)</f>
        <v>316262</v>
      </c>
      <c r="E29" s="41">
        <f t="shared" si="34"/>
        <v>810500</v>
      </c>
      <c r="F29" s="41">
        <f t="shared" si="34"/>
        <v>532181</v>
      </c>
      <c r="G29" s="41">
        <f t="shared" si="34"/>
        <v>1427700</v>
      </c>
      <c r="H29" s="41">
        <f t="shared" si="34"/>
        <v>714223</v>
      </c>
      <c r="I29" s="41">
        <f t="shared" si="34"/>
        <v>1960100</v>
      </c>
      <c r="J29" s="41">
        <f t="shared" ref="J29:Q29" si="35">SUM(J20+J23+J25+J27)</f>
        <v>873661</v>
      </c>
      <c r="K29" s="41">
        <f t="shared" si="35"/>
        <v>2455600</v>
      </c>
      <c r="L29" s="41">
        <f t="shared" si="35"/>
        <v>873661</v>
      </c>
      <c r="M29" s="41">
        <f t="shared" si="35"/>
        <v>2455600</v>
      </c>
      <c r="N29" s="41">
        <f t="shared" si="35"/>
        <v>934532</v>
      </c>
      <c r="O29" s="41">
        <f t="shared" si="35"/>
        <v>2601900</v>
      </c>
      <c r="P29" s="41">
        <f t="shared" si="35"/>
        <v>963910</v>
      </c>
      <c r="Q29" s="41">
        <f t="shared" si="35"/>
        <v>2706400</v>
      </c>
      <c r="R29" s="41">
        <f t="shared" ref="R29:W29" si="36">SUM(R20+R23+R25+R27)</f>
        <v>1001349</v>
      </c>
      <c r="S29" s="41">
        <f t="shared" si="36"/>
        <v>2779600</v>
      </c>
      <c r="T29" s="41">
        <f>SUM(T20+T23+T25+T27)</f>
        <v>1026563</v>
      </c>
      <c r="U29" s="41">
        <f>SUM(U20+U23+U25+U27)</f>
        <v>2852200</v>
      </c>
      <c r="V29" s="41">
        <f t="shared" si="36"/>
        <v>1107261</v>
      </c>
      <c r="W29" s="41">
        <f t="shared" si="36"/>
        <v>3021900</v>
      </c>
      <c r="X29" s="41">
        <f>SUM(X20+X23+X25+X27)</f>
        <v>1250851</v>
      </c>
      <c r="Y29" s="41">
        <f>SUM(Y20+Y23+Y25+Y27)</f>
        <v>3451200</v>
      </c>
    </row>
    <row r="30" spans="1:25" ht="11.45" customHeight="1">
      <c r="A30" s="5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21.95" customHeight="1">
      <c r="A31" s="55" t="s">
        <v>10</v>
      </c>
      <c r="B31" s="41">
        <f t="shared" ref="B31:I31" si="37">SUM(B32:B33)</f>
        <v>88138</v>
      </c>
      <c r="C31" s="41">
        <f t="shared" si="37"/>
        <v>231700</v>
      </c>
      <c r="D31" s="41">
        <f t="shared" si="37"/>
        <v>224696</v>
      </c>
      <c r="E31" s="41">
        <f t="shared" si="37"/>
        <v>786700</v>
      </c>
      <c r="F31" s="41">
        <f t="shared" si="37"/>
        <v>359826</v>
      </c>
      <c r="G31" s="41">
        <f t="shared" si="37"/>
        <v>1307100</v>
      </c>
      <c r="H31" s="41">
        <f t="shared" si="37"/>
        <v>511243</v>
      </c>
      <c r="I31" s="41">
        <f t="shared" si="37"/>
        <v>1931700</v>
      </c>
      <c r="J31" s="41">
        <f t="shared" ref="J31:Q31" si="38">SUM(J32:J33)</f>
        <v>597164</v>
      </c>
      <c r="K31" s="41">
        <f t="shared" si="38"/>
        <v>2241800</v>
      </c>
      <c r="L31" s="41">
        <f t="shared" si="38"/>
        <v>710042</v>
      </c>
      <c r="M31" s="41">
        <f t="shared" si="38"/>
        <v>2745200</v>
      </c>
      <c r="N31" s="41">
        <f t="shared" si="38"/>
        <v>887302</v>
      </c>
      <c r="O31" s="41">
        <f t="shared" si="38"/>
        <v>3406600</v>
      </c>
      <c r="P31" s="41">
        <f t="shared" si="38"/>
        <v>950824</v>
      </c>
      <c r="Q31" s="41">
        <f t="shared" si="38"/>
        <v>3639400</v>
      </c>
      <c r="R31" s="41">
        <f t="shared" ref="R31:W31" si="39">SUM(R32:R33)</f>
        <v>983054</v>
      </c>
      <c r="S31" s="41">
        <f t="shared" si="39"/>
        <v>3790700</v>
      </c>
      <c r="T31" s="41">
        <f>SUM(T32:T33)</f>
        <v>1043597</v>
      </c>
      <c r="U31" s="41">
        <f>SUM(U32:U33)</f>
        <v>4019500</v>
      </c>
      <c r="V31" s="41">
        <f t="shared" si="39"/>
        <v>1164350</v>
      </c>
      <c r="W31" s="41">
        <f t="shared" si="39"/>
        <v>4444700</v>
      </c>
      <c r="X31" s="41">
        <f>SUM(X32:X33)</f>
        <v>1333111</v>
      </c>
      <c r="Y31" s="41">
        <f>SUM(Y32:Y33)</f>
        <v>4916500</v>
      </c>
    </row>
    <row r="32" spans="1:25" ht="21.95" customHeight="1">
      <c r="A32" s="55">
        <v>55101100000</v>
      </c>
      <c r="B32" s="41">
        <v>88138</v>
      </c>
      <c r="C32" s="41">
        <v>231700</v>
      </c>
      <c r="D32" s="41">
        <v>224696</v>
      </c>
      <c r="E32" s="41">
        <v>786700</v>
      </c>
      <c r="F32" s="41">
        <v>359718</v>
      </c>
      <c r="G32" s="41">
        <v>1298600</v>
      </c>
      <c r="H32" s="41">
        <v>511135</v>
      </c>
      <c r="I32" s="41">
        <v>1923200</v>
      </c>
      <c r="J32" s="41">
        <v>596987</v>
      </c>
      <c r="K32" s="41">
        <v>2232600</v>
      </c>
      <c r="L32" s="41">
        <v>709764</v>
      </c>
      <c r="M32" s="41">
        <v>2725900</v>
      </c>
      <c r="N32" s="41">
        <v>887020</v>
      </c>
      <c r="O32" s="41">
        <v>3385200</v>
      </c>
      <c r="P32" s="41">
        <v>950539</v>
      </c>
      <c r="Q32" s="41">
        <v>3615600</v>
      </c>
      <c r="R32" s="41">
        <v>982769</v>
      </c>
      <c r="S32" s="41">
        <v>3766900</v>
      </c>
      <c r="T32" s="41">
        <v>1043240</v>
      </c>
      <c r="U32" s="41">
        <v>3991500</v>
      </c>
      <c r="V32" s="41">
        <v>1163993</v>
      </c>
      <c r="W32" s="41">
        <v>4416700</v>
      </c>
      <c r="X32" s="41">
        <v>1332245</v>
      </c>
      <c r="Y32" s="41">
        <v>4876300</v>
      </c>
    </row>
    <row r="33" spans="1:25" ht="21.95" customHeight="1">
      <c r="A33" s="55">
        <v>55101200009</v>
      </c>
      <c r="B33" s="41"/>
      <c r="C33" s="41"/>
      <c r="D33" s="41"/>
      <c r="E33" s="41"/>
      <c r="F33" s="41">
        <v>108</v>
      </c>
      <c r="G33" s="41">
        <v>8500</v>
      </c>
      <c r="H33" s="41">
        <v>108</v>
      </c>
      <c r="I33" s="41">
        <v>8500</v>
      </c>
      <c r="J33" s="41">
        <v>177</v>
      </c>
      <c r="K33" s="41">
        <v>9200</v>
      </c>
      <c r="L33" s="41">
        <v>278</v>
      </c>
      <c r="M33" s="41">
        <v>19300</v>
      </c>
      <c r="N33" s="41">
        <v>282</v>
      </c>
      <c r="O33" s="41">
        <v>21400</v>
      </c>
      <c r="P33" s="41">
        <v>285</v>
      </c>
      <c r="Q33" s="41">
        <v>23800</v>
      </c>
      <c r="R33" s="41">
        <v>285</v>
      </c>
      <c r="S33" s="41">
        <v>23800</v>
      </c>
      <c r="T33" s="41">
        <v>357</v>
      </c>
      <c r="U33" s="41">
        <v>28000</v>
      </c>
      <c r="V33" s="41">
        <v>357</v>
      </c>
      <c r="W33" s="41">
        <v>28000</v>
      </c>
      <c r="X33" s="41">
        <v>866</v>
      </c>
      <c r="Y33" s="41">
        <v>40200</v>
      </c>
    </row>
    <row r="34" spans="1:25" ht="21.95" customHeight="1">
      <c r="A34" s="55" t="s">
        <v>11</v>
      </c>
      <c r="B34" s="41">
        <f t="shared" ref="B34:I34" si="40">SUM(B35:B37)</f>
        <v>18120</v>
      </c>
      <c r="C34" s="41">
        <f t="shared" si="40"/>
        <v>69900</v>
      </c>
      <c r="D34" s="41">
        <f t="shared" si="40"/>
        <v>21325</v>
      </c>
      <c r="E34" s="41">
        <f t="shared" si="40"/>
        <v>82400</v>
      </c>
      <c r="F34" s="41">
        <f t="shared" si="40"/>
        <v>59445</v>
      </c>
      <c r="G34" s="41">
        <f t="shared" si="40"/>
        <v>229700</v>
      </c>
      <c r="H34" s="41">
        <f t="shared" si="40"/>
        <v>78204</v>
      </c>
      <c r="I34" s="41">
        <f t="shared" si="40"/>
        <v>301600</v>
      </c>
      <c r="J34" s="41">
        <f t="shared" ref="J34:Q34" si="41">SUM(J35:J37)</f>
        <v>80692</v>
      </c>
      <c r="K34" s="41">
        <f t="shared" si="41"/>
        <v>314800</v>
      </c>
      <c r="L34" s="41">
        <f t="shared" si="41"/>
        <v>80692</v>
      </c>
      <c r="M34" s="41">
        <f t="shared" si="41"/>
        <v>314800</v>
      </c>
      <c r="N34" s="41">
        <f t="shared" si="41"/>
        <v>99708</v>
      </c>
      <c r="O34" s="41">
        <f t="shared" si="41"/>
        <v>382300</v>
      </c>
      <c r="P34" s="41">
        <f t="shared" si="41"/>
        <v>143881</v>
      </c>
      <c r="Q34" s="41">
        <f t="shared" si="41"/>
        <v>534800</v>
      </c>
      <c r="R34" s="41">
        <f t="shared" ref="R34:W34" si="42">SUM(R35:R37)</f>
        <v>270726</v>
      </c>
      <c r="S34" s="41">
        <f t="shared" si="42"/>
        <v>990100</v>
      </c>
      <c r="T34" s="41">
        <f>SUM(T35:T37)</f>
        <v>285231</v>
      </c>
      <c r="U34" s="41">
        <f>SUM(U35:U37)</f>
        <v>1047700</v>
      </c>
      <c r="V34" s="41">
        <f t="shared" si="42"/>
        <v>297783</v>
      </c>
      <c r="W34" s="41">
        <f t="shared" si="42"/>
        <v>1098200</v>
      </c>
      <c r="X34" s="41">
        <f>SUM(X35:X37)</f>
        <v>360773</v>
      </c>
      <c r="Y34" s="41">
        <f>SUM(Y35:Y37)</f>
        <v>1317000</v>
      </c>
    </row>
    <row r="35" spans="1:25" ht="21.95" customHeight="1">
      <c r="A35" s="55">
        <v>55102000009</v>
      </c>
      <c r="B35" s="41"/>
      <c r="C35" s="41"/>
      <c r="D35" s="41"/>
      <c r="E35" s="41"/>
      <c r="F35" s="41"/>
      <c r="G35" s="41"/>
      <c r="H35" s="41"/>
      <c r="I35" s="41"/>
      <c r="J35" s="41">
        <v>849</v>
      </c>
      <c r="K35" s="41">
        <v>6500</v>
      </c>
      <c r="L35" s="41">
        <v>849</v>
      </c>
      <c r="M35" s="41">
        <v>6500</v>
      </c>
      <c r="N35" s="41">
        <v>875</v>
      </c>
      <c r="O35" s="41">
        <v>8800</v>
      </c>
      <c r="P35" s="41">
        <v>982</v>
      </c>
      <c r="Q35" s="41">
        <v>9100</v>
      </c>
      <c r="R35" s="41">
        <v>982</v>
      </c>
      <c r="S35" s="41">
        <v>9100</v>
      </c>
      <c r="T35" s="41">
        <v>982</v>
      </c>
      <c r="U35" s="41">
        <v>9100</v>
      </c>
      <c r="V35" s="41">
        <v>982</v>
      </c>
      <c r="W35" s="41">
        <v>9100</v>
      </c>
      <c r="X35" s="41">
        <v>982</v>
      </c>
      <c r="Y35" s="41">
        <v>9100</v>
      </c>
    </row>
    <row r="36" spans="1:25" ht="21.95" customHeight="1">
      <c r="A36" s="55">
        <v>55103000007</v>
      </c>
      <c r="B36" s="41">
        <v>18120</v>
      </c>
      <c r="C36" s="41">
        <v>69900</v>
      </c>
      <c r="D36" s="41">
        <v>21320</v>
      </c>
      <c r="E36" s="41">
        <v>82200</v>
      </c>
      <c r="F36" s="41">
        <v>59440</v>
      </c>
      <c r="G36" s="41">
        <v>229500</v>
      </c>
      <c r="H36" s="41">
        <v>77799</v>
      </c>
      <c r="I36" s="41">
        <v>300200</v>
      </c>
      <c r="J36" s="41">
        <v>77799</v>
      </c>
      <c r="K36" s="41">
        <v>300200</v>
      </c>
      <c r="L36" s="41">
        <v>77799</v>
      </c>
      <c r="M36" s="41">
        <v>300200</v>
      </c>
      <c r="N36" s="41">
        <v>96789</v>
      </c>
      <c r="O36" s="41">
        <v>365400</v>
      </c>
      <c r="P36" s="41">
        <v>135514</v>
      </c>
      <c r="Q36" s="41">
        <v>498300</v>
      </c>
      <c r="R36" s="41">
        <v>262359</v>
      </c>
      <c r="S36" s="41">
        <v>953600</v>
      </c>
      <c r="T36" s="41">
        <v>275756</v>
      </c>
      <c r="U36" s="41">
        <v>997300</v>
      </c>
      <c r="V36" s="41">
        <v>286986</v>
      </c>
      <c r="W36" s="41">
        <v>1033700</v>
      </c>
      <c r="X36" s="41">
        <v>334506</v>
      </c>
      <c r="Y36" s="41">
        <v>1194100</v>
      </c>
    </row>
    <row r="37" spans="1:25" ht="21.95" customHeight="1">
      <c r="A37" s="55">
        <v>55109000004</v>
      </c>
      <c r="B37" s="41"/>
      <c r="C37" s="41"/>
      <c r="D37" s="41">
        <v>5</v>
      </c>
      <c r="E37" s="41">
        <v>200</v>
      </c>
      <c r="F37" s="41">
        <v>5</v>
      </c>
      <c r="G37" s="41">
        <v>200</v>
      </c>
      <c r="H37" s="41">
        <v>405</v>
      </c>
      <c r="I37" s="41">
        <v>1400</v>
      </c>
      <c r="J37" s="41">
        <v>2044</v>
      </c>
      <c r="K37" s="41">
        <v>8100</v>
      </c>
      <c r="L37" s="41">
        <v>2044</v>
      </c>
      <c r="M37" s="41">
        <v>8100</v>
      </c>
      <c r="N37" s="41">
        <v>2044</v>
      </c>
      <c r="O37" s="41">
        <v>8100</v>
      </c>
      <c r="P37" s="41">
        <v>7385</v>
      </c>
      <c r="Q37" s="41">
        <v>27400</v>
      </c>
      <c r="R37" s="41">
        <v>7385</v>
      </c>
      <c r="S37" s="41">
        <v>27400</v>
      </c>
      <c r="T37" s="41">
        <v>8493</v>
      </c>
      <c r="U37" s="41">
        <v>41300</v>
      </c>
      <c r="V37" s="41">
        <v>9815</v>
      </c>
      <c r="W37" s="41">
        <v>55400</v>
      </c>
      <c r="X37" s="41">
        <v>25285</v>
      </c>
      <c r="Y37" s="41">
        <v>113800</v>
      </c>
    </row>
    <row r="38" spans="1:25" ht="21.95" customHeight="1">
      <c r="A38" s="55" t="s">
        <v>12</v>
      </c>
      <c r="B38" s="41">
        <f t="shared" ref="B38:I38" si="43">SUM(B39:B40)</f>
        <v>6</v>
      </c>
      <c r="C38" s="41">
        <f t="shared" si="43"/>
        <v>0</v>
      </c>
      <c r="D38" s="41">
        <f t="shared" si="43"/>
        <v>6</v>
      </c>
      <c r="E38" s="41">
        <f t="shared" si="43"/>
        <v>0</v>
      </c>
      <c r="F38" s="41">
        <f t="shared" si="43"/>
        <v>499</v>
      </c>
      <c r="G38" s="41">
        <f t="shared" si="43"/>
        <v>22900</v>
      </c>
      <c r="H38" s="41">
        <f t="shared" si="43"/>
        <v>499</v>
      </c>
      <c r="I38" s="41">
        <f t="shared" si="43"/>
        <v>22900</v>
      </c>
      <c r="J38" s="41">
        <f t="shared" ref="J38:Q38" si="44">SUM(J39:J40)</f>
        <v>1818</v>
      </c>
      <c r="K38" s="41">
        <f t="shared" si="44"/>
        <v>37900</v>
      </c>
      <c r="L38" s="41">
        <f t="shared" si="44"/>
        <v>2999</v>
      </c>
      <c r="M38" s="41">
        <f t="shared" si="44"/>
        <v>45100</v>
      </c>
      <c r="N38" s="41">
        <f t="shared" si="44"/>
        <v>3102</v>
      </c>
      <c r="O38" s="41">
        <f t="shared" si="44"/>
        <v>49700</v>
      </c>
      <c r="P38" s="41">
        <f t="shared" si="44"/>
        <v>3175</v>
      </c>
      <c r="Q38" s="41">
        <f t="shared" si="44"/>
        <v>50400</v>
      </c>
      <c r="R38" s="41">
        <f t="shared" ref="R38:W38" si="45">SUM(R39:R40)</f>
        <v>3175</v>
      </c>
      <c r="S38" s="41">
        <f t="shared" si="45"/>
        <v>50400</v>
      </c>
      <c r="T38" s="41">
        <f>SUM(T39:T40)</f>
        <v>4098</v>
      </c>
      <c r="U38" s="41">
        <f>SUM(U39:U40)</f>
        <v>62200</v>
      </c>
      <c r="V38" s="41">
        <f t="shared" si="45"/>
        <v>4603</v>
      </c>
      <c r="W38" s="41">
        <f t="shared" si="45"/>
        <v>81400</v>
      </c>
      <c r="X38" s="41">
        <f>SUM(X39:X40)</f>
        <v>5364</v>
      </c>
      <c r="Y38" s="41">
        <f>SUM(Y39:Y40)</f>
        <v>115800</v>
      </c>
    </row>
    <row r="39" spans="1:25" ht="21.95" customHeight="1">
      <c r="A39" s="55">
        <v>55091100003</v>
      </c>
      <c r="B39" s="41"/>
      <c r="C39" s="41"/>
      <c r="D39" s="41"/>
      <c r="E39" s="41"/>
      <c r="F39" s="41">
        <v>493</v>
      </c>
      <c r="G39" s="41">
        <v>22900</v>
      </c>
      <c r="H39" s="41">
        <v>493</v>
      </c>
      <c r="I39" s="41">
        <v>22900</v>
      </c>
      <c r="J39" s="41">
        <v>1812</v>
      </c>
      <c r="K39" s="41">
        <v>37900</v>
      </c>
      <c r="L39" s="41">
        <v>1812</v>
      </c>
      <c r="M39" s="41">
        <v>37900</v>
      </c>
      <c r="N39" s="41">
        <v>1915</v>
      </c>
      <c r="O39" s="41">
        <v>42500</v>
      </c>
      <c r="P39" s="41">
        <v>1915</v>
      </c>
      <c r="Q39" s="41">
        <v>42500</v>
      </c>
      <c r="R39" s="41">
        <v>1915</v>
      </c>
      <c r="S39" s="41">
        <v>42500</v>
      </c>
      <c r="T39" s="41">
        <v>2618</v>
      </c>
      <c r="U39" s="41">
        <v>52900</v>
      </c>
      <c r="V39" s="41">
        <v>2620</v>
      </c>
      <c r="W39" s="41">
        <v>52900</v>
      </c>
      <c r="X39" s="41">
        <v>2620</v>
      </c>
      <c r="Y39" s="41">
        <v>52900</v>
      </c>
    </row>
    <row r="40" spans="1:25" ht="21.95" customHeight="1">
      <c r="A40" s="55">
        <v>55091200002</v>
      </c>
      <c r="B40" s="41">
        <v>6</v>
      </c>
      <c r="C40" s="41">
        <v>0</v>
      </c>
      <c r="D40" s="41">
        <v>6</v>
      </c>
      <c r="E40" s="41">
        <v>0</v>
      </c>
      <c r="F40" s="41">
        <v>6</v>
      </c>
      <c r="G40" s="41">
        <v>0</v>
      </c>
      <c r="H40" s="41">
        <v>6</v>
      </c>
      <c r="I40" s="41">
        <v>0</v>
      </c>
      <c r="J40" s="41">
        <v>6</v>
      </c>
      <c r="K40" s="41">
        <v>0</v>
      </c>
      <c r="L40" s="41">
        <v>1187</v>
      </c>
      <c r="M40" s="41">
        <v>7200</v>
      </c>
      <c r="N40" s="41">
        <v>1187</v>
      </c>
      <c r="O40" s="41">
        <v>7200</v>
      </c>
      <c r="P40" s="41">
        <v>1260</v>
      </c>
      <c r="Q40" s="41">
        <v>7900</v>
      </c>
      <c r="R40" s="41">
        <v>1260</v>
      </c>
      <c r="S40" s="41">
        <v>7900</v>
      </c>
      <c r="T40" s="41">
        <v>1480</v>
      </c>
      <c r="U40" s="41">
        <v>9300</v>
      </c>
      <c r="V40" s="41">
        <v>1983</v>
      </c>
      <c r="W40" s="41">
        <v>28500</v>
      </c>
      <c r="X40" s="41">
        <v>2744</v>
      </c>
      <c r="Y40" s="41">
        <v>62900</v>
      </c>
    </row>
    <row r="41" spans="1:25" ht="21.95" customHeight="1">
      <c r="A41" s="55" t="s">
        <v>13</v>
      </c>
      <c r="B41" s="41">
        <f t="shared" ref="B41:I41" si="46">SUM(B42:B43)</f>
        <v>26109</v>
      </c>
      <c r="C41" s="41">
        <f t="shared" si="46"/>
        <v>81000</v>
      </c>
      <c r="D41" s="41">
        <f t="shared" si="46"/>
        <v>27081</v>
      </c>
      <c r="E41" s="41">
        <f t="shared" si="46"/>
        <v>103800</v>
      </c>
      <c r="F41" s="41">
        <f t="shared" si="46"/>
        <v>30562</v>
      </c>
      <c r="G41" s="41">
        <f t="shared" si="46"/>
        <v>147200</v>
      </c>
      <c r="H41" s="41">
        <f t="shared" si="46"/>
        <v>32845</v>
      </c>
      <c r="I41" s="41">
        <f t="shared" si="46"/>
        <v>204700</v>
      </c>
      <c r="J41" s="41">
        <f t="shared" ref="J41:Q41" si="47">SUM(J42:J43)</f>
        <v>33735</v>
      </c>
      <c r="K41" s="41">
        <f t="shared" si="47"/>
        <v>231400</v>
      </c>
      <c r="L41" s="41">
        <f t="shared" si="47"/>
        <v>35493</v>
      </c>
      <c r="M41" s="41">
        <f t="shared" si="47"/>
        <v>257300</v>
      </c>
      <c r="N41" s="41">
        <f t="shared" si="47"/>
        <v>36489</v>
      </c>
      <c r="O41" s="41">
        <f t="shared" si="47"/>
        <v>293300</v>
      </c>
      <c r="P41" s="41">
        <f t="shared" si="47"/>
        <v>39056</v>
      </c>
      <c r="Q41" s="41">
        <f t="shared" si="47"/>
        <v>315400</v>
      </c>
      <c r="R41" s="41">
        <f t="shared" ref="R41:W41" si="48">SUM(R42:R43)</f>
        <v>41260</v>
      </c>
      <c r="S41" s="41">
        <f t="shared" si="48"/>
        <v>349700</v>
      </c>
      <c r="T41" s="41">
        <f>SUM(T42:T43)</f>
        <v>86802</v>
      </c>
      <c r="U41" s="41">
        <f>SUM(U42:U43)</f>
        <v>417200</v>
      </c>
      <c r="V41" s="41">
        <f t="shared" si="48"/>
        <v>88744</v>
      </c>
      <c r="W41" s="41">
        <f t="shared" si="48"/>
        <v>452200</v>
      </c>
      <c r="X41" s="41">
        <f>SUM(X42:X43)</f>
        <v>89969</v>
      </c>
      <c r="Y41" s="41">
        <f>SUM(Y42:Y43)</f>
        <v>474900</v>
      </c>
    </row>
    <row r="42" spans="1:25" ht="18" customHeight="1">
      <c r="A42" s="57">
        <v>55081000005</v>
      </c>
      <c r="B42" s="41">
        <v>26109</v>
      </c>
      <c r="C42" s="41">
        <v>81000</v>
      </c>
      <c r="D42" s="41">
        <v>26990</v>
      </c>
      <c r="E42" s="41">
        <v>101700</v>
      </c>
      <c r="F42" s="41">
        <v>30471</v>
      </c>
      <c r="G42" s="41">
        <v>145100</v>
      </c>
      <c r="H42" s="41">
        <v>32667</v>
      </c>
      <c r="I42" s="41">
        <v>196700</v>
      </c>
      <c r="J42" s="41">
        <v>33472</v>
      </c>
      <c r="K42" s="41">
        <v>217300</v>
      </c>
      <c r="L42" s="41">
        <v>35222</v>
      </c>
      <c r="M42" s="41">
        <v>242800</v>
      </c>
      <c r="N42" s="41">
        <v>36216</v>
      </c>
      <c r="O42" s="41">
        <v>278800</v>
      </c>
      <c r="P42" s="41">
        <v>38783</v>
      </c>
      <c r="Q42" s="41">
        <v>300900</v>
      </c>
      <c r="R42" s="41">
        <v>40927</v>
      </c>
      <c r="S42" s="41">
        <v>330600</v>
      </c>
      <c r="T42" s="41">
        <v>86469</v>
      </c>
      <c r="U42" s="41">
        <v>398100</v>
      </c>
      <c r="V42" s="41">
        <v>88408</v>
      </c>
      <c r="W42" s="41">
        <v>433000</v>
      </c>
      <c r="X42" s="41">
        <v>89633</v>
      </c>
      <c r="Y42" s="41">
        <v>455700</v>
      </c>
    </row>
    <row r="43" spans="1:25" ht="19.7" customHeight="1">
      <c r="A43" s="57">
        <v>55082000003</v>
      </c>
      <c r="B43" s="41"/>
      <c r="C43" s="41"/>
      <c r="D43" s="41">
        <v>91</v>
      </c>
      <c r="E43" s="41">
        <v>2100</v>
      </c>
      <c r="F43" s="41">
        <v>91</v>
      </c>
      <c r="G43" s="41">
        <v>2100</v>
      </c>
      <c r="H43" s="41">
        <v>178</v>
      </c>
      <c r="I43" s="41">
        <v>8000</v>
      </c>
      <c r="J43" s="41">
        <v>263</v>
      </c>
      <c r="K43" s="41">
        <v>14100</v>
      </c>
      <c r="L43" s="41">
        <v>271</v>
      </c>
      <c r="M43" s="41">
        <v>14500</v>
      </c>
      <c r="N43" s="41">
        <v>273</v>
      </c>
      <c r="O43" s="41">
        <v>14500</v>
      </c>
      <c r="P43" s="41">
        <v>273</v>
      </c>
      <c r="Q43" s="41">
        <v>14500</v>
      </c>
      <c r="R43" s="41">
        <v>333</v>
      </c>
      <c r="S43" s="41">
        <v>19100</v>
      </c>
      <c r="T43" s="41">
        <v>333</v>
      </c>
      <c r="U43" s="41">
        <v>19100</v>
      </c>
      <c r="V43" s="41">
        <v>336</v>
      </c>
      <c r="W43" s="41">
        <v>19200</v>
      </c>
      <c r="X43" s="41">
        <v>336</v>
      </c>
      <c r="Y43" s="41">
        <v>19200</v>
      </c>
    </row>
    <row r="44" spans="1:25" ht="18" customHeight="1">
      <c r="A44" s="57" t="s">
        <v>25</v>
      </c>
      <c r="B44" s="41">
        <f t="shared" ref="B44:I44" si="49">SUM(B31+B34+B38+B41)</f>
        <v>132373</v>
      </c>
      <c r="C44" s="41">
        <f t="shared" si="49"/>
        <v>382600</v>
      </c>
      <c r="D44" s="41">
        <f>SUM(D31+D34+D38+D41)</f>
        <v>273108</v>
      </c>
      <c r="E44" s="41">
        <f t="shared" si="49"/>
        <v>972900</v>
      </c>
      <c r="F44" s="41">
        <f t="shared" si="49"/>
        <v>450332</v>
      </c>
      <c r="G44" s="41">
        <f t="shared" si="49"/>
        <v>1706900</v>
      </c>
      <c r="H44" s="41">
        <f t="shared" si="49"/>
        <v>622791</v>
      </c>
      <c r="I44" s="41">
        <f t="shared" si="49"/>
        <v>2460900</v>
      </c>
      <c r="J44" s="41">
        <f t="shared" ref="J44:Q44" si="50">SUM(J31+J34+J38+J41)</f>
        <v>713409</v>
      </c>
      <c r="K44" s="41">
        <f t="shared" si="50"/>
        <v>2825900</v>
      </c>
      <c r="L44" s="41">
        <f t="shared" si="50"/>
        <v>829226</v>
      </c>
      <c r="M44" s="41">
        <f t="shared" si="50"/>
        <v>3362400</v>
      </c>
      <c r="N44" s="41">
        <f t="shared" si="50"/>
        <v>1026601</v>
      </c>
      <c r="O44" s="41">
        <f t="shared" si="50"/>
        <v>4131900</v>
      </c>
      <c r="P44" s="41">
        <f t="shared" si="50"/>
        <v>1136936</v>
      </c>
      <c r="Q44" s="41">
        <f t="shared" si="50"/>
        <v>4540000</v>
      </c>
      <c r="R44" s="41">
        <f t="shared" ref="R44:W44" si="51">SUM(R31+R34+R38+R41)</f>
        <v>1298215</v>
      </c>
      <c r="S44" s="41">
        <f t="shared" si="51"/>
        <v>5180900</v>
      </c>
      <c r="T44" s="41">
        <f>SUM(T31+T34+T38+T41)</f>
        <v>1419728</v>
      </c>
      <c r="U44" s="41">
        <f>SUM(U31+U34+U38+U41)</f>
        <v>5546600</v>
      </c>
      <c r="V44" s="41">
        <f t="shared" si="51"/>
        <v>1555480</v>
      </c>
      <c r="W44" s="41">
        <f t="shared" si="51"/>
        <v>6076500</v>
      </c>
      <c r="X44" s="41">
        <f>SUM(X31+X34+X38+X41)</f>
        <v>1789217</v>
      </c>
      <c r="Y44" s="41">
        <f>SUM(Y31+Y34+Y38+Y41)</f>
        <v>6824200</v>
      </c>
    </row>
    <row r="45" spans="1:25" ht="11.45" customHeight="1">
      <c r="A45" s="5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:25" ht="21.95" customHeight="1">
      <c r="A46" s="55" t="s">
        <v>14</v>
      </c>
      <c r="B46" s="41">
        <f t="shared" ref="B46:I46" si="52">SUM(B47:B49)</f>
        <v>1901</v>
      </c>
      <c r="C46" s="41">
        <f t="shared" si="52"/>
        <v>14700</v>
      </c>
      <c r="D46" s="41">
        <f t="shared" si="52"/>
        <v>2585</v>
      </c>
      <c r="E46" s="41">
        <f t="shared" si="52"/>
        <v>28700</v>
      </c>
      <c r="F46" s="41">
        <f t="shared" si="52"/>
        <v>2706</v>
      </c>
      <c r="G46" s="41">
        <f t="shared" si="52"/>
        <v>33200</v>
      </c>
      <c r="H46" s="41">
        <f t="shared" si="52"/>
        <v>2749</v>
      </c>
      <c r="I46" s="41">
        <f t="shared" si="52"/>
        <v>33700</v>
      </c>
      <c r="J46" s="41">
        <f t="shared" ref="J46:Q46" si="53">SUM(J47:J49)</f>
        <v>4281</v>
      </c>
      <c r="K46" s="41">
        <f t="shared" si="53"/>
        <v>39100</v>
      </c>
      <c r="L46" s="41">
        <f t="shared" si="53"/>
        <v>4556</v>
      </c>
      <c r="M46" s="41">
        <f t="shared" si="53"/>
        <v>49200</v>
      </c>
      <c r="N46" s="41">
        <f t="shared" si="53"/>
        <v>4579</v>
      </c>
      <c r="O46" s="41">
        <f t="shared" si="53"/>
        <v>49600</v>
      </c>
      <c r="P46" s="41">
        <f t="shared" si="53"/>
        <v>4620</v>
      </c>
      <c r="Q46" s="41">
        <f t="shared" si="53"/>
        <v>50500</v>
      </c>
      <c r="R46" s="41">
        <f t="shared" ref="R46:W46" si="54">SUM(R47:R49)</f>
        <v>9373</v>
      </c>
      <c r="S46" s="41">
        <f t="shared" si="54"/>
        <v>96500</v>
      </c>
      <c r="T46" s="41">
        <f>SUM(T47:T49)</f>
        <v>10182</v>
      </c>
      <c r="U46" s="41">
        <f>SUM(U47:U49)</f>
        <v>117700</v>
      </c>
      <c r="V46" s="41">
        <f t="shared" si="54"/>
        <v>10837</v>
      </c>
      <c r="W46" s="41">
        <f t="shared" si="54"/>
        <v>135600</v>
      </c>
      <c r="X46" s="41">
        <f>SUM(X47:X49)</f>
        <v>12479</v>
      </c>
      <c r="Y46" s="41">
        <f>SUM(Y47:Y49)</f>
        <v>156300</v>
      </c>
    </row>
    <row r="47" spans="1:25" ht="21.95" customHeight="1">
      <c r="A47" s="55">
        <v>55111000000</v>
      </c>
      <c r="B47" s="41">
        <v>1901</v>
      </c>
      <c r="C47" s="41">
        <v>14700</v>
      </c>
      <c r="D47" s="41">
        <v>2486</v>
      </c>
      <c r="E47" s="41">
        <v>23700</v>
      </c>
      <c r="F47" s="41">
        <v>2540</v>
      </c>
      <c r="G47" s="41">
        <v>26300</v>
      </c>
      <c r="H47" s="41">
        <v>2542</v>
      </c>
      <c r="I47" s="41">
        <v>26300</v>
      </c>
      <c r="J47" s="41">
        <v>3150</v>
      </c>
      <c r="K47" s="41">
        <v>27700</v>
      </c>
      <c r="L47" s="41">
        <v>3406</v>
      </c>
      <c r="M47" s="41">
        <v>37100</v>
      </c>
      <c r="N47" s="41">
        <v>3415</v>
      </c>
      <c r="O47" s="41">
        <v>37200</v>
      </c>
      <c r="P47" s="41">
        <v>3436</v>
      </c>
      <c r="Q47" s="41">
        <v>38100</v>
      </c>
      <c r="R47" s="41">
        <v>8173</v>
      </c>
      <c r="S47" s="41">
        <v>81900</v>
      </c>
      <c r="T47" s="41">
        <v>8977</v>
      </c>
      <c r="U47" s="41">
        <v>102100</v>
      </c>
      <c r="V47" s="41">
        <v>9334</v>
      </c>
      <c r="W47" s="41">
        <v>111500</v>
      </c>
      <c r="X47" s="41">
        <v>10637</v>
      </c>
      <c r="Y47" s="41">
        <v>128300</v>
      </c>
    </row>
    <row r="48" spans="1:25" ht="21.95" customHeight="1">
      <c r="A48" s="55">
        <v>55112000008</v>
      </c>
      <c r="B48" s="41"/>
      <c r="C48" s="41"/>
      <c r="D48" s="41"/>
      <c r="E48" s="41"/>
      <c r="F48" s="41">
        <v>64</v>
      </c>
      <c r="G48" s="41">
        <v>1800</v>
      </c>
      <c r="H48" s="41">
        <v>104</v>
      </c>
      <c r="I48" s="41">
        <v>2300</v>
      </c>
      <c r="J48" s="41">
        <v>1024</v>
      </c>
      <c r="K48" s="41">
        <v>6200</v>
      </c>
      <c r="L48" s="41">
        <v>1030</v>
      </c>
      <c r="M48" s="41">
        <v>6300</v>
      </c>
      <c r="N48" s="41">
        <v>1031</v>
      </c>
      <c r="O48" s="41">
        <v>6300</v>
      </c>
      <c r="P48" s="41">
        <v>1051</v>
      </c>
      <c r="Q48" s="41">
        <v>6300</v>
      </c>
      <c r="R48" s="41">
        <v>1067</v>
      </c>
      <c r="S48" s="41">
        <v>8500</v>
      </c>
      <c r="T48" s="41">
        <v>1072</v>
      </c>
      <c r="U48" s="41">
        <v>9500</v>
      </c>
      <c r="V48" s="41">
        <v>1203</v>
      </c>
      <c r="W48" s="41">
        <v>15700</v>
      </c>
      <c r="X48" s="41">
        <v>1383</v>
      </c>
      <c r="Y48" s="41">
        <v>17100</v>
      </c>
    </row>
    <row r="49" spans="1:25" ht="21.95" customHeight="1">
      <c r="A49" s="55">
        <v>55113000006</v>
      </c>
      <c r="B49" s="41"/>
      <c r="C49" s="41"/>
      <c r="D49" s="41">
        <v>99</v>
      </c>
      <c r="E49" s="41">
        <v>5000</v>
      </c>
      <c r="F49" s="41">
        <v>102</v>
      </c>
      <c r="G49" s="41">
        <v>5100</v>
      </c>
      <c r="H49" s="41">
        <v>103</v>
      </c>
      <c r="I49" s="41">
        <v>5100</v>
      </c>
      <c r="J49" s="41">
        <v>107</v>
      </c>
      <c r="K49" s="41">
        <v>5200</v>
      </c>
      <c r="L49" s="41">
        <v>120</v>
      </c>
      <c r="M49" s="41">
        <v>5800</v>
      </c>
      <c r="N49" s="41">
        <v>133</v>
      </c>
      <c r="O49" s="41">
        <v>6100</v>
      </c>
      <c r="P49" s="41">
        <v>133</v>
      </c>
      <c r="Q49" s="41">
        <v>6100</v>
      </c>
      <c r="R49" s="41">
        <v>133</v>
      </c>
      <c r="S49" s="41">
        <v>6100</v>
      </c>
      <c r="T49" s="41">
        <v>133</v>
      </c>
      <c r="U49" s="41">
        <v>6100</v>
      </c>
      <c r="V49" s="41">
        <v>300</v>
      </c>
      <c r="W49" s="41">
        <v>8400</v>
      </c>
      <c r="X49" s="41">
        <v>459</v>
      </c>
      <c r="Y49" s="41">
        <v>10900</v>
      </c>
    </row>
    <row r="50" spans="1:25" ht="21.95" customHeight="1">
      <c r="A50" s="55" t="s">
        <v>15</v>
      </c>
      <c r="B50" s="41">
        <f t="shared" ref="B50:I50" si="55">SUM(B51:B54)</f>
        <v>150028</v>
      </c>
      <c r="C50" s="41">
        <f t="shared" si="55"/>
        <v>704600</v>
      </c>
      <c r="D50" s="41">
        <f t="shared" si="55"/>
        <v>184504</v>
      </c>
      <c r="E50" s="41">
        <f t="shared" si="55"/>
        <v>1079800</v>
      </c>
      <c r="F50" s="41">
        <f t="shared" si="55"/>
        <v>318717</v>
      </c>
      <c r="G50" s="41">
        <f t="shared" si="55"/>
        <v>2078600</v>
      </c>
      <c r="H50" s="41">
        <f t="shared" si="55"/>
        <v>447258</v>
      </c>
      <c r="I50" s="41">
        <f t="shared" si="55"/>
        <v>2886200</v>
      </c>
      <c r="J50" s="41">
        <f t="shared" ref="J50:Q50" si="56">SUM(J51:J54)</f>
        <v>537882</v>
      </c>
      <c r="K50" s="41">
        <f t="shared" si="56"/>
        <v>3599600</v>
      </c>
      <c r="L50" s="41">
        <f t="shared" si="56"/>
        <v>582779</v>
      </c>
      <c r="M50" s="41">
        <f t="shared" si="56"/>
        <v>4026600</v>
      </c>
      <c r="N50" s="41">
        <f t="shared" si="56"/>
        <v>624177</v>
      </c>
      <c r="O50" s="41">
        <f t="shared" si="56"/>
        <v>4348900</v>
      </c>
      <c r="P50" s="41">
        <f t="shared" si="56"/>
        <v>730487</v>
      </c>
      <c r="Q50" s="41">
        <f t="shared" si="56"/>
        <v>4941000</v>
      </c>
      <c r="R50" s="41">
        <f t="shared" ref="R50:W50" si="57">SUM(R51:R54)</f>
        <v>821987</v>
      </c>
      <c r="S50" s="41">
        <f t="shared" si="57"/>
        <v>5552900</v>
      </c>
      <c r="T50" s="41">
        <f>SUM(T51:T54)</f>
        <v>863511</v>
      </c>
      <c r="U50" s="41">
        <f>SUM(U51:U54)</f>
        <v>6092700</v>
      </c>
      <c r="V50" s="41">
        <f t="shared" si="57"/>
        <v>924348</v>
      </c>
      <c r="W50" s="41">
        <f t="shared" si="57"/>
        <v>6621400</v>
      </c>
      <c r="X50" s="41">
        <f>SUM(X51:X54)</f>
        <v>978823</v>
      </c>
      <c r="Y50" s="41">
        <f>SUM(Y51:Y54)</f>
        <v>7371400</v>
      </c>
    </row>
    <row r="51" spans="1:25" ht="21.95" customHeight="1">
      <c r="A51" s="60" t="s">
        <v>37</v>
      </c>
      <c r="B51" s="41">
        <v>162</v>
      </c>
      <c r="C51" s="41">
        <v>5900</v>
      </c>
      <c r="D51" s="41">
        <v>296</v>
      </c>
      <c r="E51" s="41">
        <v>19100</v>
      </c>
      <c r="F51" s="41">
        <v>1642</v>
      </c>
      <c r="G51" s="41">
        <v>42300</v>
      </c>
      <c r="H51" s="41">
        <v>3417</v>
      </c>
      <c r="I51" s="41">
        <v>60700</v>
      </c>
      <c r="J51" s="41">
        <v>3909</v>
      </c>
      <c r="K51" s="41">
        <v>69300</v>
      </c>
      <c r="L51" s="41">
        <v>4700</v>
      </c>
      <c r="M51" s="41">
        <v>89700</v>
      </c>
      <c r="N51" s="41">
        <v>4899</v>
      </c>
      <c r="O51" s="41">
        <v>99400</v>
      </c>
      <c r="P51" s="41">
        <v>6982</v>
      </c>
      <c r="Q51" s="41">
        <v>111900</v>
      </c>
      <c r="R51" s="41">
        <v>7042</v>
      </c>
      <c r="S51" s="41">
        <v>115900</v>
      </c>
      <c r="T51" s="41">
        <v>7076</v>
      </c>
      <c r="U51" s="41">
        <v>117900</v>
      </c>
      <c r="V51" s="41">
        <v>8412</v>
      </c>
      <c r="W51" s="41">
        <v>134200</v>
      </c>
      <c r="X51" s="41">
        <v>8477</v>
      </c>
      <c r="Y51" s="41">
        <v>138700</v>
      </c>
    </row>
    <row r="52" spans="1:25" ht="21.95" customHeight="1">
      <c r="A52" s="61">
        <v>56049010009</v>
      </c>
      <c r="B52" s="41"/>
      <c r="C52" s="41"/>
      <c r="D52" s="41">
        <v>124</v>
      </c>
      <c r="E52" s="41">
        <v>4000</v>
      </c>
      <c r="F52" s="41">
        <v>3173</v>
      </c>
      <c r="G52" s="41">
        <v>94900</v>
      </c>
      <c r="H52" s="41">
        <v>7161</v>
      </c>
      <c r="I52" s="41">
        <v>209400</v>
      </c>
      <c r="J52" s="41">
        <v>8094</v>
      </c>
      <c r="K52" s="41">
        <v>241400</v>
      </c>
      <c r="L52" s="41">
        <v>14308</v>
      </c>
      <c r="M52" s="41">
        <v>420200</v>
      </c>
      <c r="N52" s="41">
        <v>14308</v>
      </c>
      <c r="O52" s="41">
        <v>420200</v>
      </c>
      <c r="P52" s="41">
        <v>14308</v>
      </c>
      <c r="Q52" s="41">
        <v>420200</v>
      </c>
      <c r="R52" s="41">
        <v>17637</v>
      </c>
      <c r="S52" s="41">
        <v>527200</v>
      </c>
      <c r="T52" s="41">
        <v>23641</v>
      </c>
      <c r="U52" s="41">
        <v>699700</v>
      </c>
      <c r="V52" s="41">
        <v>23653</v>
      </c>
      <c r="W52" s="41">
        <v>701900</v>
      </c>
      <c r="X52" s="41">
        <v>25873</v>
      </c>
      <c r="Y52" s="41">
        <v>733400</v>
      </c>
    </row>
    <row r="53" spans="1:25" ht="21.95" customHeight="1">
      <c r="A53" s="60" t="s">
        <v>19</v>
      </c>
      <c r="B53" s="41">
        <v>853</v>
      </c>
      <c r="C53" s="41">
        <v>130800</v>
      </c>
      <c r="D53" s="41">
        <v>2183</v>
      </c>
      <c r="E53" s="41">
        <v>280900</v>
      </c>
      <c r="F53" s="41">
        <v>3224</v>
      </c>
      <c r="G53" s="41">
        <v>454300</v>
      </c>
      <c r="H53" s="41">
        <v>8341</v>
      </c>
      <c r="I53" s="41">
        <v>520700</v>
      </c>
      <c r="J53" s="41">
        <v>9604</v>
      </c>
      <c r="K53" s="41">
        <v>701100</v>
      </c>
      <c r="L53" s="41">
        <v>10346</v>
      </c>
      <c r="M53" s="41">
        <v>751100</v>
      </c>
      <c r="N53" s="41">
        <v>10620</v>
      </c>
      <c r="O53" s="41">
        <v>825500</v>
      </c>
      <c r="P53" s="41">
        <v>11536</v>
      </c>
      <c r="Q53" s="41">
        <v>973300</v>
      </c>
      <c r="R53" s="41">
        <v>11913</v>
      </c>
      <c r="S53" s="41">
        <v>1013800</v>
      </c>
      <c r="T53" s="41">
        <v>12806</v>
      </c>
      <c r="U53" s="41">
        <v>1185200</v>
      </c>
      <c r="V53" s="41">
        <v>14148</v>
      </c>
      <c r="W53" s="41">
        <v>1389700</v>
      </c>
      <c r="X53" s="41">
        <v>16330</v>
      </c>
      <c r="Y53" s="41">
        <v>1832700</v>
      </c>
    </row>
    <row r="54" spans="1:25" ht="21.95" customHeight="1">
      <c r="A54" s="62" t="s">
        <v>20</v>
      </c>
      <c r="B54" s="41">
        <v>149013</v>
      </c>
      <c r="C54" s="41">
        <v>567900</v>
      </c>
      <c r="D54" s="41">
        <v>181901</v>
      </c>
      <c r="E54" s="41">
        <v>775800</v>
      </c>
      <c r="F54" s="41">
        <v>310678</v>
      </c>
      <c r="G54" s="41">
        <v>1487100</v>
      </c>
      <c r="H54" s="41">
        <v>428339</v>
      </c>
      <c r="I54" s="41">
        <v>2095400</v>
      </c>
      <c r="J54" s="41">
        <v>516275</v>
      </c>
      <c r="K54" s="41">
        <v>2587800</v>
      </c>
      <c r="L54" s="41">
        <v>553425</v>
      </c>
      <c r="M54" s="41">
        <v>2765600</v>
      </c>
      <c r="N54" s="41">
        <v>594350</v>
      </c>
      <c r="O54" s="41">
        <v>3003800</v>
      </c>
      <c r="P54" s="41">
        <v>697661</v>
      </c>
      <c r="Q54" s="41">
        <v>3435600</v>
      </c>
      <c r="R54" s="41">
        <v>785395</v>
      </c>
      <c r="S54" s="41">
        <v>3896000</v>
      </c>
      <c r="T54" s="41">
        <v>819988</v>
      </c>
      <c r="U54" s="41">
        <v>4089900</v>
      </c>
      <c r="V54" s="41">
        <v>878135</v>
      </c>
      <c r="W54" s="41">
        <v>4395600</v>
      </c>
      <c r="X54" s="41">
        <v>928143</v>
      </c>
      <c r="Y54" s="41">
        <v>4666600</v>
      </c>
    </row>
    <row r="55" spans="1:25" ht="21.95" customHeight="1">
      <c r="A55" s="55" t="s">
        <v>16</v>
      </c>
      <c r="B55" s="41">
        <f t="shared" ref="B55:I55" si="58">SUM(B56:B58)</f>
        <v>19464</v>
      </c>
      <c r="C55" s="41">
        <f t="shared" si="58"/>
        <v>34500</v>
      </c>
      <c r="D55" s="41">
        <f t="shared" si="58"/>
        <v>19494</v>
      </c>
      <c r="E55" s="41">
        <f t="shared" si="58"/>
        <v>36400</v>
      </c>
      <c r="F55" s="41">
        <f t="shared" si="58"/>
        <v>20474</v>
      </c>
      <c r="G55" s="41">
        <f t="shared" si="58"/>
        <v>42700</v>
      </c>
      <c r="H55" s="41">
        <f t="shared" si="58"/>
        <v>20478</v>
      </c>
      <c r="I55" s="41">
        <f t="shared" si="58"/>
        <v>43000</v>
      </c>
      <c r="J55" s="41">
        <f t="shared" ref="J55:Q55" si="59">SUM(J56:J58)</f>
        <v>25278</v>
      </c>
      <c r="K55" s="41">
        <f t="shared" si="59"/>
        <v>70300</v>
      </c>
      <c r="L55" s="41">
        <f t="shared" si="59"/>
        <v>25281</v>
      </c>
      <c r="M55" s="41">
        <f t="shared" si="59"/>
        <v>70900</v>
      </c>
      <c r="N55" s="41">
        <f t="shared" si="59"/>
        <v>25290</v>
      </c>
      <c r="O55" s="41">
        <f t="shared" si="59"/>
        <v>71500</v>
      </c>
      <c r="P55" s="41">
        <f t="shared" si="59"/>
        <v>25303</v>
      </c>
      <c r="Q55" s="41">
        <f t="shared" si="59"/>
        <v>72300</v>
      </c>
      <c r="R55" s="41">
        <f t="shared" ref="R55:W55" si="60">SUM(R56:R58)</f>
        <v>26029</v>
      </c>
      <c r="S55" s="41">
        <f t="shared" si="60"/>
        <v>89000</v>
      </c>
      <c r="T55" s="41">
        <f>SUM(T56:T58)</f>
        <v>34860</v>
      </c>
      <c r="U55" s="41">
        <f>SUM(U56:U58)</f>
        <v>144900</v>
      </c>
      <c r="V55" s="41">
        <f t="shared" si="60"/>
        <v>45865</v>
      </c>
      <c r="W55" s="41">
        <f t="shared" si="60"/>
        <v>185200</v>
      </c>
      <c r="X55" s="41">
        <f>SUM(X56:X58)</f>
        <v>66021</v>
      </c>
      <c r="Y55" s="41">
        <f>SUM(Y56:Y58)</f>
        <v>265500</v>
      </c>
    </row>
    <row r="56" spans="1:25" ht="21.95" customHeight="1">
      <c r="A56" s="57">
        <v>55099100006</v>
      </c>
      <c r="B56" s="41"/>
      <c r="C56" s="41"/>
      <c r="D56" s="41"/>
      <c r="E56" s="41"/>
      <c r="F56" s="41">
        <v>978</v>
      </c>
      <c r="G56" s="41">
        <v>6200</v>
      </c>
      <c r="H56" s="41">
        <v>978</v>
      </c>
      <c r="I56" s="41">
        <v>6200</v>
      </c>
      <c r="J56" s="41">
        <v>978</v>
      </c>
      <c r="K56" s="41">
        <v>6200</v>
      </c>
      <c r="L56" s="41">
        <v>981</v>
      </c>
      <c r="M56" s="41">
        <v>6800</v>
      </c>
      <c r="N56" s="41">
        <v>990</v>
      </c>
      <c r="O56" s="41">
        <v>7400</v>
      </c>
      <c r="P56" s="41">
        <v>990</v>
      </c>
      <c r="Q56" s="41">
        <v>7400</v>
      </c>
      <c r="R56" s="41">
        <v>1709</v>
      </c>
      <c r="S56" s="41">
        <v>24000</v>
      </c>
      <c r="T56" s="41">
        <v>1989</v>
      </c>
      <c r="U56" s="41">
        <v>39700</v>
      </c>
      <c r="V56" s="41">
        <v>1989</v>
      </c>
      <c r="W56" s="41">
        <v>39700</v>
      </c>
      <c r="X56" s="41">
        <v>1989</v>
      </c>
      <c r="Y56" s="41">
        <v>39700</v>
      </c>
    </row>
    <row r="57" spans="1:25" ht="21.95" customHeight="1">
      <c r="A57" s="57">
        <v>55099200005</v>
      </c>
      <c r="B57" s="41"/>
      <c r="C57" s="41"/>
      <c r="D57" s="41"/>
      <c r="E57" s="41"/>
      <c r="F57" s="41"/>
      <c r="G57" s="41"/>
      <c r="H57" s="41">
        <v>4</v>
      </c>
      <c r="I57" s="41">
        <v>300</v>
      </c>
      <c r="J57" s="41">
        <v>4</v>
      </c>
      <c r="K57" s="41">
        <v>300</v>
      </c>
      <c r="L57" s="41">
        <v>4</v>
      </c>
      <c r="M57" s="41">
        <v>300</v>
      </c>
      <c r="N57" s="41">
        <v>4</v>
      </c>
      <c r="O57" s="41">
        <v>300</v>
      </c>
      <c r="P57" s="41">
        <v>17</v>
      </c>
      <c r="Q57" s="41">
        <v>1100</v>
      </c>
      <c r="R57" s="41">
        <v>17</v>
      </c>
      <c r="S57" s="41">
        <v>1100</v>
      </c>
      <c r="T57" s="41">
        <v>17</v>
      </c>
      <c r="U57" s="41">
        <v>1100</v>
      </c>
      <c r="V57" s="41">
        <v>17</v>
      </c>
      <c r="W57" s="41">
        <v>1100</v>
      </c>
      <c r="X57" s="41">
        <v>17</v>
      </c>
      <c r="Y57" s="41">
        <v>1100</v>
      </c>
    </row>
    <row r="58" spans="1:25" ht="21.95" customHeight="1">
      <c r="A58" s="57">
        <v>55099900008</v>
      </c>
      <c r="B58" s="41">
        <v>19464</v>
      </c>
      <c r="C58" s="41">
        <v>34500</v>
      </c>
      <c r="D58" s="41">
        <v>19494</v>
      </c>
      <c r="E58" s="41">
        <v>36400</v>
      </c>
      <c r="F58" s="41">
        <v>19496</v>
      </c>
      <c r="G58" s="41">
        <v>36500</v>
      </c>
      <c r="H58" s="41">
        <v>19496</v>
      </c>
      <c r="I58" s="41">
        <v>36500</v>
      </c>
      <c r="J58" s="41">
        <v>24296</v>
      </c>
      <c r="K58" s="41">
        <v>63800</v>
      </c>
      <c r="L58" s="41">
        <v>24296</v>
      </c>
      <c r="M58" s="41">
        <v>63800</v>
      </c>
      <c r="N58" s="41">
        <v>24296</v>
      </c>
      <c r="O58" s="41">
        <v>63800</v>
      </c>
      <c r="P58" s="41">
        <v>24296</v>
      </c>
      <c r="Q58" s="41">
        <v>63800</v>
      </c>
      <c r="R58" s="41">
        <v>24303</v>
      </c>
      <c r="S58" s="41">
        <v>63900</v>
      </c>
      <c r="T58" s="41">
        <v>32854</v>
      </c>
      <c r="U58" s="41">
        <v>104100</v>
      </c>
      <c r="V58" s="41">
        <v>43859</v>
      </c>
      <c r="W58" s="41">
        <v>144400</v>
      </c>
      <c r="X58" s="41">
        <v>64015</v>
      </c>
      <c r="Y58" s="41">
        <v>224700</v>
      </c>
    </row>
    <row r="59" spans="1:25" ht="21.95" customHeight="1">
      <c r="A59" s="57" t="s">
        <v>25</v>
      </c>
      <c r="B59" s="41">
        <f t="shared" ref="B59:I59" si="61">SUM(B46+B50+B55)</f>
        <v>171393</v>
      </c>
      <c r="C59" s="41">
        <f t="shared" si="61"/>
        <v>753800</v>
      </c>
      <c r="D59" s="41">
        <f>SUM(D46+D50+D55)</f>
        <v>206583</v>
      </c>
      <c r="E59" s="41">
        <f>SUM(E46+E50+E55)</f>
        <v>1144900</v>
      </c>
      <c r="F59" s="41">
        <f t="shared" ref="F59:G59" si="62">SUM(F46+F50+F55)</f>
        <v>341897</v>
      </c>
      <c r="G59" s="41">
        <f t="shared" si="62"/>
        <v>2154500</v>
      </c>
      <c r="H59" s="41">
        <f>SUM(H46+H50+H55)</f>
        <v>470485</v>
      </c>
      <c r="I59" s="41">
        <f t="shared" si="61"/>
        <v>2962900</v>
      </c>
      <c r="J59" s="41">
        <f t="shared" ref="J59:Q59" si="63">SUM(J46+J50+J55)</f>
        <v>567441</v>
      </c>
      <c r="K59" s="41">
        <f t="shared" si="63"/>
        <v>3709000</v>
      </c>
      <c r="L59" s="41">
        <f t="shared" si="63"/>
        <v>612616</v>
      </c>
      <c r="M59" s="41">
        <f t="shared" si="63"/>
        <v>4146700</v>
      </c>
      <c r="N59" s="41">
        <f t="shared" si="63"/>
        <v>654046</v>
      </c>
      <c r="O59" s="41">
        <f t="shared" si="63"/>
        <v>4470000</v>
      </c>
      <c r="P59" s="41">
        <f t="shared" si="63"/>
        <v>760410</v>
      </c>
      <c r="Q59" s="41">
        <f t="shared" si="63"/>
        <v>5063800</v>
      </c>
      <c r="R59" s="41">
        <f t="shared" ref="R59:W59" si="64">SUM(R46+R50+R55)</f>
        <v>857389</v>
      </c>
      <c r="S59" s="41">
        <f t="shared" si="64"/>
        <v>5738400</v>
      </c>
      <c r="T59" s="41">
        <f>SUM(T46+T50+T55)</f>
        <v>908553</v>
      </c>
      <c r="U59" s="41">
        <f>SUM(U46+U50+U55)</f>
        <v>6355300</v>
      </c>
      <c r="V59" s="41">
        <f t="shared" si="64"/>
        <v>981050</v>
      </c>
      <c r="W59" s="41">
        <f t="shared" si="64"/>
        <v>6942200</v>
      </c>
      <c r="X59" s="41">
        <f>SUM(X46+X50+X55)</f>
        <v>1057323</v>
      </c>
      <c r="Y59" s="41">
        <f>SUM(Y46+Y50+Y55)</f>
        <v>7793200</v>
      </c>
    </row>
    <row r="60" spans="1:25" ht="11.45" customHeight="1">
      <c r="A60" s="58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s="40" customFormat="1" ht="26.45" customHeight="1">
      <c r="A61" s="53"/>
      <c r="B61" s="63">
        <f t="shared" ref="B61:I61" si="65">SUM(B59+B44+B29+B18)</f>
        <v>1182627</v>
      </c>
      <c r="C61" s="63">
        <f t="shared" si="65"/>
        <v>3014200</v>
      </c>
      <c r="D61" s="63">
        <f>SUM(D59+D44+D29+D18)</f>
        <v>2113148</v>
      </c>
      <c r="E61" s="63">
        <f t="shared" si="65"/>
        <v>5769500</v>
      </c>
      <c r="F61" s="63">
        <f t="shared" si="65"/>
        <v>3641876</v>
      </c>
      <c r="G61" s="63">
        <f t="shared" si="65"/>
        <v>10419700</v>
      </c>
      <c r="H61" s="63">
        <f>SUM(H59+H44+H29+H18)</f>
        <v>4854866</v>
      </c>
      <c r="I61" s="63">
        <f t="shared" si="65"/>
        <v>14395500</v>
      </c>
      <c r="J61" s="63">
        <f t="shared" ref="J61:Q61" si="66">SUM(J59+J44+J29+J18)</f>
        <v>5846742</v>
      </c>
      <c r="K61" s="63">
        <f t="shared" si="66"/>
        <v>17328500</v>
      </c>
      <c r="L61" s="63">
        <f t="shared" si="66"/>
        <v>6838835</v>
      </c>
      <c r="M61" s="63">
        <f t="shared" si="66"/>
        <v>20116800</v>
      </c>
      <c r="N61" s="63">
        <f t="shared" si="66"/>
        <v>8234505</v>
      </c>
      <c r="O61" s="63">
        <f t="shared" si="66"/>
        <v>23577600</v>
      </c>
      <c r="P61" s="63">
        <f t="shared" si="66"/>
        <v>9568222</v>
      </c>
      <c r="Q61" s="63">
        <f t="shared" si="66"/>
        <v>27069700</v>
      </c>
      <c r="R61" s="63">
        <f t="shared" ref="R61:W61" si="67">SUM(R59+R44+R29+R18)</f>
        <v>10661840</v>
      </c>
      <c r="S61" s="63">
        <f t="shared" si="67"/>
        <v>30533100</v>
      </c>
      <c r="T61" s="63">
        <f>SUM(T59+T44+T29+T18)</f>
        <v>12145932</v>
      </c>
      <c r="U61" s="63">
        <f>SUM(U59+U44+U29+U18)</f>
        <v>34499800</v>
      </c>
      <c r="V61" s="63">
        <f t="shared" si="67"/>
        <v>13859707</v>
      </c>
      <c r="W61" s="63">
        <f t="shared" si="67"/>
        <v>39084600</v>
      </c>
      <c r="X61" s="63">
        <f>SUM(X59+X44+X29+X18)</f>
        <v>15483539</v>
      </c>
      <c r="Y61" s="63">
        <f>SUM(Y59+Y44+Y29+Y18)</f>
        <v>43919100</v>
      </c>
    </row>
    <row r="62" spans="1:25">
      <c r="A62" s="35"/>
      <c r="C62" s="36"/>
      <c r="E62" s="36"/>
      <c r="G62" s="36"/>
      <c r="I62" s="36"/>
      <c r="K62" s="36"/>
      <c r="M62" s="36"/>
      <c r="P62" s="36"/>
      <c r="Q62" s="36"/>
      <c r="R62" s="36"/>
      <c r="S62" s="36"/>
    </row>
  </sheetData>
  <mergeCells count="13">
    <mergeCell ref="A1:C1"/>
    <mergeCell ref="V3:W3"/>
    <mergeCell ref="X3:Y3"/>
    <mergeCell ref="T3:U3"/>
    <mergeCell ref="F3:G3"/>
    <mergeCell ref="B3:C3"/>
    <mergeCell ref="D3:E3"/>
    <mergeCell ref="P3:Q3"/>
    <mergeCell ref="R3:S3"/>
    <mergeCell ref="H3:I3"/>
    <mergeCell ref="L3:M3"/>
    <mergeCell ref="J3:K3"/>
    <mergeCell ref="N3:O3"/>
  </mergeCells>
  <phoneticPr fontId="2" type="noConversion"/>
  <printOptions horizontalCentered="1"/>
  <pageMargins left="0.15748031496062992" right="0.15748031496062992" top="0.39370078740157483" bottom="0.19685039370078741" header="0.51181102362204722" footer="0.51181102362204722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9"/>
  <sheetViews>
    <sheetView workbookViewId="0">
      <selection activeCell="E21" sqref="E21"/>
    </sheetView>
  </sheetViews>
  <sheetFormatPr defaultRowHeight="16.5"/>
  <cols>
    <col min="1" max="2" width="32.625" customWidth="1"/>
  </cols>
  <sheetData>
    <row r="2" spans="1:2" s="7" customFormat="1" ht="41.45" customHeight="1">
      <c r="A2" s="9" t="s">
        <v>36</v>
      </c>
    </row>
    <row r="3" spans="1:2" ht="33.950000000000003" customHeight="1">
      <c r="A3" s="8" t="s">
        <v>28</v>
      </c>
      <c r="B3" s="8" t="s">
        <v>28</v>
      </c>
    </row>
    <row r="4" spans="1:2">
      <c r="A4" s="4" t="s">
        <v>29</v>
      </c>
      <c r="B4" s="1" t="s">
        <v>10</v>
      </c>
    </row>
    <row r="5" spans="1:2">
      <c r="A5" s="5" t="s">
        <v>30</v>
      </c>
      <c r="B5" s="1">
        <v>55101100000</v>
      </c>
    </row>
    <row r="6" spans="1:2">
      <c r="A6" s="4" t="s">
        <v>31</v>
      </c>
      <c r="B6" s="1">
        <v>55101200009</v>
      </c>
    </row>
    <row r="7" spans="1:2">
      <c r="A7" s="5" t="s">
        <v>32</v>
      </c>
      <c r="B7" s="1" t="s">
        <v>11</v>
      </c>
    </row>
    <row r="8" spans="1:2">
      <c r="A8" s="4" t="s">
        <v>31</v>
      </c>
      <c r="B8" s="1">
        <v>55102000009</v>
      </c>
    </row>
    <row r="9" spans="1:2">
      <c r="A9" s="5" t="s">
        <v>33</v>
      </c>
      <c r="B9" s="1">
        <v>55103000007</v>
      </c>
    </row>
    <row r="10" spans="1:2">
      <c r="A10" s="1" t="s">
        <v>1</v>
      </c>
      <c r="B10" s="1">
        <v>55109000004</v>
      </c>
    </row>
    <row r="11" spans="1:2">
      <c r="A11" s="1">
        <v>55092100001</v>
      </c>
      <c r="B11" s="1" t="s">
        <v>12</v>
      </c>
    </row>
    <row r="12" spans="1:2">
      <c r="A12" s="1">
        <v>55092200000</v>
      </c>
      <c r="B12" s="1">
        <v>55091100003</v>
      </c>
    </row>
    <row r="13" spans="1:2">
      <c r="A13" s="1" t="s">
        <v>2</v>
      </c>
      <c r="B13" s="1">
        <v>55091200002</v>
      </c>
    </row>
    <row r="14" spans="1:2">
      <c r="A14" s="1">
        <v>55095100004</v>
      </c>
      <c r="B14" s="1" t="s">
        <v>13</v>
      </c>
    </row>
    <row r="15" spans="1:2">
      <c r="A15" s="1" t="s">
        <v>3</v>
      </c>
      <c r="B15" s="1">
        <v>55081000005</v>
      </c>
    </row>
    <row r="16" spans="1:2">
      <c r="A16" s="1">
        <v>55095200003</v>
      </c>
      <c r="B16" s="1">
        <v>55082000003</v>
      </c>
    </row>
    <row r="17" spans="1:2">
      <c r="A17" s="1" t="s">
        <v>4</v>
      </c>
      <c r="B17" s="1" t="s">
        <v>14</v>
      </c>
    </row>
    <row r="18" spans="1:2">
      <c r="A18" s="1">
        <v>55095300002</v>
      </c>
      <c r="B18" s="1">
        <v>55111000000</v>
      </c>
    </row>
    <row r="19" spans="1:2">
      <c r="A19" s="1" t="s">
        <v>5</v>
      </c>
      <c r="B19" s="1">
        <v>55112000008</v>
      </c>
    </row>
    <row r="20" spans="1:2">
      <c r="A20" s="6" t="s">
        <v>21</v>
      </c>
      <c r="B20" s="1">
        <v>55113000006</v>
      </c>
    </row>
    <row r="21" spans="1:2">
      <c r="A21" s="6" t="s">
        <v>17</v>
      </c>
      <c r="B21" s="1" t="s">
        <v>15</v>
      </c>
    </row>
    <row r="22" spans="1:2">
      <c r="A22" s="6" t="s">
        <v>18</v>
      </c>
      <c r="B22" s="3" t="s">
        <v>42</v>
      </c>
    </row>
    <row r="23" spans="1:2">
      <c r="A23" s="1" t="s">
        <v>6</v>
      </c>
      <c r="B23" s="2">
        <v>56049010009</v>
      </c>
    </row>
    <row r="24" spans="1:2">
      <c r="A24" s="1">
        <v>55093100009</v>
      </c>
      <c r="B24" s="3" t="s">
        <v>19</v>
      </c>
    </row>
    <row r="25" spans="1:2">
      <c r="A25" s="1">
        <v>55093200008</v>
      </c>
      <c r="B25" s="3" t="s">
        <v>20</v>
      </c>
    </row>
    <row r="26" spans="1:2">
      <c r="A26" s="1" t="s">
        <v>34</v>
      </c>
      <c r="B26" s="1" t="s">
        <v>16</v>
      </c>
    </row>
    <row r="27" spans="1:2">
      <c r="A27" s="1" t="s">
        <v>35</v>
      </c>
      <c r="B27" s="1">
        <v>55099100006</v>
      </c>
    </row>
    <row r="28" spans="1:2">
      <c r="A28" s="1" t="s">
        <v>9</v>
      </c>
      <c r="B28" s="1">
        <v>55099200005</v>
      </c>
    </row>
    <row r="29" spans="1:2">
      <c r="A29" s="1">
        <v>55096900004</v>
      </c>
      <c r="B29" s="1">
        <v>55099900008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G27"/>
  <sheetViews>
    <sheetView workbookViewId="0">
      <selection sqref="A1:G1"/>
    </sheetView>
  </sheetViews>
  <sheetFormatPr defaultColWidth="9" defaultRowHeight="15.75"/>
  <cols>
    <col min="1" max="1" width="18.625" style="11" bestFit="1" customWidth="1"/>
    <col min="2" max="5" width="13.625" style="11" bestFit="1" customWidth="1"/>
    <col min="6" max="6" width="12.5" style="17" bestFit="1" customWidth="1"/>
    <col min="7" max="7" width="11.25" style="17" bestFit="1" customWidth="1"/>
    <col min="8" max="16384" width="9" style="11"/>
  </cols>
  <sheetData>
    <row r="1" spans="1:7" ht="36" customHeight="1">
      <c r="A1" s="65" t="s">
        <v>97</v>
      </c>
      <c r="B1" s="65"/>
      <c r="C1" s="65"/>
      <c r="D1" s="65"/>
      <c r="E1" s="65"/>
      <c r="F1" s="65"/>
      <c r="G1" s="65"/>
    </row>
    <row r="2" spans="1:7" ht="25.5" customHeight="1">
      <c r="A2" s="67" t="s">
        <v>0</v>
      </c>
      <c r="B2" s="66" t="s">
        <v>98</v>
      </c>
      <c r="C2" s="66"/>
      <c r="D2" s="69" t="s">
        <v>46</v>
      </c>
      <c r="E2" s="70"/>
      <c r="F2" s="64" t="s">
        <v>50</v>
      </c>
      <c r="G2" s="64"/>
    </row>
    <row r="3" spans="1:7" ht="25.15" customHeight="1">
      <c r="A3" s="68"/>
      <c r="B3" s="26" t="s">
        <v>43</v>
      </c>
      <c r="C3" s="26" t="s">
        <v>51</v>
      </c>
      <c r="D3" s="42" t="s">
        <v>26</v>
      </c>
      <c r="E3" s="42" t="s">
        <v>27</v>
      </c>
      <c r="F3" s="27" t="s">
        <v>52</v>
      </c>
      <c r="G3" s="27" t="s">
        <v>53</v>
      </c>
    </row>
    <row r="4" spans="1:7" ht="21.95" customHeight="1">
      <c r="A4" s="10" t="s">
        <v>1</v>
      </c>
      <c r="B4" s="12">
        <f>SUM(公式!D5)</f>
        <v>734609</v>
      </c>
      <c r="C4" s="12">
        <f>SUM(公式!E5)</f>
        <v>1474100</v>
      </c>
      <c r="D4" s="12">
        <v>663703</v>
      </c>
      <c r="E4" s="12">
        <v>1468200</v>
      </c>
      <c r="F4" s="20">
        <f t="shared" ref="F4:G9" si="0">SUM(B4/D4-1)</f>
        <v>0.10683393023686794</v>
      </c>
      <c r="G4" s="20">
        <f t="shared" si="0"/>
        <v>4.0185260863643268E-3</v>
      </c>
    </row>
    <row r="5" spans="1:7" ht="21.95" customHeight="1">
      <c r="A5" s="10" t="s">
        <v>2</v>
      </c>
      <c r="B5" s="13">
        <f>SUM(公式!D8)</f>
        <v>280940</v>
      </c>
      <c r="C5" s="13">
        <f>SUM(公式!E8)</f>
        <v>638700</v>
      </c>
      <c r="D5" s="13">
        <v>79226</v>
      </c>
      <c r="E5" s="13">
        <v>223400</v>
      </c>
      <c r="F5" s="20">
        <f t="shared" si="0"/>
        <v>2.5460581122358823</v>
      </c>
      <c r="G5" s="20">
        <f t="shared" si="0"/>
        <v>1.8589973142345571</v>
      </c>
    </row>
    <row r="6" spans="1:7" ht="21.95" customHeight="1">
      <c r="A6" s="10" t="s">
        <v>3</v>
      </c>
      <c r="B6" s="13">
        <f>SUM(公式!D10)</f>
        <v>1483</v>
      </c>
      <c r="C6" s="13">
        <f>SUM(公式!E10)</f>
        <v>17800</v>
      </c>
      <c r="D6" s="13">
        <v>205</v>
      </c>
      <c r="E6" s="13">
        <v>10000</v>
      </c>
      <c r="F6" s="20">
        <f t="shared" si="0"/>
        <v>6.2341463414634148</v>
      </c>
      <c r="G6" s="20">
        <f t="shared" si="0"/>
        <v>0.78</v>
      </c>
    </row>
    <row r="7" spans="1:7" ht="21.95" customHeight="1">
      <c r="A7" s="10" t="s">
        <v>4</v>
      </c>
      <c r="B7" s="14">
        <f>SUM(公式!D12)</f>
        <v>228102</v>
      </c>
      <c r="C7" s="14">
        <f>SUM(公式!E12)</f>
        <v>545100</v>
      </c>
      <c r="D7" s="14">
        <v>194518</v>
      </c>
      <c r="E7" s="14">
        <v>427500</v>
      </c>
      <c r="F7" s="20">
        <f t="shared" si="0"/>
        <v>0.17265240234836887</v>
      </c>
      <c r="G7" s="20">
        <f t="shared" si="0"/>
        <v>0.27508771929824571</v>
      </c>
    </row>
    <row r="8" spans="1:7" ht="21.95" customHeight="1">
      <c r="A8" s="10" t="s">
        <v>5</v>
      </c>
      <c r="B8" s="14">
        <f>SUM(公式!D14)</f>
        <v>72061</v>
      </c>
      <c r="C8" s="14">
        <f>SUM(公式!E14)</f>
        <v>165500</v>
      </c>
      <c r="D8" s="14">
        <v>77812</v>
      </c>
      <c r="E8" s="14">
        <v>137400</v>
      </c>
      <c r="F8" s="19">
        <f t="shared" si="0"/>
        <v>-7.3908908651621807E-2</v>
      </c>
      <c r="G8" s="20">
        <f t="shared" si="0"/>
        <v>0.20451237263464339</v>
      </c>
    </row>
    <row r="9" spans="1:7" ht="23.45" customHeight="1">
      <c r="A9" s="18" t="s">
        <v>25</v>
      </c>
      <c r="B9" s="22">
        <f>SUM(B4:B8)</f>
        <v>1317195</v>
      </c>
      <c r="C9" s="22">
        <f>SUM(C4:C8)</f>
        <v>2841200</v>
      </c>
      <c r="D9" s="22">
        <v>1015464</v>
      </c>
      <c r="E9" s="22">
        <v>2266500</v>
      </c>
      <c r="F9" s="24">
        <f t="shared" si="0"/>
        <v>0.29713608754224663</v>
      </c>
      <c r="G9" s="24">
        <f t="shared" si="0"/>
        <v>0.25356276196779182</v>
      </c>
    </row>
    <row r="10" spans="1:7" ht="21.95" customHeight="1">
      <c r="A10" s="10" t="s">
        <v>6</v>
      </c>
      <c r="B10" s="14">
        <f>SUM(公式!D20)</f>
        <v>296115</v>
      </c>
      <c r="C10" s="14">
        <f>SUM(公式!E20)</f>
        <v>741100</v>
      </c>
      <c r="D10" s="14">
        <v>304855</v>
      </c>
      <c r="E10" s="14">
        <v>913300</v>
      </c>
      <c r="F10" s="19">
        <f t="shared" ref="F10:G14" si="1">SUM(B10/D10-1)</f>
        <v>-2.8669367404175805E-2</v>
      </c>
      <c r="G10" s="19">
        <f t="shared" si="1"/>
        <v>-0.18854702726376871</v>
      </c>
    </row>
    <row r="11" spans="1:7" ht="21.95" customHeight="1">
      <c r="A11" s="10" t="s">
        <v>7</v>
      </c>
      <c r="B11" s="13">
        <f>SUM(公式!D23)</f>
        <v>11665</v>
      </c>
      <c r="C11" s="13">
        <f>SUM(公式!E23)</f>
        <v>52500</v>
      </c>
      <c r="D11" s="13">
        <v>18</v>
      </c>
      <c r="E11" s="13">
        <v>1500</v>
      </c>
      <c r="F11" s="20">
        <f t="shared" ref="F11" si="2">SUM(B11/D11-1)</f>
        <v>647.05555555555554</v>
      </c>
      <c r="G11" s="20">
        <f t="shared" ref="G11" si="3">SUM(C11/E11-1)</f>
        <v>34</v>
      </c>
    </row>
    <row r="12" spans="1:7" ht="21.95" customHeight="1">
      <c r="A12" s="10" t="s">
        <v>8</v>
      </c>
      <c r="B12" s="14">
        <f>SUM(公式!D25)</f>
        <v>0</v>
      </c>
      <c r="C12" s="14">
        <f>SUM(公式!E25)</f>
        <v>0</v>
      </c>
      <c r="D12" s="14">
        <v>0</v>
      </c>
      <c r="E12" s="14">
        <v>0</v>
      </c>
      <c r="F12" s="13">
        <v>0</v>
      </c>
      <c r="G12" s="13">
        <v>0</v>
      </c>
    </row>
    <row r="13" spans="1:7" ht="21.95" customHeight="1">
      <c r="A13" s="10" t="s">
        <v>9</v>
      </c>
      <c r="B13" s="14">
        <f>SUM(公式!D27)</f>
        <v>8482</v>
      </c>
      <c r="C13" s="14">
        <f>SUM(公式!E27)</f>
        <v>16900</v>
      </c>
      <c r="D13" s="14">
        <v>3500</v>
      </c>
      <c r="E13" s="14">
        <v>26500</v>
      </c>
      <c r="F13" s="20">
        <f t="shared" si="1"/>
        <v>1.4234285714285715</v>
      </c>
      <c r="G13" s="19">
        <f t="shared" si="1"/>
        <v>-0.36226415094339626</v>
      </c>
    </row>
    <row r="14" spans="1:7" ht="21.95" customHeight="1">
      <c r="A14" s="18" t="s">
        <v>25</v>
      </c>
      <c r="B14" s="22">
        <f>SUM(B10:B13)</f>
        <v>316262</v>
      </c>
      <c r="C14" s="22">
        <f>SUM(C10:C13)</f>
        <v>810500</v>
      </c>
      <c r="D14" s="22">
        <v>308373</v>
      </c>
      <c r="E14" s="22">
        <v>941300</v>
      </c>
      <c r="F14" s="24">
        <f t="shared" si="1"/>
        <v>2.5582654771980629E-2</v>
      </c>
      <c r="G14" s="23">
        <f t="shared" si="1"/>
        <v>-0.1389567619249974</v>
      </c>
    </row>
    <row r="15" spans="1:7" ht="21.95" customHeight="1">
      <c r="A15" s="10" t="s">
        <v>10</v>
      </c>
      <c r="B15" s="14">
        <f>SUM(公式!D31)</f>
        <v>224696</v>
      </c>
      <c r="C15" s="14">
        <f>SUM(公式!E31)</f>
        <v>786700</v>
      </c>
      <c r="D15" s="14">
        <v>226556</v>
      </c>
      <c r="E15" s="14">
        <v>1023300</v>
      </c>
      <c r="F15" s="19">
        <f>SUM(B15/D15-1)</f>
        <v>-8.2098907113472563E-3</v>
      </c>
      <c r="G15" s="19">
        <f>SUM(C15/E15-1)</f>
        <v>-0.23121274308609396</v>
      </c>
    </row>
    <row r="16" spans="1:7" ht="21.95" customHeight="1">
      <c r="A16" s="10" t="s">
        <v>11</v>
      </c>
      <c r="B16" s="14">
        <f>SUM(公式!D34)</f>
        <v>21325</v>
      </c>
      <c r="C16" s="14">
        <f>SUM(公式!E34)</f>
        <v>82400</v>
      </c>
      <c r="D16" s="14">
        <v>42859</v>
      </c>
      <c r="E16" s="14">
        <v>185900</v>
      </c>
      <c r="F16" s="19">
        <f t="shared" ref="F16:G19" si="4">SUM(B16/D16-1)</f>
        <v>-0.50243822767680069</v>
      </c>
      <c r="G16" s="19">
        <f t="shared" si="4"/>
        <v>-0.55675094136632597</v>
      </c>
    </row>
    <row r="17" spans="1:7" ht="21.95" customHeight="1">
      <c r="A17" s="10" t="s">
        <v>12</v>
      </c>
      <c r="B17" s="13">
        <f>SUM(公式!D38)</f>
        <v>6</v>
      </c>
      <c r="C17" s="13">
        <f>SUM(公式!E38)</f>
        <v>0</v>
      </c>
      <c r="D17" s="13">
        <v>1809</v>
      </c>
      <c r="E17" s="13">
        <v>37800</v>
      </c>
      <c r="F17" s="25">
        <f t="shared" ref="F17" si="5">SUM(B17/D17-1)</f>
        <v>-0.99668325041459371</v>
      </c>
      <c r="G17" s="25">
        <f t="shared" ref="G17" si="6">SUM(C17/E17-1)</f>
        <v>-1</v>
      </c>
    </row>
    <row r="18" spans="1:7" ht="21.95" customHeight="1">
      <c r="A18" s="10" t="s">
        <v>13</v>
      </c>
      <c r="B18" s="14">
        <f>SUM(公式!D41)</f>
        <v>27081</v>
      </c>
      <c r="C18" s="14">
        <f>SUM(公式!E41)</f>
        <v>103800</v>
      </c>
      <c r="D18" s="14">
        <v>33515</v>
      </c>
      <c r="E18" s="14">
        <v>173500</v>
      </c>
      <c r="F18" s="19">
        <f t="shared" si="4"/>
        <v>-0.1919737431001044</v>
      </c>
      <c r="G18" s="19">
        <f t="shared" si="4"/>
        <v>-0.40172910662824213</v>
      </c>
    </row>
    <row r="19" spans="1:7" ht="21.95" customHeight="1">
      <c r="A19" s="18" t="s">
        <v>25</v>
      </c>
      <c r="B19" s="22">
        <f>SUM(B15:B18)</f>
        <v>273108</v>
      </c>
      <c r="C19" s="22">
        <f>SUM(C15:C18)</f>
        <v>972900</v>
      </c>
      <c r="D19" s="22">
        <v>304739</v>
      </c>
      <c r="E19" s="22">
        <v>1420500</v>
      </c>
      <c r="F19" s="23">
        <f t="shared" si="4"/>
        <v>-0.10379701974476518</v>
      </c>
      <c r="G19" s="23">
        <f t="shared" si="4"/>
        <v>-0.31510031678986272</v>
      </c>
    </row>
    <row r="20" spans="1:7" ht="21.95" customHeight="1">
      <c r="A20" s="10" t="s">
        <v>14</v>
      </c>
      <c r="B20" s="14">
        <f>SUM(公式!D46)</f>
        <v>2585</v>
      </c>
      <c r="C20" s="14">
        <f>SUM(公式!E46)</f>
        <v>28700</v>
      </c>
      <c r="D20" s="14">
        <v>402</v>
      </c>
      <c r="E20" s="14">
        <v>9700</v>
      </c>
      <c r="F20" s="20">
        <f t="shared" ref="F20:G23" si="7">SUM(B20/D20-1)</f>
        <v>5.4303482587064673</v>
      </c>
      <c r="G20" s="20">
        <f t="shared" si="7"/>
        <v>1.9587628865979383</v>
      </c>
    </row>
    <row r="21" spans="1:7" ht="21.95" customHeight="1">
      <c r="A21" s="10" t="s">
        <v>15</v>
      </c>
      <c r="B21" s="14">
        <f>SUM(公式!D50)</f>
        <v>184504</v>
      </c>
      <c r="C21" s="14">
        <f>SUM(公式!E50)</f>
        <v>1079800</v>
      </c>
      <c r="D21" s="14">
        <v>283188</v>
      </c>
      <c r="E21" s="14">
        <v>1485500</v>
      </c>
      <c r="F21" s="19">
        <f t="shared" si="7"/>
        <v>-0.34847521787646374</v>
      </c>
      <c r="G21" s="19">
        <f t="shared" si="7"/>
        <v>-0.27310669808145405</v>
      </c>
    </row>
    <row r="22" spans="1:7" ht="21.95" customHeight="1">
      <c r="A22" s="10" t="s">
        <v>16</v>
      </c>
      <c r="B22" s="14">
        <f>SUM(公式!D55)</f>
        <v>19494</v>
      </c>
      <c r="C22" s="14">
        <f>SUM(公式!E55)</f>
        <v>36400</v>
      </c>
      <c r="D22" s="14">
        <v>291</v>
      </c>
      <c r="E22" s="14">
        <v>6300</v>
      </c>
      <c r="F22" s="20">
        <f t="shared" si="7"/>
        <v>65.989690721649481</v>
      </c>
      <c r="G22" s="20">
        <f t="shared" si="7"/>
        <v>4.7777777777777777</v>
      </c>
    </row>
    <row r="23" spans="1:7" ht="21.95" customHeight="1">
      <c r="A23" s="18" t="s">
        <v>25</v>
      </c>
      <c r="B23" s="22">
        <f>SUM(B20:B22)</f>
        <v>206583</v>
      </c>
      <c r="C23" s="22">
        <f>SUM(C20:C22)</f>
        <v>1144900</v>
      </c>
      <c r="D23" s="22">
        <v>283881</v>
      </c>
      <c r="E23" s="22">
        <v>1501500</v>
      </c>
      <c r="F23" s="23">
        <f t="shared" si="7"/>
        <v>-0.2722901497458442</v>
      </c>
      <c r="G23" s="23">
        <f t="shared" si="7"/>
        <v>-0.23749583749583747</v>
      </c>
    </row>
    <row r="24" spans="1:7" ht="27.75" customHeight="1">
      <c r="A24" s="28" t="s">
        <v>49</v>
      </c>
      <c r="B24" s="29">
        <f>SUM(B9+B14+B19+B23)</f>
        <v>2113148</v>
      </c>
      <c r="C24" s="29">
        <f>SUM(C9+C14+C19+C23)</f>
        <v>5769500</v>
      </c>
      <c r="D24" s="29">
        <v>1912457</v>
      </c>
      <c r="E24" s="29">
        <v>6129800</v>
      </c>
      <c r="F24" s="44">
        <f>SUM(B24/D24-1)</f>
        <v>0.10493882999722337</v>
      </c>
      <c r="G24" s="30">
        <f>SUM(C24/E24-1)</f>
        <v>-5.8778426702339348E-2</v>
      </c>
    </row>
    <row r="25" spans="1:7">
      <c r="B25" s="16"/>
      <c r="C25" s="16"/>
      <c r="D25" s="16"/>
      <c r="E25" s="16"/>
    </row>
    <row r="27" spans="1:7">
      <c r="C27" s="15"/>
      <c r="E27" s="15"/>
    </row>
  </sheetData>
  <mergeCells count="5">
    <mergeCell ref="F2:G2"/>
    <mergeCell ref="B2:C2"/>
    <mergeCell ref="D2:E2"/>
    <mergeCell ref="A1:G1"/>
    <mergeCell ref="A2:A3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G27"/>
  <sheetViews>
    <sheetView workbookViewId="0">
      <selection sqref="A1:G1"/>
    </sheetView>
  </sheetViews>
  <sheetFormatPr defaultColWidth="9" defaultRowHeight="15.75"/>
  <cols>
    <col min="1" max="1" width="18.625" style="11" bestFit="1" customWidth="1"/>
    <col min="2" max="2" width="13.625" style="11" bestFit="1" customWidth="1"/>
    <col min="3" max="3" width="15" style="11" bestFit="1" customWidth="1"/>
    <col min="4" max="5" width="13.625" style="11" bestFit="1" customWidth="1"/>
    <col min="6" max="6" width="12.5" style="17" bestFit="1" customWidth="1"/>
    <col min="7" max="7" width="11.25" style="17" bestFit="1" customWidth="1"/>
    <col min="8" max="16384" width="9" style="11"/>
  </cols>
  <sheetData>
    <row r="1" spans="1:7" ht="36" customHeight="1">
      <c r="A1" s="65" t="s">
        <v>100</v>
      </c>
      <c r="B1" s="65"/>
      <c r="C1" s="65"/>
      <c r="D1" s="65"/>
      <c r="E1" s="65"/>
      <c r="F1" s="65"/>
      <c r="G1" s="65"/>
    </row>
    <row r="2" spans="1:7" ht="25.5" customHeight="1">
      <c r="A2" s="67" t="s">
        <v>0</v>
      </c>
      <c r="B2" s="66" t="s">
        <v>99</v>
      </c>
      <c r="C2" s="66"/>
      <c r="D2" s="66" t="s">
        <v>47</v>
      </c>
      <c r="E2" s="66"/>
      <c r="F2" s="64" t="s">
        <v>50</v>
      </c>
      <c r="G2" s="64"/>
    </row>
    <row r="3" spans="1:7" ht="25.15" customHeight="1">
      <c r="A3" s="68"/>
      <c r="B3" s="26" t="s">
        <v>43</v>
      </c>
      <c r="C3" s="26" t="s">
        <v>51</v>
      </c>
      <c r="D3" s="26" t="s">
        <v>26</v>
      </c>
      <c r="E3" s="26" t="s">
        <v>27</v>
      </c>
      <c r="F3" s="27" t="s">
        <v>52</v>
      </c>
      <c r="G3" s="27" t="s">
        <v>53</v>
      </c>
    </row>
    <row r="4" spans="1:7" ht="21.95" customHeight="1">
      <c r="A4" s="10" t="s">
        <v>1</v>
      </c>
      <c r="B4" s="12">
        <f>公式!F5</f>
        <v>1198125</v>
      </c>
      <c r="C4" s="12">
        <f>公式!G5</f>
        <v>2459400</v>
      </c>
      <c r="D4" s="12">
        <v>997914</v>
      </c>
      <c r="E4" s="12">
        <v>2188200</v>
      </c>
      <c r="F4" s="20">
        <f t="shared" ref="F4:G9" si="0">SUM(B4/D4-1)</f>
        <v>0.20062951316446109</v>
      </c>
      <c r="G4" s="20">
        <f t="shared" si="0"/>
        <v>0.12393748286262674</v>
      </c>
    </row>
    <row r="5" spans="1:7" ht="21.95" customHeight="1">
      <c r="A5" s="10" t="s">
        <v>2</v>
      </c>
      <c r="B5" s="13">
        <f>公式!F8</f>
        <v>549277</v>
      </c>
      <c r="C5" s="13">
        <f>公式!G8</f>
        <v>1270100</v>
      </c>
      <c r="D5" s="13">
        <v>174757</v>
      </c>
      <c r="E5" s="13">
        <v>443700</v>
      </c>
      <c r="F5" s="20">
        <f t="shared" si="0"/>
        <v>2.1430901194229701</v>
      </c>
      <c r="G5" s="20">
        <f t="shared" si="0"/>
        <v>1.8625197205318909</v>
      </c>
    </row>
    <row r="6" spans="1:7" ht="21.95" customHeight="1">
      <c r="A6" s="10" t="s">
        <v>3</v>
      </c>
      <c r="B6" s="13">
        <f>公式!F10</f>
        <v>1483</v>
      </c>
      <c r="C6" s="13">
        <f>公式!G10</f>
        <v>17800</v>
      </c>
      <c r="D6" s="13">
        <v>205</v>
      </c>
      <c r="E6" s="13">
        <v>10000</v>
      </c>
      <c r="F6" s="20">
        <f t="shared" si="0"/>
        <v>6.2341463414634148</v>
      </c>
      <c r="G6" s="20">
        <f t="shared" si="0"/>
        <v>0.78</v>
      </c>
    </row>
    <row r="7" spans="1:7" ht="21.95" customHeight="1">
      <c r="A7" s="10" t="s">
        <v>4</v>
      </c>
      <c r="B7" s="14">
        <f>公式!F12</f>
        <v>394304</v>
      </c>
      <c r="C7" s="14">
        <f>公式!G12</f>
        <v>930700</v>
      </c>
      <c r="D7" s="14">
        <v>296595</v>
      </c>
      <c r="E7" s="14">
        <v>707100</v>
      </c>
      <c r="F7" s="20">
        <f t="shared" si="0"/>
        <v>0.32943576257185714</v>
      </c>
      <c r="G7" s="20">
        <f t="shared" si="0"/>
        <v>0.31622118512233066</v>
      </c>
    </row>
    <row r="8" spans="1:7" ht="21.95" customHeight="1">
      <c r="A8" s="10" t="s">
        <v>5</v>
      </c>
      <c r="B8" s="14">
        <f>公式!F14</f>
        <v>174277</v>
      </c>
      <c r="C8" s="14">
        <f>公式!G14</f>
        <v>452600</v>
      </c>
      <c r="D8" s="14">
        <v>196238</v>
      </c>
      <c r="E8" s="14">
        <v>431700</v>
      </c>
      <c r="F8" s="19">
        <f t="shared" si="0"/>
        <v>-0.11191002761952318</v>
      </c>
      <c r="G8" s="20">
        <f t="shared" si="0"/>
        <v>4.8413249942089509E-2</v>
      </c>
    </row>
    <row r="9" spans="1:7" ht="23.45" customHeight="1">
      <c r="A9" s="18" t="s">
        <v>25</v>
      </c>
      <c r="B9" s="22">
        <f>SUM(B4:B8)</f>
        <v>2317466</v>
      </c>
      <c r="C9" s="22">
        <f>SUM(C4:C8)</f>
        <v>5130600</v>
      </c>
      <c r="D9" s="22">
        <v>1665709</v>
      </c>
      <c r="E9" s="22">
        <v>3780700</v>
      </c>
      <c r="F9" s="24">
        <f t="shared" si="0"/>
        <v>0.3912790289300232</v>
      </c>
      <c r="G9" s="24">
        <f t="shared" si="0"/>
        <v>0.35705028169386632</v>
      </c>
    </row>
    <row r="10" spans="1:7" ht="21.95" customHeight="1">
      <c r="A10" s="10" t="s">
        <v>6</v>
      </c>
      <c r="B10" s="14">
        <f>公式!F20</f>
        <v>494573</v>
      </c>
      <c r="C10" s="14">
        <f>公式!G20</f>
        <v>1270700</v>
      </c>
      <c r="D10" s="14">
        <v>538393</v>
      </c>
      <c r="E10" s="14">
        <v>1571000</v>
      </c>
      <c r="F10" s="19">
        <f t="shared" ref="F10:G14" si="1">SUM(B10/D10-1)</f>
        <v>-8.1390359830086911E-2</v>
      </c>
      <c r="G10" s="19">
        <f t="shared" si="1"/>
        <v>-0.19115213239974538</v>
      </c>
    </row>
    <row r="11" spans="1:7" ht="21.95" customHeight="1">
      <c r="A11" s="10" t="s">
        <v>7</v>
      </c>
      <c r="B11" s="13">
        <f>公式!F23</f>
        <v>11665</v>
      </c>
      <c r="C11" s="13">
        <f>公式!G23</f>
        <v>52500</v>
      </c>
      <c r="D11" s="13">
        <v>18</v>
      </c>
      <c r="E11" s="13">
        <v>1500</v>
      </c>
      <c r="F11" s="21">
        <f t="shared" si="1"/>
        <v>647.05555555555554</v>
      </c>
      <c r="G11" s="21">
        <f t="shared" si="1"/>
        <v>34</v>
      </c>
    </row>
    <row r="12" spans="1:7" ht="21.95" customHeight="1">
      <c r="A12" s="10" t="s">
        <v>8</v>
      </c>
      <c r="B12" s="14">
        <f>公式!F25</f>
        <v>0</v>
      </c>
      <c r="C12" s="14">
        <f>公式!G25</f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 ht="21.95" customHeight="1">
      <c r="A13" s="10" t="s">
        <v>9</v>
      </c>
      <c r="B13" s="14">
        <f>公式!F27</f>
        <v>25943</v>
      </c>
      <c r="C13" s="14">
        <f>公式!G27</f>
        <v>104500</v>
      </c>
      <c r="D13" s="14">
        <v>3768</v>
      </c>
      <c r="E13" s="14">
        <v>32100</v>
      </c>
      <c r="F13" s="20">
        <f t="shared" si="1"/>
        <v>5.8850849256900215</v>
      </c>
      <c r="G13" s="20">
        <f t="shared" si="1"/>
        <v>2.2554517133956384</v>
      </c>
    </row>
    <row r="14" spans="1:7" ht="21.95" customHeight="1">
      <c r="A14" s="18" t="s">
        <v>25</v>
      </c>
      <c r="B14" s="22">
        <f>SUM(B10:B13)</f>
        <v>532181</v>
      </c>
      <c r="C14" s="22">
        <f>SUM(C10:C13)</f>
        <v>1427700</v>
      </c>
      <c r="D14" s="22">
        <v>542179</v>
      </c>
      <c r="E14" s="22">
        <v>1604600</v>
      </c>
      <c r="F14" s="23">
        <f t="shared" si="1"/>
        <v>-1.8440404368299079E-2</v>
      </c>
      <c r="G14" s="23">
        <f t="shared" si="1"/>
        <v>-0.1102455440608251</v>
      </c>
    </row>
    <row r="15" spans="1:7" ht="21.95" customHeight="1">
      <c r="A15" s="10" t="s">
        <v>10</v>
      </c>
      <c r="B15" s="14">
        <f>公式!F31</f>
        <v>359826</v>
      </c>
      <c r="C15" s="14">
        <f>公式!G31</f>
        <v>1307100</v>
      </c>
      <c r="D15" s="14">
        <v>317988</v>
      </c>
      <c r="E15" s="14">
        <v>1506000</v>
      </c>
      <c r="F15" s="20">
        <f t="shared" ref="F15:G19" si="2">SUM(B15/D15-1)</f>
        <v>0.1315710026793464</v>
      </c>
      <c r="G15" s="19">
        <f t="shared" si="2"/>
        <v>-0.1320717131474104</v>
      </c>
    </row>
    <row r="16" spans="1:7" ht="21.95" customHeight="1">
      <c r="A16" s="10" t="s">
        <v>11</v>
      </c>
      <c r="B16" s="14">
        <f>公式!F34</f>
        <v>59445</v>
      </c>
      <c r="C16" s="14">
        <f>公式!G34</f>
        <v>229700</v>
      </c>
      <c r="D16" s="14">
        <v>42859</v>
      </c>
      <c r="E16" s="14">
        <v>185900</v>
      </c>
      <c r="F16" s="20">
        <f t="shared" si="2"/>
        <v>0.38698989710445875</v>
      </c>
      <c r="G16" s="20">
        <f t="shared" si="2"/>
        <v>0.23561054330285103</v>
      </c>
    </row>
    <row r="17" spans="1:7" ht="21.95" customHeight="1">
      <c r="A17" s="10" t="s">
        <v>12</v>
      </c>
      <c r="B17" s="13">
        <f>公式!F38</f>
        <v>499</v>
      </c>
      <c r="C17" s="13">
        <f>公式!G38</f>
        <v>22900</v>
      </c>
      <c r="D17" s="13">
        <v>7762</v>
      </c>
      <c r="E17" s="13">
        <v>224300</v>
      </c>
      <c r="F17" s="25">
        <f t="shared" ref="F17" si="3">SUM(B17/D17-1)</f>
        <v>-0.93571244524607056</v>
      </c>
      <c r="G17" s="25">
        <f t="shared" ref="G17" si="4">SUM(C17/E17-1)</f>
        <v>-0.8979045920641997</v>
      </c>
    </row>
    <row r="18" spans="1:7" ht="21.95" customHeight="1">
      <c r="A18" s="10" t="s">
        <v>13</v>
      </c>
      <c r="B18" s="14">
        <f>公式!F41</f>
        <v>30562</v>
      </c>
      <c r="C18" s="14">
        <f>公式!G41</f>
        <v>147200</v>
      </c>
      <c r="D18" s="14">
        <v>35709</v>
      </c>
      <c r="E18" s="14">
        <v>214100</v>
      </c>
      <c r="F18" s="19">
        <f t="shared" si="2"/>
        <v>-0.14413733232518411</v>
      </c>
      <c r="G18" s="19">
        <f t="shared" si="2"/>
        <v>-0.31247080803362914</v>
      </c>
    </row>
    <row r="19" spans="1:7" ht="21.95" customHeight="1">
      <c r="A19" s="18" t="s">
        <v>25</v>
      </c>
      <c r="B19" s="22">
        <f>SUM(B15:B18)</f>
        <v>450332</v>
      </c>
      <c r="C19" s="22">
        <f>SUM(C15:C18)</f>
        <v>1706900</v>
      </c>
      <c r="D19" s="22">
        <v>404318</v>
      </c>
      <c r="E19" s="22">
        <v>2130300</v>
      </c>
      <c r="F19" s="24">
        <f t="shared" si="2"/>
        <v>0.11380645927215705</v>
      </c>
      <c r="G19" s="23">
        <f t="shared" si="2"/>
        <v>-0.19875134957517715</v>
      </c>
    </row>
    <row r="20" spans="1:7" ht="21.95" customHeight="1">
      <c r="A20" s="10" t="s">
        <v>14</v>
      </c>
      <c r="B20" s="14">
        <f>公式!F46</f>
        <v>2706</v>
      </c>
      <c r="C20" s="14">
        <f>公式!G46</f>
        <v>33200</v>
      </c>
      <c r="D20" s="14">
        <v>820</v>
      </c>
      <c r="E20" s="14">
        <v>19300</v>
      </c>
      <c r="F20" s="20">
        <f t="shared" ref="F20:G23" si="5">SUM(B20/D20-1)</f>
        <v>2.2999999999999998</v>
      </c>
      <c r="G20" s="20">
        <f t="shared" si="5"/>
        <v>0.72020725388601026</v>
      </c>
    </row>
    <row r="21" spans="1:7" ht="21.95" customHeight="1">
      <c r="A21" s="10" t="s">
        <v>15</v>
      </c>
      <c r="B21" s="14">
        <f>公式!F50</f>
        <v>318717</v>
      </c>
      <c r="C21" s="14">
        <f>公式!G50</f>
        <v>2078600</v>
      </c>
      <c r="D21" s="14">
        <v>366182</v>
      </c>
      <c r="E21" s="14">
        <v>2326400</v>
      </c>
      <c r="F21" s="19">
        <f t="shared" si="5"/>
        <v>-0.1296213358384628</v>
      </c>
      <c r="G21" s="19">
        <f t="shared" si="5"/>
        <v>-0.10651650618982123</v>
      </c>
    </row>
    <row r="22" spans="1:7" ht="21.95" customHeight="1">
      <c r="A22" s="10" t="s">
        <v>16</v>
      </c>
      <c r="B22" s="14">
        <f>公式!F55</f>
        <v>20474</v>
      </c>
      <c r="C22" s="14">
        <f>公式!G55</f>
        <v>42700</v>
      </c>
      <c r="D22" s="14">
        <v>291</v>
      </c>
      <c r="E22" s="14">
        <v>6300</v>
      </c>
      <c r="F22" s="20">
        <f>SUM(B22/D22-1)</f>
        <v>69.357388316151201</v>
      </c>
      <c r="G22" s="20">
        <f t="shared" si="5"/>
        <v>5.7777777777777777</v>
      </c>
    </row>
    <row r="23" spans="1:7" ht="21.95" customHeight="1">
      <c r="A23" s="18" t="s">
        <v>25</v>
      </c>
      <c r="B23" s="22">
        <f>SUM(B20:B22)</f>
        <v>341897</v>
      </c>
      <c r="C23" s="22">
        <f>SUM(C20:C22)</f>
        <v>2154500</v>
      </c>
      <c r="D23" s="22">
        <v>367293</v>
      </c>
      <c r="E23" s="22">
        <v>2352000</v>
      </c>
      <c r="F23" s="23">
        <f t="shared" si="5"/>
        <v>-6.9143708156703232E-2</v>
      </c>
      <c r="G23" s="23">
        <f t="shared" si="5"/>
        <v>-8.3971088435374153E-2</v>
      </c>
    </row>
    <row r="24" spans="1:7" ht="27.75" customHeight="1">
      <c r="A24" s="28" t="s">
        <v>49</v>
      </c>
      <c r="B24" s="29">
        <f>SUM(B23,B19,B14,B9)</f>
        <v>3641876</v>
      </c>
      <c r="C24" s="29">
        <f>SUM(C23,C19,C14,C9)</f>
        <v>10419700</v>
      </c>
      <c r="D24" s="29">
        <v>2979499</v>
      </c>
      <c r="E24" s="29">
        <v>9867600</v>
      </c>
      <c r="F24" s="44">
        <f>SUM(B24/D24-1)</f>
        <v>0.22231153626834588</v>
      </c>
      <c r="G24" s="44">
        <f>SUM(C24/E24-1)</f>
        <v>5.595078843893142E-2</v>
      </c>
    </row>
    <row r="25" spans="1:7">
      <c r="B25" s="16"/>
      <c r="C25" s="16"/>
      <c r="D25" s="16"/>
      <c r="E25" s="16"/>
    </row>
    <row r="27" spans="1:7">
      <c r="C27" s="15"/>
      <c r="E27" s="15"/>
    </row>
  </sheetData>
  <mergeCells count="5">
    <mergeCell ref="F2:G2"/>
    <mergeCell ref="A1:G1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G27"/>
  <sheetViews>
    <sheetView workbookViewId="0">
      <selection sqref="A1:G1"/>
    </sheetView>
  </sheetViews>
  <sheetFormatPr defaultColWidth="9" defaultRowHeight="15.75"/>
  <cols>
    <col min="1" max="1" width="18.625" style="11" customWidth="1"/>
    <col min="2" max="5" width="13.625" style="11" bestFit="1" customWidth="1"/>
    <col min="6" max="6" width="11.25" style="17" bestFit="1" customWidth="1"/>
    <col min="7" max="7" width="10.875" style="17" bestFit="1" customWidth="1"/>
    <col min="8" max="16384" width="9" style="11"/>
  </cols>
  <sheetData>
    <row r="1" spans="1:7" ht="36" customHeight="1">
      <c r="A1" s="65" t="s">
        <v>102</v>
      </c>
      <c r="B1" s="65"/>
      <c r="C1" s="65"/>
      <c r="D1" s="65"/>
      <c r="E1" s="65"/>
      <c r="F1" s="65"/>
      <c r="G1" s="65"/>
    </row>
    <row r="2" spans="1:7" ht="25.5" customHeight="1">
      <c r="A2" s="67" t="s">
        <v>0</v>
      </c>
      <c r="B2" s="66" t="s">
        <v>103</v>
      </c>
      <c r="C2" s="66"/>
      <c r="D2" s="66" t="s">
        <v>48</v>
      </c>
      <c r="E2" s="66"/>
      <c r="F2" s="64" t="s">
        <v>50</v>
      </c>
      <c r="G2" s="64"/>
    </row>
    <row r="3" spans="1:7" ht="25.15" customHeight="1">
      <c r="A3" s="68"/>
      <c r="B3" s="26" t="s">
        <v>43</v>
      </c>
      <c r="C3" s="26" t="s">
        <v>51</v>
      </c>
      <c r="D3" s="26" t="s">
        <v>38</v>
      </c>
      <c r="E3" s="26" t="s">
        <v>39</v>
      </c>
      <c r="F3" s="43" t="s">
        <v>58</v>
      </c>
      <c r="G3" s="43" t="s">
        <v>53</v>
      </c>
    </row>
    <row r="4" spans="1:7" ht="21.95" customHeight="1">
      <c r="A4" s="10" t="s">
        <v>1</v>
      </c>
      <c r="B4" s="12">
        <f>公式!H5</f>
        <v>1520053</v>
      </c>
      <c r="C4" s="12">
        <f>公式!I5</f>
        <v>3344600</v>
      </c>
      <c r="D4" s="12">
        <v>1616751</v>
      </c>
      <c r="E4" s="12">
        <v>3673600</v>
      </c>
      <c r="F4" s="19">
        <f t="shared" ref="F4:G9" si="0">SUM(B4/D4-1)</f>
        <v>-5.9810075886763014E-2</v>
      </c>
      <c r="G4" s="19">
        <f t="shared" si="0"/>
        <v>-8.9557926829268331E-2</v>
      </c>
    </row>
    <row r="5" spans="1:7" ht="21.95" customHeight="1">
      <c r="A5" s="10" t="s">
        <v>2</v>
      </c>
      <c r="B5" s="13">
        <f>公式!H8</f>
        <v>738526</v>
      </c>
      <c r="C5" s="13">
        <f>公式!I8</f>
        <v>1755100</v>
      </c>
      <c r="D5" s="13">
        <v>341319</v>
      </c>
      <c r="E5" s="13">
        <v>900700</v>
      </c>
      <c r="F5" s="20">
        <f t="shared" si="0"/>
        <v>1.1637412508533074</v>
      </c>
      <c r="G5" s="20">
        <f t="shared" si="0"/>
        <v>0.94859553680470743</v>
      </c>
    </row>
    <row r="6" spans="1:7" ht="21.95" customHeight="1">
      <c r="A6" s="10" t="s">
        <v>3</v>
      </c>
      <c r="B6" s="13">
        <f>公式!H10</f>
        <v>1483</v>
      </c>
      <c r="C6" s="13">
        <f>公式!I10</f>
        <v>17800</v>
      </c>
      <c r="D6" s="13">
        <v>2254</v>
      </c>
      <c r="E6" s="13">
        <v>36300</v>
      </c>
      <c r="F6" s="19">
        <f t="shared" si="0"/>
        <v>-0.34205856255545697</v>
      </c>
      <c r="G6" s="19">
        <f t="shared" si="0"/>
        <v>-0.50964187327823685</v>
      </c>
    </row>
    <row r="7" spans="1:7" ht="21.95" customHeight="1">
      <c r="A7" s="10" t="s">
        <v>4</v>
      </c>
      <c r="B7" s="14">
        <f>公式!H12</f>
        <v>577801</v>
      </c>
      <c r="C7" s="14">
        <f>公式!I12</f>
        <v>1343600</v>
      </c>
      <c r="D7" s="14">
        <v>352118</v>
      </c>
      <c r="E7" s="14">
        <v>837600</v>
      </c>
      <c r="F7" s="20">
        <f t="shared" si="0"/>
        <v>0.64093002913795938</v>
      </c>
      <c r="G7" s="20">
        <f t="shared" si="0"/>
        <v>0.60410697230181465</v>
      </c>
    </row>
    <row r="8" spans="1:7" ht="21.95" customHeight="1">
      <c r="A8" s="10" t="s">
        <v>5</v>
      </c>
      <c r="B8" s="14">
        <f>公式!H14</f>
        <v>209504</v>
      </c>
      <c r="C8" s="14">
        <f>公式!I14</f>
        <v>550500</v>
      </c>
      <c r="D8" s="14">
        <v>196770</v>
      </c>
      <c r="E8" s="14">
        <v>445300</v>
      </c>
      <c r="F8" s="20">
        <f t="shared" si="0"/>
        <v>6.4715149667124106E-2</v>
      </c>
      <c r="G8" s="20">
        <f t="shared" si="0"/>
        <v>0.23624522793622282</v>
      </c>
    </row>
    <row r="9" spans="1:7" ht="23.45" customHeight="1">
      <c r="A9" s="18" t="s">
        <v>25</v>
      </c>
      <c r="B9" s="22">
        <f>SUM(B4:B8)</f>
        <v>3047367</v>
      </c>
      <c r="C9" s="22">
        <f>SUM(C4:C8)</f>
        <v>7011600</v>
      </c>
      <c r="D9" s="22">
        <v>2509212</v>
      </c>
      <c r="E9" s="22">
        <v>5893500</v>
      </c>
      <c r="F9" s="24">
        <f t="shared" si="0"/>
        <v>0.21447171462594627</v>
      </c>
      <c r="G9" s="24">
        <f t="shared" si="0"/>
        <v>0.18971748536523281</v>
      </c>
    </row>
    <row r="10" spans="1:7" ht="21.95" customHeight="1">
      <c r="A10" s="10" t="s">
        <v>6</v>
      </c>
      <c r="B10" s="14">
        <f>公式!H20</f>
        <v>664442</v>
      </c>
      <c r="C10" s="14">
        <f>公式!I20</f>
        <v>1736500</v>
      </c>
      <c r="D10" s="14">
        <v>694741</v>
      </c>
      <c r="E10" s="14">
        <v>2024600</v>
      </c>
      <c r="F10" s="19">
        <f t="shared" ref="F10:G14" si="1">SUM(B10/D10-1)</f>
        <v>-4.3611935958868142E-2</v>
      </c>
      <c r="G10" s="19">
        <f t="shared" si="1"/>
        <v>-0.142299713523659</v>
      </c>
    </row>
    <row r="11" spans="1:7" ht="21.95" customHeight="1">
      <c r="A11" s="10" t="s">
        <v>7</v>
      </c>
      <c r="B11" s="13">
        <f>公式!H23</f>
        <v>23838</v>
      </c>
      <c r="C11" s="13">
        <f>公式!I23</f>
        <v>119100</v>
      </c>
      <c r="D11" s="13">
        <v>308</v>
      </c>
      <c r="E11" s="13">
        <v>4600</v>
      </c>
      <c r="F11" s="21">
        <f t="shared" ref="F11" si="2">SUM(B11/D11-1)</f>
        <v>76.396103896103895</v>
      </c>
      <c r="G11" s="21">
        <f t="shared" ref="G11" si="3">SUM(C11/E11-1)</f>
        <v>24.891304347826086</v>
      </c>
    </row>
    <row r="12" spans="1:7" ht="21.95" customHeight="1">
      <c r="A12" s="10" t="s">
        <v>8</v>
      </c>
      <c r="B12" s="14">
        <f>公式!H25</f>
        <v>0</v>
      </c>
      <c r="C12" s="14">
        <f>公式!I25</f>
        <v>0</v>
      </c>
      <c r="D12" s="13">
        <v>0</v>
      </c>
      <c r="E12" s="13">
        <v>0</v>
      </c>
      <c r="F12" s="21">
        <v>0</v>
      </c>
      <c r="G12" s="21">
        <v>0</v>
      </c>
    </row>
    <row r="13" spans="1:7" ht="21.95" customHeight="1">
      <c r="A13" s="10" t="s">
        <v>9</v>
      </c>
      <c r="B13" s="14">
        <f>公式!H27</f>
        <v>25943</v>
      </c>
      <c r="C13" s="14">
        <f>公式!I27</f>
        <v>104500</v>
      </c>
      <c r="D13" s="14">
        <v>37689</v>
      </c>
      <c r="E13" s="14">
        <v>186700</v>
      </c>
      <c r="F13" s="19">
        <f t="shared" si="1"/>
        <v>-0.31165592082570515</v>
      </c>
      <c r="G13" s="19">
        <f t="shared" si="1"/>
        <v>-0.44027852169255488</v>
      </c>
    </row>
    <row r="14" spans="1:7" ht="21.95" customHeight="1">
      <c r="A14" s="18" t="s">
        <v>25</v>
      </c>
      <c r="B14" s="22">
        <f>SUM(B10:B13)</f>
        <v>714223</v>
      </c>
      <c r="C14" s="22">
        <f>SUM(C10:C13)</f>
        <v>1960100</v>
      </c>
      <c r="D14" s="22">
        <v>732738</v>
      </c>
      <c r="E14" s="22">
        <v>2215900</v>
      </c>
      <c r="F14" s="23">
        <f t="shared" si="1"/>
        <v>-2.5268240489779381E-2</v>
      </c>
      <c r="G14" s="23">
        <f t="shared" si="1"/>
        <v>-0.11543842231147616</v>
      </c>
    </row>
    <row r="15" spans="1:7" ht="21.95" customHeight="1">
      <c r="A15" s="10" t="s">
        <v>10</v>
      </c>
      <c r="B15" s="14">
        <f>公式!H31</f>
        <v>511243</v>
      </c>
      <c r="C15" s="14">
        <f>公式!I31</f>
        <v>1931700</v>
      </c>
      <c r="D15" s="14">
        <v>396153</v>
      </c>
      <c r="E15" s="14">
        <v>1823500</v>
      </c>
      <c r="F15" s="20">
        <f t="shared" ref="F15:G19" si="4">SUM(B15/D15-1)</f>
        <v>0.2905190671281046</v>
      </c>
      <c r="G15" s="20">
        <f t="shared" si="4"/>
        <v>5.9336440910337185E-2</v>
      </c>
    </row>
    <row r="16" spans="1:7" ht="21.95" customHeight="1">
      <c r="A16" s="10" t="s">
        <v>11</v>
      </c>
      <c r="B16" s="14">
        <f>公式!H34</f>
        <v>78204</v>
      </c>
      <c r="C16" s="14">
        <f>公式!I34</f>
        <v>301600</v>
      </c>
      <c r="D16" s="14">
        <v>42948</v>
      </c>
      <c r="E16" s="14">
        <v>188700</v>
      </c>
      <c r="F16" s="20">
        <f t="shared" si="4"/>
        <v>0.82089969265157858</v>
      </c>
      <c r="G16" s="20">
        <f t="shared" si="4"/>
        <v>0.5983041865394807</v>
      </c>
    </row>
    <row r="17" spans="1:7" ht="21.95" customHeight="1">
      <c r="A17" s="10" t="s">
        <v>12</v>
      </c>
      <c r="B17" s="13">
        <f>公式!H38</f>
        <v>499</v>
      </c>
      <c r="C17" s="13">
        <f>公式!I38</f>
        <v>22900</v>
      </c>
      <c r="D17" s="13">
        <v>8434</v>
      </c>
      <c r="E17" s="13">
        <v>232000</v>
      </c>
      <c r="F17" s="25">
        <f t="shared" si="4"/>
        <v>-0.94083471662319185</v>
      </c>
      <c r="G17" s="25">
        <f t="shared" si="4"/>
        <v>-0.90129310344827585</v>
      </c>
    </row>
    <row r="18" spans="1:7" ht="21.95" customHeight="1">
      <c r="A18" s="10" t="s">
        <v>13</v>
      </c>
      <c r="B18" s="14">
        <f>公式!H41</f>
        <v>32845</v>
      </c>
      <c r="C18" s="14">
        <f>公式!I41</f>
        <v>204700</v>
      </c>
      <c r="D18" s="14">
        <v>38651</v>
      </c>
      <c r="E18" s="14">
        <v>300400</v>
      </c>
      <c r="F18" s="19">
        <f t="shared" si="4"/>
        <v>-0.15021603580761167</v>
      </c>
      <c r="G18" s="19">
        <f t="shared" si="4"/>
        <v>-0.31857523302263646</v>
      </c>
    </row>
    <row r="19" spans="1:7" ht="21.95" customHeight="1">
      <c r="A19" s="18" t="s">
        <v>25</v>
      </c>
      <c r="B19" s="22">
        <f>SUM(B15:B18)</f>
        <v>622791</v>
      </c>
      <c r="C19" s="22">
        <f>SUM(C15:C18)</f>
        <v>2460900</v>
      </c>
      <c r="D19" s="22">
        <v>486186</v>
      </c>
      <c r="E19" s="22">
        <v>2544600</v>
      </c>
      <c r="F19" s="24">
        <f t="shared" si="4"/>
        <v>0.28097271414643776</v>
      </c>
      <c r="G19" s="23">
        <f t="shared" si="4"/>
        <v>-3.2893185569441208E-2</v>
      </c>
    </row>
    <row r="20" spans="1:7" ht="21.95" customHeight="1">
      <c r="A20" s="10" t="s">
        <v>14</v>
      </c>
      <c r="B20" s="14">
        <f>公式!H46</f>
        <v>2749</v>
      </c>
      <c r="C20" s="14">
        <f>公式!I46</f>
        <v>33700</v>
      </c>
      <c r="D20" s="14">
        <v>1047</v>
      </c>
      <c r="E20" s="14">
        <v>22800</v>
      </c>
      <c r="F20" s="20">
        <f t="shared" ref="F20:G23" si="5">SUM(B20/D20-1)</f>
        <v>1.6255969436485196</v>
      </c>
      <c r="G20" s="20">
        <f t="shared" si="5"/>
        <v>0.47807017543859653</v>
      </c>
    </row>
    <row r="21" spans="1:7" ht="21.95" customHeight="1">
      <c r="A21" s="10" t="s">
        <v>15</v>
      </c>
      <c r="B21" s="14">
        <f>公式!H50</f>
        <v>447258</v>
      </c>
      <c r="C21" s="14">
        <f>公式!I50</f>
        <v>2886200</v>
      </c>
      <c r="D21" s="14">
        <v>408190</v>
      </c>
      <c r="E21" s="14">
        <v>2987300</v>
      </c>
      <c r="F21" s="20">
        <f t="shared" si="5"/>
        <v>9.5710330973321156E-2</v>
      </c>
      <c r="G21" s="19">
        <f t="shared" si="5"/>
        <v>-3.3843269842332546E-2</v>
      </c>
    </row>
    <row r="22" spans="1:7" ht="21.95" customHeight="1">
      <c r="A22" s="10" t="s">
        <v>16</v>
      </c>
      <c r="B22" s="14">
        <f>公式!H55</f>
        <v>20478</v>
      </c>
      <c r="C22" s="14">
        <f>公式!I55</f>
        <v>43000</v>
      </c>
      <c r="D22" s="14">
        <v>20093</v>
      </c>
      <c r="E22" s="14">
        <v>55000</v>
      </c>
      <c r="F22" s="20">
        <f t="shared" si="5"/>
        <v>1.916090180659924E-2</v>
      </c>
      <c r="G22" s="19">
        <f t="shared" si="5"/>
        <v>-0.21818181818181814</v>
      </c>
    </row>
    <row r="23" spans="1:7" ht="21.95" customHeight="1">
      <c r="A23" s="18" t="s">
        <v>25</v>
      </c>
      <c r="B23" s="22">
        <f>SUM(B20:B22)</f>
        <v>470485</v>
      </c>
      <c r="C23" s="22">
        <f>SUM(C20:C22)</f>
        <v>2962900</v>
      </c>
      <c r="D23" s="22">
        <v>429330</v>
      </c>
      <c r="E23" s="22">
        <v>3065100</v>
      </c>
      <c r="F23" s="24">
        <f t="shared" si="5"/>
        <v>9.5858663498940233E-2</v>
      </c>
      <c r="G23" s="23">
        <f t="shared" si="5"/>
        <v>-3.3343120942220472E-2</v>
      </c>
    </row>
    <row r="24" spans="1:7" ht="27.75" customHeight="1">
      <c r="A24" s="28" t="s">
        <v>49</v>
      </c>
      <c r="B24" s="29">
        <f>SUM(B9+B14+B19+B23)</f>
        <v>4854866</v>
      </c>
      <c r="C24" s="29">
        <f>SUM(C9+C14+C19+C23)</f>
        <v>14395500</v>
      </c>
      <c r="D24" s="29">
        <v>4157466</v>
      </c>
      <c r="E24" s="29">
        <v>13719100</v>
      </c>
      <c r="F24" s="44">
        <f>SUM(B24/D24-1)</f>
        <v>0.16774641091472553</v>
      </c>
      <c r="G24" s="44">
        <f>SUM(C24/E24-1)</f>
        <v>4.9303525741484444E-2</v>
      </c>
    </row>
    <row r="25" spans="1:7">
      <c r="B25" s="16"/>
      <c r="C25" s="16"/>
      <c r="D25" s="16"/>
      <c r="E25" s="16"/>
    </row>
    <row r="27" spans="1:7">
      <c r="C27" s="15"/>
      <c r="E27" s="15"/>
    </row>
  </sheetData>
  <mergeCells count="5">
    <mergeCell ref="F2:G2"/>
    <mergeCell ref="B2:C2"/>
    <mergeCell ref="D2:E2"/>
    <mergeCell ref="A1:G1"/>
    <mergeCell ref="A2:A3"/>
  </mergeCells>
  <phoneticPr fontId="2" type="noConversion"/>
  <printOptions horizontalCentered="1"/>
  <pageMargins left="0.55118110236220474" right="0.55118110236220474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G26"/>
  <sheetViews>
    <sheetView zoomScaleNormal="130" workbookViewId="0">
      <selection sqref="A1:G1"/>
    </sheetView>
  </sheetViews>
  <sheetFormatPr defaultColWidth="9" defaultRowHeight="15.75"/>
  <cols>
    <col min="1" max="1" width="18.625" style="11" bestFit="1" customWidth="1"/>
    <col min="2" max="2" width="13.75" style="11" bestFit="1" customWidth="1"/>
    <col min="3" max="3" width="15" style="11" bestFit="1" customWidth="1"/>
    <col min="4" max="4" width="13.75" style="11" bestFit="1" customWidth="1"/>
    <col min="5" max="5" width="15" style="11" bestFit="1" customWidth="1"/>
    <col min="6" max="6" width="11.375" style="17" bestFit="1" customWidth="1"/>
    <col min="7" max="7" width="11" style="17" bestFit="1" customWidth="1"/>
    <col min="8" max="16384" width="9" style="11"/>
  </cols>
  <sheetData>
    <row r="1" spans="1:7" ht="36" customHeight="1">
      <c r="A1" s="65" t="s">
        <v>108</v>
      </c>
      <c r="B1" s="65"/>
      <c r="C1" s="65"/>
      <c r="D1" s="65"/>
      <c r="E1" s="65"/>
      <c r="F1" s="65"/>
      <c r="G1" s="65"/>
    </row>
    <row r="2" spans="1:7" ht="25.5" customHeight="1">
      <c r="A2" s="67" t="s">
        <v>0</v>
      </c>
      <c r="B2" s="66" t="s">
        <v>107</v>
      </c>
      <c r="C2" s="66"/>
      <c r="D2" s="66" t="s">
        <v>59</v>
      </c>
      <c r="E2" s="66"/>
      <c r="F2" s="64" t="s">
        <v>60</v>
      </c>
      <c r="G2" s="64"/>
    </row>
    <row r="3" spans="1:7" ht="25.15" customHeight="1">
      <c r="A3" s="68"/>
      <c r="B3" s="48" t="s">
        <v>61</v>
      </c>
      <c r="C3" s="48" t="s">
        <v>62</v>
      </c>
      <c r="D3" s="48" t="s">
        <v>38</v>
      </c>
      <c r="E3" s="48" t="s">
        <v>39</v>
      </c>
      <c r="F3" s="47" t="s">
        <v>63</v>
      </c>
      <c r="G3" s="47" t="s">
        <v>64</v>
      </c>
    </row>
    <row r="4" spans="1:7" ht="21.95" customHeight="1">
      <c r="A4" s="10" t="s">
        <v>1</v>
      </c>
      <c r="B4" s="12">
        <f>SUM(公式!J5)</f>
        <v>1848258</v>
      </c>
      <c r="C4" s="12">
        <f>SUM(公式!K5)</f>
        <v>4005200</v>
      </c>
      <c r="D4" s="12">
        <v>2004485</v>
      </c>
      <c r="E4" s="12">
        <v>4563700</v>
      </c>
      <c r="F4" s="20">
        <f t="shared" ref="F4:G9" si="0">SUM(B4/D4-1)</f>
        <v>-7.7938722414984452E-2</v>
      </c>
      <c r="G4" s="20">
        <f t="shared" si="0"/>
        <v>-0.12237877161075439</v>
      </c>
    </row>
    <row r="5" spans="1:7" ht="21.95" customHeight="1">
      <c r="A5" s="10" t="s">
        <v>2</v>
      </c>
      <c r="B5" s="13">
        <f>SUM(公式!J8)</f>
        <v>882678</v>
      </c>
      <c r="C5" s="13">
        <f>SUM(公式!K8)</f>
        <v>2081500</v>
      </c>
      <c r="D5" s="13">
        <v>391109</v>
      </c>
      <c r="E5" s="13">
        <v>1049600</v>
      </c>
      <c r="F5" s="20">
        <f t="shared" si="0"/>
        <v>1.2568593410021247</v>
      </c>
      <c r="G5" s="20">
        <f t="shared" si="0"/>
        <v>0.98313643292682928</v>
      </c>
    </row>
    <row r="6" spans="1:7" ht="21.95" customHeight="1">
      <c r="A6" s="10" t="s">
        <v>3</v>
      </c>
      <c r="B6" s="13">
        <f>SUM(公式!J10)</f>
        <v>1686</v>
      </c>
      <c r="C6" s="13">
        <f>SUM(公式!K10)</f>
        <v>21000</v>
      </c>
      <c r="D6" s="13">
        <v>2254</v>
      </c>
      <c r="E6" s="13">
        <v>36300</v>
      </c>
      <c r="F6" s="20">
        <f t="shared" si="0"/>
        <v>-0.25199645075421473</v>
      </c>
      <c r="G6" s="20">
        <f t="shared" si="0"/>
        <v>-0.42148760330578516</v>
      </c>
    </row>
    <row r="7" spans="1:7" ht="21.95" customHeight="1">
      <c r="A7" s="10" t="s">
        <v>4</v>
      </c>
      <c r="B7" s="14">
        <f>SUM(公式!J12)</f>
        <v>735972</v>
      </c>
      <c r="C7" s="14">
        <f>SUM(公式!K12)</f>
        <v>1646900</v>
      </c>
      <c r="D7" s="14">
        <v>455322</v>
      </c>
      <c r="E7" s="14">
        <v>1094300</v>
      </c>
      <c r="F7" s="20">
        <f t="shared" si="0"/>
        <v>0.61637698156469489</v>
      </c>
      <c r="G7" s="20">
        <f t="shared" si="0"/>
        <v>0.50498035273690944</v>
      </c>
    </row>
    <row r="8" spans="1:7" ht="21.95" customHeight="1">
      <c r="A8" s="10" t="s">
        <v>5</v>
      </c>
      <c r="B8" s="14">
        <f>SUM(公式!J14)</f>
        <v>223637</v>
      </c>
      <c r="C8" s="14">
        <f>SUM(公式!K14)</f>
        <v>583400</v>
      </c>
      <c r="D8" s="14">
        <v>259839</v>
      </c>
      <c r="E8" s="14">
        <v>565800</v>
      </c>
      <c r="F8" s="20">
        <f t="shared" si="0"/>
        <v>-0.13932473570172299</v>
      </c>
      <c r="G8" s="20">
        <f t="shared" si="0"/>
        <v>3.1106398020501969E-2</v>
      </c>
    </row>
    <row r="9" spans="1:7" ht="23.45" customHeight="1">
      <c r="A9" s="18" t="s">
        <v>25</v>
      </c>
      <c r="B9" s="22">
        <f>SUM(B4:B8)</f>
        <v>3692231</v>
      </c>
      <c r="C9" s="22">
        <f>SUM(C4:C8)</f>
        <v>8338000</v>
      </c>
      <c r="D9" s="22">
        <v>3113009</v>
      </c>
      <c r="E9" s="22">
        <v>7309700</v>
      </c>
      <c r="F9" s="24">
        <f t="shared" si="0"/>
        <v>0.18606499370865937</v>
      </c>
      <c r="G9" s="24">
        <f t="shared" si="0"/>
        <v>0.14067608793794539</v>
      </c>
    </row>
    <row r="10" spans="1:7" ht="21.95" customHeight="1">
      <c r="A10" s="10" t="s">
        <v>6</v>
      </c>
      <c r="B10" s="14">
        <f>SUM(公式!J20)</f>
        <v>785683</v>
      </c>
      <c r="C10" s="14">
        <f>SUM(公式!K20)</f>
        <v>2089700</v>
      </c>
      <c r="D10" s="14">
        <v>879766</v>
      </c>
      <c r="E10" s="14">
        <v>2589200</v>
      </c>
      <c r="F10" s="20">
        <f t="shared" ref="F10:G14" si="1">SUM(B10/D10-1)</f>
        <v>-0.10694093656722359</v>
      </c>
      <c r="G10" s="20">
        <f t="shared" si="1"/>
        <v>-0.19291673103661366</v>
      </c>
    </row>
    <row r="11" spans="1:7" ht="21.95" customHeight="1">
      <c r="A11" s="10" t="s">
        <v>7</v>
      </c>
      <c r="B11" s="13">
        <f>SUM(公式!J23)</f>
        <v>24397</v>
      </c>
      <c r="C11" s="13">
        <f>SUM(公式!K23)</f>
        <v>125300</v>
      </c>
      <c r="D11" s="13">
        <v>338</v>
      </c>
      <c r="E11" s="13">
        <v>6100</v>
      </c>
      <c r="F11" s="21">
        <f t="shared" si="1"/>
        <v>71.180473372781066</v>
      </c>
      <c r="G11" s="21">
        <f t="shared" si="1"/>
        <v>19.540983606557376</v>
      </c>
    </row>
    <row r="12" spans="1:7" ht="21.95" customHeight="1">
      <c r="A12" s="10" t="s">
        <v>8</v>
      </c>
      <c r="B12" s="14">
        <f>SUM(公式!J25)</f>
        <v>0</v>
      </c>
      <c r="C12" s="14">
        <f>SUM(公式!K25)</f>
        <v>0</v>
      </c>
      <c r="D12" s="13">
        <v>0</v>
      </c>
      <c r="E12" s="13">
        <v>0</v>
      </c>
      <c r="F12" s="21">
        <v>0</v>
      </c>
      <c r="G12" s="21">
        <v>0</v>
      </c>
    </row>
    <row r="13" spans="1:7" ht="21.95" customHeight="1">
      <c r="A13" s="10" t="s">
        <v>9</v>
      </c>
      <c r="B13" s="14">
        <f>SUM(公式!J27)</f>
        <v>63581</v>
      </c>
      <c r="C13" s="14">
        <f>SUM(公式!K27)</f>
        <v>240600</v>
      </c>
      <c r="D13" s="14">
        <v>50402</v>
      </c>
      <c r="E13" s="14">
        <v>248000</v>
      </c>
      <c r="F13" s="20">
        <f t="shared" si="1"/>
        <v>0.26147771913812945</v>
      </c>
      <c r="G13" s="20">
        <f t="shared" si="1"/>
        <v>-2.9838709677419306E-2</v>
      </c>
    </row>
    <row r="14" spans="1:7" ht="21.95" customHeight="1">
      <c r="A14" s="18" t="s">
        <v>25</v>
      </c>
      <c r="B14" s="22">
        <f>SUM(B10:B13)</f>
        <v>873661</v>
      </c>
      <c r="C14" s="22">
        <f>SUM(C10:C13)</f>
        <v>2455600</v>
      </c>
      <c r="D14" s="22">
        <v>930506</v>
      </c>
      <c r="E14" s="22">
        <v>2843300</v>
      </c>
      <c r="F14" s="24">
        <f t="shared" si="1"/>
        <v>-6.109041747178412E-2</v>
      </c>
      <c r="G14" s="24">
        <f t="shared" si="1"/>
        <v>-0.13635564309077486</v>
      </c>
    </row>
    <row r="15" spans="1:7" ht="21.95" customHeight="1">
      <c r="A15" s="10" t="s">
        <v>10</v>
      </c>
      <c r="B15" s="14">
        <f>SUM(公式!J31)</f>
        <v>597164</v>
      </c>
      <c r="C15" s="14">
        <f>SUM(公式!K31)</f>
        <v>2241800</v>
      </c>
      <c r="D15" s="14">
        <v>425187</v>
      </c>
      <c r="E15" s="14">
        <v>1976100</v>
      </c>
      <c r="F15" s="20">
        <f t="shared" ref="F15:G19" si="2">SUM(B15/D15-1)</f>
        <v>0.4044737962355387</v>
      </c>
      <c r="G15" s="20">
        <f t="shared" si="2"/>
        <v>0.1344567582612215</v>
      </c>
    </row>
    <row r="16" spans="1:7" ht="21.95" customHeight="1">
      <c r="A16" s="10" t="s">
        <v>11</v>
      </c>
      <c r="B16" s="14">
        <f>SUM(公式!J34)</f>
        <v>80692</v>
      </c>
      <c r="C16" s="14">
        <f>SUM(公式!K34)</f>
        <v>314800</v>
      </c>
      <c r="D16" s="14">
        <v>82305</v>
      </c>
      <c r="E16" s="14">
        <v>341700</v>
      </c>
      <c r="F16" s="20">
        <f t="shared" si="2"/>
        <v>-1.9597837312435473E-2</v>
      </c>
      <c r="G16" s="20">
        <f t="shared" si="2"/>
        <v>-7.872402692420255E-2</v>
      </c>
    </row>
    <row r="17" spans="1:7" ht="21.95" customHeight="1">
      <c r="A17" s="10" t="s">
        <v>12</v>
      </c>
      <c r="B17" s="13">
        <f>SUM(公式!J38)</f>
        <v>1818</v>
      </c>
      <c r="C17" s="13">
        <f>SUM(公式!K38)</f>
        <v>37900</v>
      </c>
      <c r="D17" s="13">
        <v>9793</v>
      </c>
      <c r="E17" s="13">
        <v>247800</v>
      </c>
      <c r="F17" s="21">
        <f t="shared" si="2"/>
        <v>-0.81435719391402017</v>
      </c>
      <c r="G17" s="21">
        <f t="shared" si="2"/>
        <v>-0.84705407586763526</v>
      </c>
    </row>
    <row r="18" spans="1:7" ht="21.95" customHeight="1">
      <c r="A18" s="10" t="s">
        <v>13</v>
      </c>
      <c r="B18" s="14">
        <f>SUM(公式!J41)</f>
        <v>33735</v>
      </c>
      <c r="C18" s="14">
        <f>SUM(公式!K41)</f>
        <v>231400</v>
      </c>
      <c r="D18" s="14">
        <v>42364</v>
      </c>
      <c r="E18" s="14">
        <v>386500</v>
      </c>
      <c r="F18" s="20">
        <f t="shared" si="2"/>
        <v>-0.20368709281465391</v>
      </c>
      <c r="G18" s="20">
        <f t="shared" si="2"/>
        <v>-0.40129366106080211</v>
      </c>
    </row>
    <row r="19" spans="1:7" ht="21.95" customHeight="1">
      <c r="A19" s="18" t="s">
        <v>25</v>
      </c>
      <c r="B19" s="22">
        <f>SUM(B15:B18)</f>
        <v>713409</v>
      </c>
      <c r="C19" s="22">
        <f>SUM(C15:C18)</f>
        <v>2825900</v>
      </c>
      <c r="D19" s="22">
        <v>559649</v>
      </c>
      <c r="E19" s="22">
        <v>2952100</v>
      </c>
      <c r="F19" s="24">
        <f t="shared" si="2"/>
        <v>0.27474363395628321</v>
      </c>
      <c r="G19" s="24">
        <f t="shared" si="2"/>
        <v>-4.2749229362148977E-2</v>
      </c>
    </row>
    <row r="20" spans="1:7" ht="21.95" customHeight="1">
      <c r="A20" s="10" t="s">
        <v>14</v>
      </c>
      <c r="B20" s="14">
        <f>SUM(公式!J46)</f>
        <v>4281</v>
      </c>
      <c r="C20" s="14">
        <f>SUM(公式!K46)</f>
        <v>39100</v>
      </c>
      <c r="D20" s="14">
        <v>1314</v>
      </c>
      <c r="E20" s="14">
        <v>23600</v>
      </c>
      <c r="F20" s="20">
        <f t="shared" ref="F20:G23" si="3">SUM(B20/D20-1)</f>
        <v>2.2579908675799087</v>
      </c>
      <c r="G20" s="20">
        <f t="shared" si="3"/>
        <v>0.65677966101694918</v>
      </c>
    </row>
    <row r="21" spans="1:7" ht="21.95" customHeight="1">
      <c r="A21" s="10" t="s">
        <v>15</v>
      </c>
      <c r="B21" s="14">
        <f>SUM(公式!J50)</f>
        <v>537882</v>
      </c>
      <c r="C21" s="14">
        <f>SUM(公式!K50)</f>
        <v>3599600</v>
      </c>
      <c r="D21" s="14">
        <v>489755</v>
      </c>
      <c r="E21" s="14">
        <v>3753100</v>
      </c>
      <c r="F21" s="20">
        <f t="shared" si="3"/>
        <v>9.8267501097487608E-2</v>
      </c>
      <c r="G21" s="20">
        <f t="shared" si="3"/>
        <v>-4.0899523060936249E-2</v>
      </c>
    </row>
    <row r="22" spans="1:7" ht="21.95" customHeight="1">
      <c r="A22" s="10" t="s">
        <v>16</v>
      </c>
      <c r="B22" s="14">
        <f>SUM(公式!J55)</f>
        <v>25278</v>
      </c>
      <c r="C22" s="14">
        <f>SUM(公式!K55)</f>
        <v>70300</v>
      </c>
      <c r="D22" s="14">
        <v>20093</v>
      </c>
      <c r="E22" s="14">
        <v>55000</v>
      </c>
      <c r="F22" s="20">
        <f t="shared" si="3"/>
        <v>0.25805006718757784</v>
      </c>
      <c r="G22" s="20">
        <f t="shared" si="3"/>
        <v>0.27818181818181809</v>
      </c>
    </row>
    <row r="23" spans="1:7" ht="21.95" customHeight="1">
      <c r="A23" s="18" t="s">
        <v>25</v>
      </c>
      <c r="B23" s="22">
        <f>SUM(B20:B22)</f>
        <v>567441</v>
      </c>
      <c r="C23" s="22">
        <f>SUM(C20:C22)</f>
        <v>3709000</v>
      </c>
      <c r="D23" s="22">
        <v>511162</v>
      </c>
      <c r="E23" s="22">
        <v>3831700</v>
      </c>
      <c r="F23" s="24">
        <f t="shared" si="3"/>
        <v>0.11010012481365994</v>
      </c>
      <c r="G23" s="24">
        <f t="shared" si="3"/>
        <v>-3.202233995354542E-2</v>
      </c>
    </row>
    <row r="24" spans="1:7" ht="27.75" customHeight="1">
      <c r="A24" s="28" t="s">
        <v>56</v>
      </c>
      <c r="B24" s="29">
        <f>SUM(B9+B14+B19+B23)</f>
        <v>5846742</v>
      </c>
      <c r="C24" s="29">
        <f>SUM(C9+C14+C19+C23)</f>
        <v>17328500</v>
      </c>
      <c r="D24" s="29">
        <v>5114326</v>
      </c>
      <c r="E24" s="29">
        <v>16936800</v>
      </c>
      <c r="F24" s="44">
        <f>SUM(B24/D24-1)</f>
        <v>0.14320870433366983</v>
      </c>
      <c r="G24" s="44">
        <f>SUM(C24/E24-1)</f>
        <v>2.3127155070615357E-2</v>
      </c>
    </row>
    <row r="25" spans="1:7">
      <c r="B25" s="16"/>
      <c r="C25" s="16"/>
      <c r="D25" s="16"/>
      <c r="E25" s="16"/>
    </row>
    <row r="26" spans="1:7">
      <c r="C26" s="15"/>
      <c r="E26" s="15"/>
    </row>
  </sheetData>
  <mergeCells count="5">
    <mergeCell ref="A1:G1"/>
    <mergeCell ref="F2:G2"/>
    <mergeCell ref="D2:E2"/>
    <mergeCell ref="B2:C2"/>
    <mergeCell ref="A2:A3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G26"/>
  <sheetViews>
    <sheetView zoomScaleNormal="136" workbookViewId="0">
      <selection sqref="A1:G1"/>
    </sheetView>
  </sheetViews>
  <sheetFormatPr defaultColWidth="9" defaultRowHeight="15.75"/>
  <cols>
    <col min="1" max="1" width="18.625" style="11" bestFit="1" customWidth="1"/>
    <col min="2" max="2" width="13.75" style="11" bestFit="1" customWidth="1"/>
    <col min="3" max="3" width="15" style="11" bestFit="1" customWidth="1"/>
    <col min="4" max="4" width="13.75" style="11" bestFit="1" customWidth="1"/>
    <col min="5" max="5" width="15" style="11" bestFit="1" customWidth="1"/>
    <col min="6" max="6" width="11.375" style="17" bestFit="1" customWidth="1"/>
    <col min="7" max="7" width="11" style="17" bestFit="1" customWidth="1"/>
    <col min="8" max="16384" width="9" style="11"/>
  </cols>
  <sheetData>
    <row r="1" spans="1:7" ht="36" customHeight="1">
      <c r="A1" s="65" t="s">
        <v>109</v>
      </c>
      <c r="B1" s="65"/>
      <c r="C1" s="65"/>
      <c r="D1" s="65"/>
      <c r="E1" s="65"/>
      <c r="F1" s="65"/>
      <c r="G1" s="65"/>
    </row>
    <row r="2" spans="1:7" ht="25.5" customHeight="1">
      <c r="A2" s="67" t="s">
        <v>0</v>
      </c>
      <c r="B2" s="66" t="s">
        <v>110</v>
      </c>
      <c r="C2" s="66"/>
      <c r="D2" s="66" t="s">
        <v>68</v>
      </c>
      <c r="E2" s="66"/>
      <c r="F2" s="64" t="s">
        <v>50</v>
      </c>
      <c r="G2" s="64"/>
    </row>
    <row r="3" spans="1:7" ht="25.15" customHeight="1">
      <c r="A3" s="68"/>
      <c r="B3" s="48" t="s">
        <v>69</v>
      </c>
      <c r="C3" s="48" t="s">
        <v>70</v>
      </c>
      <c r="D3" s="48" t="s">
        <v>44</v>
      </c>
      <c r="E3" s="48" t="s">
        <v>45</v>
      </c>
      <c r="F3" s="47" t="s">
        <v>63</v>
      </c>
      <c r="G3" s="47" t="s">
        <v>64</v>
      </c>
    </row>
    <row r="4" spans="1:7" ht="21.95" customHeight="1">
      <c r="A4" s="10" t="s">
        <v>1</v>
      </c>
      <c r="B4" s="12">
        <f>SUM(公式!L5)</f>
        <v>2217973</v>
      </c>
      <c r="C4" s="12">
        <f>SUM(公式!M5)</f>
        <v>4871600</v>
      </c>
      <c r="D4" s="12">
        <v>2545791</v>
      </c>
      <c r="E4" s="12">
        <v>5952000</v>
      </c>
      <c r="F4" s="20">
        <f t="shared" ref="F4:G9" si="0">SUM(B4/D4-1)</f>
        <v>-0.12876862240458864</v>
      </c>
      <c r="G4" s="20">
        <f t="shared" si="0"/>
        <v>-0.18151881720430108</v>
      </c>
    </row>
    <row r="5" spans="1:7" ht="21.95" customHeight="1">
      <c r="A5" s="10" t="s">
        <v>2</v>
      </c>
      <c r="B5" s="13">
        <f>SUM(公式!L8)</f>
        <v>1012830</v>
      </c>
      <c r="C5" s="13">
        <f>SUM(公式!M8)</f>
        <v>2331100</v>
      </c>
      <c r="D5" s="13">
        <v>477398</v>
      </c>
      <c r="E5" s="13">
        <v>1274200</v>
      </c>
      <c r="F5" s="20">
        <f t="shared" si="0"/>
        <v>1.1215631401891084</v>
      </c>
      <c r="G5" s="20">
        <f t="shared" si="0"/>
        <v>0.82946162297912407</v>
      </c>
    </row>
    <row r="6" spans="1:7" ht="21.95" customHeight="1">
      <c r="A6" s="10" t="s">
        <v>3</v>
      </c>
      <c r="B6" s="13">
        <f>SUM(公式!L10)</f>
        <v>2946</v>
      </c>
      <c r="C6" s="13">
        <f>SUM(公式!M10)</f>
        <v>36200</v>
      </c>
      <c r="D6" s="13">
        <v>3269</v>
      </c>
      <c r="E6" s="13">
        <v>51300</v>
      </c>
      <c r="F6" s="20">
        <f t="shared" si="0"/>
        <v>-9.8806974609972453E-2</v>
      </c>
      <c r="G6" s="20">
        <f t="shared" si="0"/>
        <v>-0.29434697855750491</v>
      </c>
    </row>
    <row r="7" spans="1:7" ht="21.95" customHeight="1">
      <c r="A7" s="10" t="s">
        <v>4</v>
      </c>
      <c r="B7" s="14">
        <f>SUM(公式!L12)</f>
        <v>1031723</v>
      </c>
      <c r="C7" s="14">
        <f>SUM(公式!M12)</f>
        <v>2261500</v>
      </c>
      <c r="D7" s="14">
        <v>686491</v>
      </c>
      <c r="E7" s="14">
        <v>1664000</v>
      </c>
      <c r="F7" s="20">
        <f t="shared" si="0"/>
        <v>0.50289370144692347</v>
      </c>
      <c r="G7" s="20">
        <f t="shared" si="0"/>
        <v>0.35907451923076916</v>
      </c>
    </row>
    <row r="8" spans="1:7" ht="21.95" customHeight="1">
      <c r="A8" s="10" t="s">
        <v>5</v>
      </c>
      <c r="B8" s="14">
        <f>SUM(公式!L14)</f>
        <v>257860</v>
      </c>
      <c r="C8" s="14">
        <f>SUM(公式!M14)</f>
        <v>651700</v>
      </c>
      <c r="D8" s="14">
        <v>287250</v>
      </c>
      <c r="E8" s="14">
        <v>629200</v>
      </c>
      <c r="F8" s="20">
        <f t="shared" si="0"/>
        <v>-0.10231505657093121</v>
      </c>
      <c r="G8" s="20">
        <f t="shared" si="0"/>
        <v>3.575969485060404E-2</v>
      </c>
    </row>
    <row r="9" spans="1:7" ht="23.45" customHeight="1">
      <c r="A9" s="18" t="s">
        <v>25</v>
      </c>
      <c r="B9" s="22">
        <f>SUM(B4:B8)</f>
        <v>4523332</v>
      </c>
      <c r="C9" s="22">
        <f>SUM(C4:C8)</f>
        <v>10152100</v>
      </c>
      <c r="D9" s="22">
        <v>4000199</v>
      </c>
      <c r="E9" s="22">
        <v>9570700</v>
      </c>
      <c r="F9" s="24">
        <f t="shared" si="0"/>
        <v>0.13077674385699312</v>
      </c>
      <c r="G9" s="24">
        <f t="shared" si="0"/>
        <v>6.0747907676554469E-2</v>
      </c>
    </row>
    <row r="10" spans="1:7" ht="21.95" customHeight="1">
      <c r="A10" s="10" t="s">
        <v>6</v>
      </c>
      <c r="B10" s="14">
        <f>SUM(公式!L20)</f>
        <v>785683</v>
      </c>
      <c r="C10" s="14">
        <f>SUM(公式!M20)</f>
        <v>2089700</v>
      </c>
      <c r="D10" s="14">
        <v>936208</v>
      </c>
      <c r="E10" s="14">
        <v>2775100</v>
      </c>
      <c r="F10" s="20">
        <f t="shared" ref="F10:G14" si="1">SUM(B10/D10-1)</f>
        <v>-0.16078157845265151</v>
      </c>
      <c r="G10" s="20">
        <f t="shared" si="1"/>
        <v>-0.24698209073546895</v>
      </c>
    </row>
    <row r="11" spans="1:7" ht="21.95" customHeight="1">
      <c r="A11" s="10" t="s">
        <v>7</v>
      </c>
      <c r="B11" s="13">
        <f>SUM(公式!L23)</f>
        <v>24397</v>
      </c>
      <c r="C11" s="13">
        <f>SUM(公式!M23)</f>
        <v>125300</v>
      </c>
      <c r="D11" s="13">
        <v>11974</v>
      </c>
      <c r="E11" s="13">
        <v>64600</v>
      </c>
      <c r="F11" s="21">
        <f t="shared" si="1"/>
        <v>1.0374979121429764</v>
      </c>
      <c r="G11" s="21">
        <f t="shared" si="1"/>
        <v>0.93962848297213619</v>
      </c>
    </row>
    <row r="12" spans="1:7" ht="21.95" customHeight="1">
      <c r="A12" s="10" t="s">
        <v>8</v>
      </c>
      <c r="B12" s="14">
        <f>SUM(公式!L25)</f>
        <v>0</v>
      </c>
      <c r="C12" s="14">
        <f>SUM(公式!M25)</f>
        <v>0</v>
      </c>
      <c r="D12" s="13">
        <v>0</v>
      </c>
      <c r="E12" s="13">
        <v>0</v>
      </c>
      <c r="F12" s="21">
        <v>0</v>
      </c>
      <c r="G12" s="21">
        <v>0</v>
      </c>
    </row>
    <row r="13" spans="1:7" ht="21.95" customHeight="1">
      <c r="A13" s="10" t="s">
        <v>9</v>
      </c>
      <c r="B13" s="14">
        <f>SUM(公式!L27)</f>
        <v>63581</v>
      </c>
      <c r="C13" s="14">
        <f>SUM(公式!M27)</f>
        <v>240600</v>
      </c>
      <c r="D13" s="14">
        <v>50402</v>
      </c>
      <c r="E13" s="14">
        <v>248000</v>
      </c>
      <c r="F13" s="20">
        <f t="shared" si="1"/>
        <v>0.26147771913812945</v>
      </c>
      <c r="G13" s="20">
        <f t="shared" si="1"/>
        <v>-2.9838709677419306E-2</v>
      </c>
    </row>
    <row r="14" spans="1:7" ht="21.95" customHeight="1">
      <c r="A14" s="18" t="s">
        <v>25</v>
      </c>
      <c r="B14" s="22">
        <f>SUM(B10:B13)</f>
        <v>873661</v>
      </c>
      <c r="C14" s="22">
        <f>SUM(C10:C13)</f>
        <v>2455600</v>
      </c>
      <c r="D14" s="22">
        <v>998584</v>
      </c>
      <c r="E14" s="22">
        <v>3087700</v>
      </c>
      <c r="F14" s="24">
        <f t="shared" si="1"/>
        <v>-0.12510014180078988</v>
      </c>
      <c r="G14" s="24">
        <f t="shared" si="1"/>
        <v>-0.20471548401722961</v>
      </c>
    </row>
    <row r="15" spans="1:7" ht="21.95" customHeight="1">
      <c r="A15" s="10" t="s">
        <v>10</v>
      </c>
      <c r="B15" s="14">
        <f>SUM(公式!L31)</f>
        <v>710042</v>
      </c>
      <c r="C15" s="14">
        <f>SUM(公式!M31)</f>
        <v>2745200</v>
      </c>
      <c r="D15" s="14">
        <v>556072</v>
      </c>
      <c r="E15" s="14">
        <v>2586100</v>
      </c>
      <c r="F15" s="20">
        <f t="shared" ref="F15:G19" si="2">SUM(B15/D15-1)</f>
        <v>0.27688860435339313</v>
      </c>
      <c r="G15" s="20">
        <f t="shared" si="2"/>
        <v>6.1521209543327737E-2</v>
      </c>
    </row>
    <row r="16" spans="1:7" ht="21.95" customHeight="1">
      <c r="A16" s="10" t="s">
        <v>11</v>
      </c>
      <c r="B16" s="14">
        <f>SUM(公式!L34)</f>
        <v>80692</v>
      </c>
      <c r="C16" s="14">
        <f>SUM(公式!M34)</f>
        <v>314800</v>
      </c>
      <c r="D16" s="14">
        <v>114849</v>
      </c>
      <c r="E16" s="14">
        <v>471400</v>
      </c>
      <c r="F16" s="20">
        <f t="shared" si="2"/>
        <v>-0.29740790080888824</v>
      </c>
      <c r="G16" s="20">
        <f t="shared" si="2"/>
        <v>-0.33220195163343236</v>
      </c>
    </row>
    <row r="17" spans="1:7" ht="21.95" customHeight="1">
      <c r="A17" s="10" t="s">
        <v>12</v>
      </c>
      <c r="B17" s="13">
        <f>SUM(公式!L38)</f>
        <v>2999</v>
      </c>
      <c r="C17" s="13">
        <f>SUM(公式!M38)</f>
        <v>45100</v>
      </c>
      <c r="D17" s="13">
        <v>9952</v>
      </c>
      <c r="E17" s="13">
        <v>252800</v>
      </c>
      <c r="F17" s="21">
        <f t="shared" si="2"/>
        <v>-0.698653536977492</v>
      </c>
      <c r="G17" s="21">
        <f t="shared" si="2"/>
        <v>-0.82159810126582278</v>
      </c>
    </row>
    <row r="18" spans="1:7" ht="21.95" customHeight="1">
      <c r="A18" s="10" t="s">
        <v>13</v>
      </c>
      <c r="B18" s="14">
        <f>SUM(公式!L41)</f>
        <v>35493</v>
      </c>
      <c r="C18" s="14">
        <f>SUM(公式!M41)</f>
        <v>257300</v>
      </c>
      <c r="D18" s="14">
        <v>44639</v>
      </c>
      <c r="E18" s="14">
        <v>448300</v>
      </c>
      <c r="F18" s="20">
        <f t="shared" si="2"/>
        <v>-0.20488810233204147</v>
      </c>
      <c r="G18" s="20">
        <f t="shared" si="2"/>
        <v>-0.42605398170867725</v>
      </c>
    </row>
    <row r="19" spans="1:7" ht="21.95" customHeight="1">
      <c r="A19" s="18" t="s">
        <v>25</v>
      </c>
      <c r="B19" s="22">
        <f>SUM(B15:B18)</f>
        <v>829226</v>
      </c>
      <c r="C19" s="22">
        <f>SUM(C15:C18)</f>
        <v>3362400</v>
      </c>
      <c r="D19" s="22">
        <v>725512</v>
      </c>
      <c r="E19" s="22">
        <v>3758600</v>
      </c>
      <c r="F19" s="24">
        <f t="shared" si="2"/>
        <v>0.14295283882279008</v>
      </c>
      <c r="G19" s="24">
        <f t="shared" si="2"/>
        <v>-0.10541158942159312</v>
      </c>
    </row>
    <row r="20" spans="1:7" ht="21.95" customHeight="1">
      <c r="A20" s="10" t="s">
        <v>14</v>
      </c>
      <c r="B20" s="14">
        <f>SUM(公式!L46)</f>
        <v>4556</v>
      </c>
      <c r="C20" s="14">
        <f>SUM(公式!M46)</f>
        <v>49200</v>
      </c>
      <c r="D20" s="14">
        <v>2450</v>
      </c>
      <c r="E20" s="14">
        <v>46200</v>
      </c>
      <c r="F20" s="20">
        <f t="shared" ref="F20:G23" si="3">SUM(B20/D20-1)</f>
        <v>0.85959183673469397</v>
      </c>
      <c r="G20" s="20">
        <f t="shared" si="3"/>
        <v>6.4935064935064846E-2</v>
      </c>
    </row>
    <row r="21" spans="1:7" ht="21.95" customHeight="1">
      <c r="A21" s="10" t="s">
        <v>15</v>
      </c>
      <c r="B21" s="14">
        <f>SUM(公式!L50)</f>
        <v>582779</v>
      </c>
      <c r="C21" s="14">
        <f>SUM(公式!M50)</f>
        <v>4026600</v>
      </c>
      <c r="D21" s="14">
        <v>578975</v>
      </c>
      <c r="E21" s="14">
        <v>4414600</v>
      </c>
      <c r="F21" s="20">
        <f t="shared" si="3"/>
        <v>6.570231875296928E-3</v>
      </c>
      <c r="G21" s="20">
        <f t="shared" si="3"/>
        <v>-8.7890182575997788E-2</v>
      </c>
    </row>
    <row r="22" spans="1:7" ht="21.95" customHeight="1">
      <c r="A22" s="10" t="s">
        <v>16</v>
      </c>
      <c r="B22" s="14">
        <f>SUM(公式!L55)</f>
        <v>25281</v>
      </c>
      <c r="C22" s="14">
        <f>SUM(公式!M55)</f>
        <v>70900</v>
      </c>
      <c r="D22" s="14">
        <v>20616</v>
      </c>
      <c r="E22" s="14">
        <v>59600</v>
      </c>
      <c r="F22" s="20">
        <f t="shared" si="3"/>
        <v>0.22628055878928977</v>
      </c>
      <c r="G22" s="20">
        <f t="shared" si="3"/>
        <v>0.18959731543624159</v>
      </c>
    </row>
    <row r="23" spans="1:7" ht="21.95" customHeight="1">
      <c r="A23" s="18" t="s">
        <v>25</v>
      </c>
      <c r="B23" s="22">
        <f>SUM(B20:B22)</f>
        <v>612616</v>
      </c>
      <c r="C23" s="22">
        <f>SUM(C20:C22)</f>
        <v>4146700</v>
      </c>
      <c r="D23" s="22">
        <v>602041</v>
      </c>
      <c r="E23" s="22">
        <v>4520400</v>
      </c>
      <c r="F23" s="24">
        <f t="shared" si="3"/>
        <v>1.7565248878398609E-2</v>
      </c>
      <c r="G23" s="24">
        <f t="shared" si="3"/>
        <v>-8.2669675249977925E-2</v>
      </c>
    </row>
    <row r="24" spans="1:7" ht="27.75" customHeight="1">
      <c r="A24" s="28" t="s">
        <v>71</v>
      </c>
      <c r="B24" s="29">
        <f>SUM(B9+B14+B19+B23)</f>
        <v>6838835</v>
      </c>
      <c r="C24" s="29">
        <f>SUM(C9+C14+C19+C23)</f>
        <v>20116800</v>
      </c>
      <c r="D24" s="29">
        <v>6326336</v>
      </c>
      <c r="E24" s="29">
        <v>20937400</v>
      </c>
      <c r="F24" s="44">
        <f>SUM(B24/D24-1)</f>
        <v>8.1010398435998443E-2</v>
      </c>
      <c r="G24" s="44">
        <f>SUM(C24/E24-1)</f>
        <v>-3.9193023011453221E-2</v>
      </c>
    </row>
    <row r="25" spans="1:7">
      <c r="B25" s="16"/>
      <c r="C25" s="16"/>
      <c r="D25" s="16"/>
      <c r="E25" s="16"/>
    </row>
    <row r="26" spans="1:7">
      <c r="C26" s="15"/>
      <c r="E26" s="15"/>
    </row>
  </sheetData>
  <mergeCells count="5">
    <mergeCell ref="A1:G1"/>
    <mergeCell ref="F2:G2"/>
    <mergeCell ref="B2:C2"/>
    <mergeCell ref="D2:E2"/>
    <mergeCell ref="A2:A3"/>
  </mergeCells>
  <phoneticPr fontId="2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G26"/>
  <sheetViews>
    <sheetView zoomScaleNormal="100" workbookViewId="0">
      <selection sqref="A1:G1"/>
    </sheetView>
  </sheetViews>
  <sheetFormatPr defaultColWidth="9" defaultRowHeight="15.75"/>
  <cols>
    <col min="1" max="1" width="18.625" style="11" bestFit="1" customWidth="1"/>
    <col min="2" max="2" width="13.75" style="11" bestFit="1" customWidth="1"/>
    <col min="3" max="3" width="15" style="11" bestFit="1" customWidth="1"/>
    <col min="4" max="4" width="13.75" style="11" bestFit="1" customWidth="1"/>
    <col min="5" max="5" width="15" style="11" bestFit="1" customWidth="1"/>
    <col min="6" max="6" width="11.5" style="17" bestFit="1" customWidth="1"/>
    <col min="7" max="7" width="11.375" style="17" bestFit="1" customWidth="1"/>
    <col min="8" max="16384" width="9" style="11"/>
  </cols>
  <sheetData>
    <row r="1" spans="1:7" ht="36" customHeight="1">
      <c r="A1" s="65" t="s">
        <v>106</v>
      </c>
      <c r="B1" s="65"/>
      <c r="C1" s="65"/>
      <c r="D1" s="65"/>
      <c r="E1" s="65"/>
      <c r="F1" s="65"/>
      <c r="G1" s="65"/>
    </row>
    <row r="2" spans="1:7" ht="25.5" customHeight="1">
      <c r="A2" s="67" t="s">
        <v>0</v>
      </c>
      <c r="B2" s="66" t="s">
        <v>105</v>
      </c>
      <c r="C2" s="66"/>
      <c r="D2" s="66" t="s">
        <v>72</v>
      </c>
      <c r="E2" s="66"/>
      <c r="F2" s="64" t="s">
        <v>73</v>
      </c>
      <c r="G2" s="64"/>
    </row>
    <row r="3" spans="1:7" ht="25.15" customHeight="1">
      <c r="A3" s="68"/>
      <c r="B3" s="48" t="s">
        <v>74</v>
      </c>
      <c r="C3" s="48" t="s">
        <v>75</v>
      </c>
      <c r="D3" s="48" t="s">
        <v>44</v>
      </c>
      <c r="E3" s="48" t="s">
        <v>45</v>
      </c>
      <c r="F3" s="47" t="s">
        <v>76</v>
      </c>
      <c r="G3" s="47" t="s">
        <v>77</v>
      </c>
    </row>
    <row r="4" spans="1:7" ht="21.95" customHeight="1">
      <c r="A4" s="10" t="s">
        <v>1</v>
      </c>
      <c r="B4" s="12">
        <f>SUM(公式!N5)</f>
        <v>2698936</v>
      </c>
      <c r="C4" s="12">
        <f>SUM(公式!O5)</f>
        <v>5824200</v>
      </c>
      <c r="D4" s="12">
        <v>2979256</v>
      </c>
      <c r="E4" s="12">
        <v>6965100</v>
      </c>
      <c r="F4" s="20">
        <f t="shared" ref="F4:G9" si="0">SUM(B4/D4-1)</f>
        <v>-9.4090605171223918E-2</v>
      </c>
      <c r="G4" s="20">
        <f t="shared" si="0"/>
        <v>-0.16380238618253862</v>
      </c>
    </row>
    <row r="5" spans="1:7" ht="21.95" customHeight="1">
      <c r="A5" s="10" t="s">
        <v>2</v>
      </c>
      <c r="B5" s="13">
        <f>SUM(公式!N8)</f>
        <v>1154504</v>
      </c>
      <c r="C5" s="13">
        <f>SUM(公式!O8)</f>
        <v>2612900</v>
      </c>
      <c r="D5" s="13">
        <v>748671</v>
      </c>
      <c r="E5" s="13">
        <v>2011900</v>
      </c>
      <c r="F5" s="20">
        <f t="shared" si="0"/>
        <v>0.54207121686294779</v>
      </c>
      <c r="G5" s="20">
        <f t="shared" si="0"/>
        <v>0.29872260052686506</v>
      </c>
    </row>
    <row r="6" spans="1:7" ht="21.95" customHeight="1">
      <c r="A6" s="10" t="s">
        <v>3</v>
      </c>
      <c r="B6" s="13">
        <f>SUM(公式!N10)</f>
        <v>5225</v>
      </c>
      <c r="C6" s="13">
        <f>SUM(公式!O10)</f>
        <v>65500</v>
      </c>
      <c r="D6" s="13">
        <v>5590</v>
      </c>
      <c r="E6" s="13">
        <v>85800</v>
      </c>
      <c r="F6" s="20">
        <f t="shared" si="0"/>
        <v>-6.5295169946332776E-2</v>
      </c>
      <c r="G6" s="20">
        <f t="shared" si="0"/>
        <v>-0.23659673659673663</v>
      </c>
    </row>
    <row r="7" spans="1:7" ht="21.95" customHeight="1">
      <c r="A7" s="10" t="s">
        <v>4</v>
      </c>
      <c r="B7" s="14">
        <f>SUM(公式!N12)</f>
        <v>1388827</v>
      </c>
      <c r="C7" s="14">
        <f>SUM(公式!O12)</f>
        <v>3038200</v>
      </c>
      <c r="D7" s="14">
        <v>737016</v>
      </c>
      <c r="E7" s="14">
        <v>1744400</v>
      </c>
      <c r="F7" s="20">
        <f t="shared" si="0"/>
        <v>0.88439192636252129</v>
      </c>
      <c r="G7" s="20">
        <f t="shared" si="0"/>
        <v>0.74168768631047932</v>
      </c>
    </row>
    <row r="8" spans="1:7" ht="21.95" customHeight="1">
      <c r="A8" s="10" t="s">
        <v>5</v>
      </c>
      <c r="B8" s="14">
        <f>SUM(公式!N14)</f>
        <v>371834</v>
      </c>
      <c r="C8" s="14">
        <f>SUM(公式!O14)</f>
        <v>833000</v>
      </c>
      <c r="D8" s="14">
        <v>405317</v>
      </c>
      <c r="E8" s="14">
        <v>897700</v>
      </c>
      <c r="F8" s="20">
        <f t="shared" si="0"/>
        <v>-8.2609414359624656E-2</v>
      </c>
      <c r="G8" s="20">
        <f t="shared" si="0"/>
        <v>-7.2073075637740902E-2</v>
      </c>
    </row>
    <row r="9" spans="1:7" ht="23.45" customHeight="1">
      <c r="A9" s="18" t="s">
        <v>25</v>
      </c>
      <c r="B9" s="22">
        <f>SUM(B4:B8)</f>
        <v>5619326</v>
      </c>
      <c r="C9" s="22">
        <f>SUM(C4:C8)</f>
        <v>12373800</v>
      </c>
      <c r="D9" s="22">
        <v>4875850</v>
      </c>
      <c r="E9" s="22">
        <v>11704900</v>
      </c>
      <c r="F9" s="24">
        <f t="shared" si="0"/>
        <v>0.15248131095091111</v>
      </c>
      <c r="G9" s="24">
        <f t="shared" si="0"/>
        <v>5.714700680911422E-2</v>
      </c>
    </row>
    <row r="10" spans="1:7" ht="21.95" customHeight="1">
      <c r="A10" s="10" t="s">
        <v>6</v>
      </c>
      <c r="B10" s="14">
        <f>SUM(公式!N20)</f>
        <v>845422</v>
      </c>
      <c r="C10" s="14">
        <f>SUM(公式!O20)</f>
        <v>2228700</v>
      </c>
      <c r="D10" s="14">
        <v>975795</v>
      </c>
      <c r="E10" s="14">
        <v>2883500</v>
      </c>
      <c r="F10" s="20">
        <f t="shared" ref="F10:G14" si="1">SUM(B10/D10-1)</f>
        <v>-0.13360695637915754</v>
      </c>
      <c r="G10" s="20">
        <f t="shared" si="1"/>
        <v>-0.22708513958730714</v>
      </c>
    </row>
    <row r="11" spans="1:7" ht="21.95" customHeight="1">
      <c r="A11" s="10" t="s">
        <v>7</v>
      </c>
      <c r="B11" s="13">
        <f>SUM(公式!N23)</f>
        <v>24475</v>
      </c>
      <c r="C11" s="13">
        <f>SUM(公式!O23)</f>
        <v>129000</v>
      </c>
      <c r="D11" s="13">
        <v>31136</v>
      </c>
      <c r="E11" s="13">
        <v>179000</v>
      </c>
      <c r="F11" s="21">
        <f t="shared" si="1"/>
        <v>-0.21393242548818092</v>
      </c>
      <c r="G11" s="21">
        <f t="shared" si="1"/>
        <v>-0.27932960893854752</v>
      </c>
    </row>
    <row r="12" spans="1:7" ht="21.95" customHeight="1">
      <c r="A12" s="10" t="s">
        <v>8</v>
      </c>
      <c r="B12" s="14">
        <f>SUM(公式!N25)</f>
        <v>0</v>
      </c>
      <c r="C12" s="14">
        <f>SUM(公式!O25)</f>
        <v>0</v>
      </c>
      <c r="D12" s="13">
        <v>0</v>
      </c>
      <c r="E12" s="13">
        <v>0</v>
      </c>
      <c r="F12" s="21">
        <v>0</v>
      </c>
      <c r="G12" s="21">
        <v>0</v>
      </c>
    </row>
    <row r="13" spans="1:7" ht="21.95" customHeight="1">
      <c r="A13" s="10" t="s">
        <v>9</v>
      </c>
      <c r="B13" s="14">
        <f>SUM(公式!N27)</f>
        <v>64635</v>
      </c>
      <c r="C13" s="14">
        <f>SUM(公式!O27)</f>
        <v>244200</v>
      </c>
      <c r="D13" s="14">
        <v>63817</v>
      </c>
      <c r="E13" s="14">
        <v>317700</v>
      </c>
      <c r="F13" s="20">
        <f t="shared" si="1"/>
        <v>1.2817901186204406E-2</v>
      </c>
      <c r="G13" s="20">
        <f t="shared" si="1"/>
        <v>-0.23135033050047216</v>
      </c>
    </row>
    <row r="14" spans="1:7" ht="21.95" customHeight="1">
      <c r="A14" s="18" t="s">
        <v>25</v>
      </c>
      <c r="B14" s="22">
        <f>SUM(B10:B13)</f>
        <v>934532</v>
      </c>
      <c r="C14" s="22">
        <f>SUM(C10:C13)</f>
        <v>2601900</v>
      </c>
      <c r="D14" s="22">
        <v>1070748</v>
      </c>
      <c r="E14" s="22">
        <v>3380200</v>
      </c>
      <c r="F14" s="24">
        <f t="shared" si="1"/>
        <v>-0.12721574077187159</v>
      </c>
      <c r="G14" s="24">
        <f t="shared" si="1"/>
        <v>-0.23025264777232113</v>
      </c>
    </row>
    <row r="15" spans="1:7" ht="21.95" customHeight="1">
      <c r="A15" s="10" t="s">
        <v>10</v>
      </c>
      <c r="B15" s="14">
        <f>SUM(公式!N31)</f>
        <v>887302</v>
      </c>
      <c r="C15" s="14">
        <f>SUM(公式!O31)</f>
        <v>3406600</v>
      </c>
      <c r="D15" s="14">
        <v>622526</v>
      </c>
      <c r="E15" s="14">
        <v>2845200</v>
      </c>
      <c r="F15" s="20">
        <f t="shared" ref="F15:G19" si="2">SUM(B15/D15-1)</f>
        <v>0.42532520730057866</v>
      </c>
      <c r="G15" s="20">
        <f t="shared" si="2"/>
        <v>0.19731477576268808</v>
      </c>
    </row>
    <row r="16" spans="1:7" ht="21.95" customHeight="1">
      <c r="A16" s="10" t="s">
        <v>11</v>
      </c>
      <c r="B16" s="14">
        <f>SUM(公式!N34)</f>
        <v>99708</v>
      </c>
      <c r="C16" s="14">
        <f>SUM(公式!O34)</f>
        <v>382300</v>
      </c>
      <c r="D16" s="14">
        <v>138096</v>
      </c>
      <c r="E16" s="14">
        <v>569700</v>
      </c>
      <c r="F16" s="20">
        <f t="shared" si="2"/>
        <v>-0.27798053527980537</v>
      </c>
      <c r="G16" s="20">
        <f t="shared" si="2"/>
        <v>-0.32894505880287872</v>
      </c>
    </row>
    <row r="17" spans="1:7" ht="21.95" customHeight="1">
      <c r="A17" s="10" t="s">
        <v>12</v>
      </c>
      <c r="B17" s="13">
        <f>SUM(公式!N38)</f>
        <v>3102</v>
      </c>
      <c r="C17" s="13">
        <f>SUM(公式!O38)</f>
        <v>49700</v>
      </c>
      <c r="D17" s="13">
        <v>9952</v>
      </c>
      <c r="E17" s="13">
        <v>252800</v>
      </c>
      <c r="F17" s="21">
        <f t="shared" si="2"/>
        <v>-0.68830385852090026</v>
      </c>
      <c r="G17" s="21">
        <f t="shared" si="2"/>
        <v>-0.80340189873417722</v>
      </c>
    </row>
    <row r="18" spans="1:7" ht="21.95" customHeight="1">
      <c r="A18" s="10" t="s">
        <v>13</v>
      </c>
      <c r="B18" s="14">
        <f>SUM(公式!N41)</f>
        <v>36489</v>
      </c>
      <c r="C18" s="14">
        <f>SUM(公式!O41)</f>
        <v>293300</v>
      </c>
      <c r="D18" s="14">
        <v>48132</v>
      </c>
      <c r="E18" s="14">
        <v>516600</v>
      </c>
      <c r="F18" s="20">
        <f t="shared" si="2"/>
        <v>-0.24189728247319875</v>
      </c>
      <c r="G18" s="20">
        <f t="shared" si="2"/>
        <v>-0.4322493224932249</v>
      </c>
    </row>
    <row r="19" spans="1:7" ht="21.95" customHeight="1">
      <c r="A19" s="18" t="s">
        <v>25</v>
      </c>
      <c r="B19" s="22">
        <f>SUM(B15:B18)</f>
        <v>1026601</v>
      </c>
      <c r="C19" s="22">
        <f>SUM(C15:C18)</f>
        <v>4131900</v>
      </c>
      <c r="D19" s="22">
        <v>818706</v>
      </c>
      <c r="E19" s="22">
        <v>4184300</v>
      </c>
      <c r="F19" s="24">
        <f t="shared" si="2"/>
        <v>0.25393120363109589</v>
      </c>
      <c r="G19" s="24">
        <f t="shared" si="2"/>
        <v>-1.2523002652773507E-2</v>
      </c>
    </row>
    <row r="20" spans="1:7" ht="21.95" customHeight="1">
      <c r="A20" s="10" t="s">
        <v>14</v>
      </c>
      <c r="B20" s="14">
        <f>SUM(公式!N46)</f>
        <v>4579</v>
      </c>
      <c r="C20" s="14">
        <f>SUM(公式!O46)</f>
        <v>49600</v>
      </c>
      <c r="D20" s="14">
        <v>2484</v>
      </c>
      <c r="E20" s="14">
        <v>46600</v>
      </c>
      <c r="F20" s="20">
        <f t="shared" ref="F20:G23" si="3">SUM(B20/D20-1)</f>
        <v>0.84339774557165859</v>
      </c>
      <c r="G20" s="20">
        <f t="shared" si="3"/>
        <v>6.4377682403433445E-2</v>
      </c>
    </row>
    <row r="21" spans="1:7" ht="21.95" customHeight="1">
      <c r="A21" s="10" t="s">
        <v>15</v>
      </c>
      <c r="B21" s="14">
        <f>SUM(公式!N50)</f>
        <v>624177</v>
      </c>
      <c r="C21" s="14">
        <f>SUM(公式!O50)</f>
        <v>4348900</v>
      </c>
      <c r="D21" s="14">
        <v>644914</v>
      </c>
      <c r="E21" s="14">
        <v>5144100</v>
      </c>
      <c r="F21" s="20">
        <f t="shared" si="3"/>
        <v>-3.2154674886884171E-2</v>
      </c>
      <c r="G21" s="20">
        <f t="shared" si="3"/>
        <v>-0.1545848642133707</v>
      </c>
    </row>
    <row r="22" spans="1:7" ht="21.95" customHeight="1">
      <c r="A22" s="10" t="s">
        <v>16</v>
      </c>
      <c r="B22" s="14">
        <f>SUM(公式!N55)</f>
        <v>25290</v>
      </c>
      <c r="C22" s="14">
        <f>SUM(公式!O55)</f>
        <v>71500</v>
      </c>
      <c r="D22" s="14">
        <v>43287</v>
      </c>
      <c r="E22" s="14">
        <v>102200</v>
      </c>
      <c r="F22" s="20">
        <f t="shared" si="3"/>
        <v>-0.41575992792293304</v>
      </c>
      <c r="G22" s="20">
        <f t="shared" si="3"/>
        <v>-0.30039138943248533</v>
      </c>
    </row>
    <row r="23" spans="1:7" ht="21.95" customHeight="1">
      <c r="A23" s="18" t="s">
        <v>25</v>
      </c>
      <c r="B23" s="22">
        <f>SUM(B20:B22)</f>
        <v>654046</v>
      </c>
      <c r="C23" s="22">
        <f>SUM(C20:C22)</f>
        <v>4470000</v>
      </c>
      <c r="D23" s="22">
        <v>690685</v>
      </c>
      <c r="E23" s="22">
        <v>5292900</v>
      </c>
      <c r="F23" s="24">
        <f t="shared" si="3"/>
        <v>-5.3047337063929279E-2</v>
      </c>
      <c r="G23" s="24">
        <f t="shared" si="3"/>
        <v>-0.15547242532449135</v>
      </c>
    </row>
    <row r="24" spans="1:7" ht="27.75" customHeight="1">
      <c r="A24" s="28" t="s">
        <v>78</v>
      </c>
      <c r="B24" s="29">
        <f>SUM(B9+B14+B19+B23)</f>
        <v>8234505</v>
      </c>
      <c r="C24" s="29">
        <f>SUM(C9+C14+C19+C23)</f>
        <v>23577600</v>
      </c>
      <c r="D24" s="29">
        <v>7455989</v>
      </c>
      <c r="E24" s="29">
        <v>24562300</v>
      </c>
      <c r="F24" s="44">
        <f>SUM(B24/D24-1)</f>
        <v>0.10441485361633451</v>
      </c>
      <c r="G24" s="44">
        <f>SUM(C24/E24-1)</f>
        <v>-4.0089893861731229E-2</v>
      </c>
    </row>
    <row r="25" spans="1:7">
      <c r="B25" s="16"/>
      <c r="C25" s="16"/>
      <c r="D25" s="16"/>
      <c r="E25" s="16"/>
    </row>
    <row r="26" spans="1:7">
      <c r="C26" s="15"/>
      <c r="E26" s="15"/>
    </row>
  </sheetData>
  <mergeCells count="5">
    <mergeCell ref="A1:G1"/>
    <mergeCell ref="F2:G2"/>
    <mergeCell ref="A2:A3"/>
    <mergeCell ref="B2:C2"/>
    <mergeCell ref="D2:E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G27"/>
  <sheetViews>
    <sheetView zoomScaleNormal="100" workbookViewId="0">
      <selection activeCell="C16" sqref="C16"/>
    </sheetView>
  </sheetViews>
  <sheetFormatPr defaultColWidth="9" defaultRowHeight="15.75"/>
  <cols>
    <col min="1" max="1" width="18.625" style="11" bestFit="1" customWidth="1"/>
    <col min="2" max="2" width="13.75" style="11" bestFit="1" customWidth="1"/>
    <col min="3" max="3" width="15" style="11" bestFit="1" customWidth="1"/>
    <col min="4" max="4" width="13.75" style="11" bestFit="1" customWidth="1"/>
    <col min="5" max="5" width="15" style="11" bestFit="1" customWidth="1"/>
    <col min="6" max="6" width="11.375" style="17" bestFit="1" customWidth="1"/>
    <col min="7" max="7" width="11" style="17" bestFit="1" customWidth="1"/>
    <col min="8" max="16384" width="9" style="11"/>
  </cols>
  <sheetData>
    <row r="1" spans="1:7" ht="36" customHeight="1">
      <c r="A1" s="65" t="s">
        <v>113</v>
      </c>
      <c r="B1" s="65"/>
      <c r="C1" s="65"/>
      <c r="D1" s="65"/>
      <c r="E1" s="65"/>
      <c r="F1" s="65"/>
      <c r="G1" s="65"/>
    </row>
    <row r="2" spans="1:7" ht="25.5" customHeight="1">
      <c r="A2" s="67" t="s">
        <v>0</v>
      </c>
      <c r="B2" s="66" t="s">
        <v>114</v>
      </c>
      <c r="C2" s="66"/>
      <c r="D2" s="66" t="s">
        <v>54</v>
      </c>
      <c r="E2" s="66"/>
      <c r="F2" s="64" t="s">
        <v>65</v>
      </c>
      <c r="G2" s="64"/>
    </row>
    <row r="3" spans="1:7" ht="25.15" customHeight="1">
      <c r="A3" s="68"/>
      <c r="B3" s="50" t="s">
        <v>66</v>
      </c>
      <c r="C3" s="50" t="s">
        <v>79</v>
      </c>
      <c r="D3" s="50" t="s">
        <v>44</v>
      </c>
      <c r="E3" s="50" t="s">
        <v>45</v>
      </c>
      <c r="F3" s="49" t="s">
        <v>52</v>
      </c>
      <c r="G3" s="49" t="s">
        <v>53</v>
      </c>
    </row>
    <row r="4" spans="1:7" ht="21.95" customHeight="1">
      <c r="A4" s="10" t="s">
        <v>1</v>
      </c>
      <c r="B4" s="12">
        <f>SUM(公式!P5)</f>
        <v>3114874</v>
      </c>
      <c r="C4" s="12">
        <f>SUM(公式!Q5)</f>
        <v>6684500</v>
      </c>
      <c r="D4" s="12">
        <v>3269920</v>
      </c>
      <c r="E4" s="12">
        <v>7686100</v>
      </c>
      <c r="F4" s="20">
        <f t="shared" ref="F4:G9" si="0">SUM(B4/D4-1)</f>
        <v>-4.7415838919606546E-2</v>
      </c>
      <c r="G4" s="20">
        <f t="shared" si="0"/>
        <v>-0.13031316272231686</v>
      </c>
    </row>
    <row r="5" spans="1:7" ht="21.95" customHeight="1">
      <c r="A5" s="10" t="s">
        <v>2</v>
      </c>
      <c r="B5" s="13">
        <f>SUM(公式!P8)</f>
        <v>1384308</v>
      </c>
      <c r="C5" s="13">
        <f>SUM(公式!Q8)</f>
        <v>3223700</v>
      </c>
      <c r="D5" s="13">
        <v>918026</v>
      </c>
      <c r="E5" s="13">
        <v>2377500</v>
      </c>
      <c r="F5" s="20">
        <f t="shared" si="0"/>
        <v>0.50791807639435049</v>
      </c>
      <c r="G5" s="20">
        <f t="shared" si="0"/>
        <v>0.35592008412197695</v>
      </c>
    </row>
    <row r="6" spans="1:7" ht="21.95" customHeight="1">
      <c r="A6" s="10" t="s">
        <v>3</v>
      </c>
      <c r="B6" s="13">
        <f>SUM(公式!P10)</f>
        <v>6914</v>
      </c>
      <c r="C6" s="13">
        <f>SUM(公式!Q10)</f>
        <v>86600</v>
      </c>
      <c r="D6" s="13">
        <v>12165</v>
      </c>
      <c r="E6" s="13">
        <v>168500</v>
      </c>
      <c r="F6" s="20">
        <f t="shared" si="0"/>
        <v>-0.43164817098232633</v>
      </c>
      <c r="G6" s="20">
        <f t="shared" si="0"/>
        <v>-0.48605341246290801</v>
      </c>
    </row>
    <row r="7" spans="1:7" ht="21.95" customHeight="1">
      <c r="A7" s="10" t="s">
        <v>4</v>
      </c>
      <c r="B7" s="14">
        <f>SUM(公式!P12)</f>
        <v>1720819</v>
      </c>
      <c r="C7" s="14">
        <f>SUM(公式!Q12)</f>
        <v>3734500</v>
      </c>
      <c r="D7" s="14">
        <v>815081</v>
      </c>
      <c r="E7" s="14">
        <v>1890600</v>
      </c>
      <c r="F7" s="20">
        <f t="shared" si="0"/>
        <v>1.1112245286051325</v>
      </c>
      <c r="G7" s="20">
        <f t="shared" si="0"/>
        <v>0.9752988469269015</v>
      </c>
    </row>
    <row r="8" spans="1:7" ht="21.95" customHeight="1">
      <c r="A8" s="10" t="s">
        <v>5</v>
      </c>
      <c r="B8" s="14">
        <f>SUM(公式!P14)</f>
        <v>480051</v>
      </c>
      <c r="C8" s="14">
        <f>SUM(公式!Q14)</f>
        <v>1030200</v>
      </c>
      <c r="D8" s="14">
        <v>461447</v>
      </c>
      <c r="E8" s="14">
        <v>1077700</v>
      </c>
      <c r="F8" s="20">
        <f t="shared" si="0"/>
        <v>4.0316656084014024E-2</v>
      </c>
      <c r="G8" s="20">
        <f t="shared" si="0"/>
        <v>-4.4075345643500019E-2</v>
      </c>
    </row>
    <row r="9" spans="1:7" ht="23.45" customHeight="1">
      <c r="A9" s="18" t="s">
        <v>25</v>
      </c>
      <c r="B9" s="22">
        <f>SUM(B4:B8)</f>
        <v>6706966</v>
      </c>
      <c r="C9" s="22">
        <f>SUM(C4:C8)</f>
        <v>14759500</v>
      </c>
      <c r="D9" s="22">
        <v>5476639</v>
      </c>
      <c r="E9" s="22">
        <v>13200400</v>
      </c>
      <c r="F9" s="24">
        <f t="shared" si="0"/>
        <v>0.22465000888318554</v>
      </c>
      <c r="G9" s="24">
        <f t="shared" si="0"/>
        <v>0.11811005727099189</v>
      </c>
    </row>
    <row r="10" spans="1:7" ht="21.95" customHeight="1">
      <c r="A10" s="10" t="s">
        <v>6</v>
      </c>
      <c r="B10" s="14">
        <f>SUM(公式!P20)</f>
        <v>867685</v>
      </c>
      <c r="C10" s="14">
        <f>SUM(公式!Q20)</f>
        <v>2290800</v>
      </c>
      <c r="D10" s="14">
        <v>1131377</v>
      </c>
      <c r="E10" s="14">
        <v>3341800</v>
      </c>
      <c r="F10" s="20">
        <f t="shared" ref="F10:G14" si="1">SUM(B10/D10-1)</f>
        <v>-0.2330717347091199</v>
      </c>
      <c r="G10" s="20">
        <f t="shared" si="1"/>
        <v>-0.31450116703572928</v>
      </c>
    </row>
    <row r="11" spans="1:7" ht="21.95" customHeight="1">
      <c r="A11" s="10" t="s">
        <v>7</v>
      </c>
      <c r="B11" s="13">
        <f>SUM(公式!P23)</f>
        <v>24475</v>
      </c>
      <c r="C11" s="13">
        <f>SUM(公式!Q23)</f>
        <v>129000</v>
      </c>
      <c r="D11" s="13">
        <v>37051</v>
      </c>
      <c r="E11" s="13">
        <v>204900</v>
      </c>
      <c r="F11" s="21">
        <f t="shared" si="1"/>
        <v>-0.33942403713799896</v>
      </c>
      <c r="G11" s="21">
        <f t="shared" si="1"/>
        <v>-0.37042459736456812</v>
      </c>
    </row>
    <row r="12" spans="1:7" ht="21.95" customHeight="1">
      <c r="A12" s="10" t="s">
        <v>8</v>
      </c>
      <c r="B12" s="14">
        <f>SUM(公式!P25)</f>
        <v>0</v>
      </c>
      <c r="C12" s="14">
        <f>SUM(公式!Q25)</f>
        <v>0</v>
      </c>
      <c r="D12" s="13">
        <v>0</v>
      </c>
      <c r="E12" s="13">
        <v>0</v>
      </c>
      <c r="F12" s="21">
        <v>0</v>
      </c>
      <c r="G12" s="21">
        <v>0</v>
      </c>
    </row>
    <row r="13" spans="1:7" ht="21.95" customHeight="1">
      <c r="A13" s="10" t="s">
        <v>9</v>
      </c>
      <c r="B13" s="14">
        <f>SUM(公式!P27)</f>
        <v>71750</v>
      </c>
      <c r="C13" s="14">
        <f>SUM(公式!Q27)</f>
        <v>286600</v>
      </c>
      <c r="D13" s="14">
        <v>63817</v>
      </c>
      <c r="E13" s="14">
        <v>317700</v>
      </c>
      <c r="F13" s="20">
        <f t="shared" si="1"/>
        <v>0.12430856981682004</v>
      </c>
      <c r="G13" s="20">
        <f t="shared" si="1"/>
        <v>-9.7891092225369847E-2</v>
      </c>
    </row>
    <row r="14" spans="1:7" ht="21.95" customHeight="1">
      <c r="A14" s="18" t="s">
        <v>25</v>
      </c>
      <c r="B14" s="22">
        <f>SUM(B10:B13)</f>
        <v>963910</v>
      </c>
      <c r="C14" s="22">
        <f>SUM(C10:C13)</f>
        <v>2706400</v>
      </c>
      <c r="D14" s="22">
        <v>1232245</v>
      </c>
      <c r="E14" s="22">
        <v>3864400</v>
      </c>
      <c r="F14" s="24">
        <f t="shared" si="1"/>
        <v>-0.21776107835698255</v>
      </c>
      <c r="G14" s="24">
        <f t="shared" si="1"/>
        <v>-0.29965842045336921</v>
      </c>
    </row>
    <row r="15" spans="1:7" ht="21.95" customHeight="1">
      <c r="A15" s="10" t="s">
        <v>10</v>
      </c>
      <c r="B15" s="14">
        <f>SUM(公式!P31)</f>
        <v>950824</v>
      </c>
      <c r="C15" s="14">
        <f>SUM(公式!Q31)</f>
        <v>3639400</v>
      </c>
      <c r="D15" s="14">
        <v>675679</v>
      </c>
      <c r="E15" s="14">
        <v>3107200</v>
      </c>
      <c r="F15" s="20">
        <f t="shared" ref="F15:G19" si="2">SUM(B15/D15-1)</f>
        <v>0.40721259651402519</v>
      </c>
      <c r="G15" s="20">
        <f t="shared" si="2"/>
        <v>0.17127960865087544</v>
      </c>
    </row>
    <row r="16" spans="1:7" ht="21.95" customHeight="1">
      <c r="A16" s="10" t="s">
        <v>11</v>
      </c>
      <c r="B16" s="14">
        <f>SUM(公式!P34)</f>
        <v>143881</v>
      </c>
      <c r="C16" s="14">
        <f>SUM(公式!Q34)</f>
        <v>534800</v>
      </c>
      <c r="D16" s="14">
        <v>152441</v>
      </c>
      <c r="E16" s="14">
        <v>614900</v>
      </c>
      <c r="F16" s="20">
        <f t="shared" si="2"/>
        <v>-5.6152872258775521E-2</v>
      </c>
      <c r="G16" s="20">
        <f t="shared" si="2"/>
        <v>-0.1302650837534558</v>
      </c>
    </row>
    <row r="17" spans="1:7" ht="21.95" customHeight="1">
      <c r="A17" s="10" t="s">
        <v>12</v>
      </c>
      <c r="B17" s="13">
        <f>SUM(公式!P38)</f>
        <v>3175</v>
      </c>
      <c r="C17" s="13">
        <f>SUM(公式!Q38)</f>
        <v>50400</v>
      </c>
      <c r="D17" s="13">
        <v>9952</v>
      </c>
      <c r="E17" s="13">
        <v>252800</v>
      </c>
      <c r="F17" s="21">
        <f t="shared" si="2"/>
        <v>-0.68096864951768488</v>
      </c>
      <c r="G17" s="21">
        <f t="shared" si="2"/>
        <v>-0.80063291139240511</v>
      </c>
    </row>
    <row r="18" spans="1:7" ht="21.95" customHeight="1">
      <c r="A18" s="10" t="s">
        <v>13</v>
      </c>
      <c r="B18" s="14">
        <f>SUM(公式!P41)</f>
        <v>39056</v>
      </c>
      <c r="C18" s="14">
        <f>SUM(公式!Q41)</f>
        <v>315400</v>
      </c>
      <c r="D18" s="14">
        <v>49717</v>
      </c>
      <c r="E18" s="14">
        <v>543300</v>
      </c>
      <c r="F18" s="20">
        <f t="shared" si="2"/>
        <v>-0.2144336947120703</v>
      </c>
      <c r="G18" s="20">
        <f t="shared" si="2"/>
        <v>-0.41947358733664641</v>
      </c>
    </row>
    <row r="19" spans="1:7" ht="21.95" customHeight="1">
      <c r="A19" s="18" t="s">
        <v>25</v>
      </c>
      <c r="B19" s="22">
        <f>SUM(B15:B18)</f>
        <v>1136936</v>
      </c>
      <c r="C19" s="22">
        <f>SUM(C15:C18)</f>
        <v>4540000</v>
      </c>
      <c r="D19" s="22">
        <v>887789</v>
      </c>
      <c r="E19" s="22">
        <v>4518200</v>
      </c>
      <c r="F19" s="24">
        <f t="shared" si="2"/>
        <v>0.28063762898616673</v>
      </c>
      <c r="G19" s="24">
        <f t="shared" si="2"/>
        <v>4.8249302819707296E-3</v>
      </c>
    </row>
    <row r="20" spans="1:7" ht="21.95" customHeight="1">
      <c r="A20" s="10" t="s">
        <v>14</v>
      </c>
      <c r="B20" s="14">
        <f>SUM(公式!P46)</f>
        <v>4620</v>
      </c>
      <c r="C20" s="14">
        <f>SUM(公式!Q46)</f>
        <v>50500</v>
      </c>
      <c r="D20" s="14">
        <v>2834</v>
      </c>
      <c r="E20" s="14">
        <v>60400</v>
      </c>
      <c r="F20" s="20">
        <f t="shared" ref="F20:G23" si="3">SUM(B20/D20-1)</f>
        <v>0.63020465772759349</v>
      </c>
      <c r="G20" s="20">
        <f t="shared" si="3"/>
        <v>-0.16390728476821192</v>
      </c>
    </row>
    <row r="21" spans="1:7" ht="21.95" customHeight="1">
      <c r="A21" s="10" t="s">
        <v>15</v>
      </c>
      <c r="B21" s="14">
        <f>SUM(公式!P50)</f>
        <v>730487</v>
      </c>
      <c r="C21" s="14">
        <f>SUM(公式!Q50)</f>
        <v>4941000</v>
      </c>
      <c r="D21" s="14">
        <v>667951</v>
      </c>
      <c r="E21" s="14">
        <v>5512600</v>
      </c>
      <c r="F21" s="20">
        <f t="shared" si="3"/>
        <v>9.3623634068966233E-2</v>
      </c>
      <c r="G21" s="20">
        <f t="shared" si="3"/>
        <v>-0.10368972898450823</v>
      </c>
    </row>
    <row r="22" spans="1:7" ht="21.95" customHeight="1">
      <c r="A22" s="10" t="s">
        <v>16</v>
      </c>
      <c r="B22" s="14">
        <f>SUM(公式!P55)</f>
        <v>25303</v>
      </c>
      <c r="C22" s="14">
        <f>SUM(公式!Q55)</f>
        <v>72300</v>
      </c>
      <c r="D22" s="14">
        <v>43288</v>
      </c>
      <c r="E22" s="14">
        <v>102300</v>
      </c>
      <c r="F22" s="20">
        <f t="shared" si="3"/>
        <v>-0.41547311033080758</v>
      </c>
      <c r="G22" s="20">
        <f t="shared" si="3"/>
        <v>-0.29325513196480935</v>
      </c>
    </row>
    <row r="23" spans="1:7" ht="21.95" customHeight="1">
      <c r="A23" s="18" t="s">
        <v>25</v>
      </c>
      <c r="B23" s="22">
        <f>SUM(B20:B22)</f>
        <v>760410</v>
      </c>
      <c r="C23" s="22">
        <f>SUM(C20:C22)</f>
        <v>5063800</v>
      </c>
      <c r="D23" s="22">
        <v>714073</v>
      </c>
      <c r="E23" s="22">
        <v>5675300</v>
      </c>
      <c r="F23" s="24">
        <f t="shared" si="3"/>
        <v>6.4891124576899051E-2</v>
      </c>
      <c r="G23" s="24">
        <f t="shared" si="3"/>
        <v>-0.10774760805596184</v>
      </c>
    </row>
    <row r="24" spans="1:7" ht="27.75" customHeight="1">
      <c r="A24" s="28" t="s">
        <v>49</v>
      </c>
      <c r="B24" s="29">
        <f>SUM(B9+B14+B19+B23)</f>
        <v>9568222</v>
      </c>
      <c r="C24" s="29">
        <f>SUM(C9+C14+C19+C23)</f>
        <v>27069700</v>
      </c>
      <c r="D24" s="29">
        <v>8310746</v>
      </c>
      <c r="E24" s="29">
        <v>27258300</v>
      </c>
      <c r="F24" s="44">
        <f>SUM(B24/D24-1)</f>
        <v>0.15130723523495959</v>
      </c>
      <c r="G24" s="44">
        <f>SUM(C24/E24-1)</f>
        <v>-6.9189934808847608E-3</v>
      </c>
    </row>
    <row r="25" spans="1:7">
      <c r="B25" s="16"/>
      <c r="C25" s="16"/>
      <c r="D25" s="16"/>
      <c r="E25" s="16"/>
    </row>
    <row r="27" spans="1:7">
      <c r="C27" s="15"/>
      <c r="E27" s="15"/>
    </row>
  </sheetData>
  <mergeCells count="5">
    <mergeCell ref="A1:G1"/>
    <mergeCell ref="F2:G2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G27"/>
  <sheetViews>
    <sheetView workbookViewId="0">
      <selection activeCell="B3" sqref="B3"/>
    </sheetView>
  </sheetViews>
  <sheetFormatPr defaultColWidth="9" defaultRowHeight="15.75"/>
  <cols>
    <col min="1" max="1" width="18.625" style="11" bestFit="1" customWidth="1"/>
    <col min="2" max="2" width="13.75" style="11" bestFit="1" customWidth="1"/>
    <col min="3" max="3" width="15" style="11" bestFit="1" customWidth="1"/>
    <col min="4" max="4" width="13.75" style="11" bestFit="1" customWidth="1"/>
    <col min="5" max="5" width="15" style="11" bestFit="1" customWidth="1"/>
    <col min="6" max="6" width="11.375" style="17" bestFit="1" customWidth="1"/>
    <col min="7" max="7" width="11" style="17" bestFit="1" customWidth="1"/>
    <col min="8" max="16384" width="9" style="11"/>
  </cols>
  <sheetData>
    <row r="1" spans="1:7" ht="36" customHeight="1">
      <c r="A1" s="65" t="s">
        <v>115</v>
      </c>
      <c r="B1" s="65"/>
      <c r="C1" s="65"/>
      <c r="D1" s="65"/>
      <c r="E1" s="65"/>
      <c r="F1" s="65"/>
      <c r="G1" s="65"/>
    </row>
    <row r="2" spans="1:7" ht="25.5" customHeight="1">
      <c r="A2" s="67" t="s">
        <v>0</v>
      </c>
      <c r="B2" s="66" t="s">
        <v>120</v>
      </c>
      <c r="C2" s="66"/>
      <c r="D2" s="66" t="s">
        <v>80</v>
      </c>
      <c r="E2" s="66"/>
      <c r="F2" s="64" t="s">
        <v>81</v>
      </c>
      <c r="G2" s="64"/>
    </row>
    <row r="3" spans="1:7" ht="25.15" customHeight="1">
      <c r="A3" s="68"/>
      <c r="B3" s="50" t="s">
        <v>82</v>
      </c>
      <c r="C3" s="50" t="s">
        <v>83</v>
      </c>
      <c r="D3" s="50" t="s">
        <v>44</v>
      </c>
      <c r="E3" s="50" t="s">
        <v>45</v>
      </c>
      <c r="F3" s="49" t="s">
        <v>84</v>
      </c>
      <c r="G3" s="49" t="s">
        <v>85</v>
      </c>
    </row>
    <row r="4" spans="1:7" ht="21.95" customHeight="1">
      <c r="A4" s="10" t="s">
        <v>1</v>
      </c>
      <c r="B4" s="12">
        <f>SUM(公式!R5)</f>
        <v>3479002</v>
      </c>
      <c r="C4" s="12">
        <f>SUM(公式!S5)</f>
        <v>7647500</v>
      </c>
      <c r="D4" s="12">
        <v>3652301</v>
      </c>
      <c r="E4" s="12">
        <v>8719400</v>
      </c>
      <c r="F4" s="20">
        <f t="shared" ref="F4:G9" si="0">SUM(B4/D4-1)</f>
        <v>-4.7449265545200126E-2</v>
      </c>
      <c r="G4" s="20">
        <f t="shared" si="0"/>
        <v>-0.12293277060348184</v>
      </c>
    </row>
    <row r="5" spans="1:7" ht="21.95" customHeight="1">
      <c r="A5" s="10" t="s">
        <v>2</v>
      </c>
      <c r="B5" s="13">
        <f>SUM(公式!R8)</f>
        <v>1616721</v>
      </c>
      <c r="C5" s="13">
        <f>SUM(公式!S8)</f>
        <v>3874300</v>
      </c>
      <c r="D5" s="13">
        <v>988083</v>
      </c>
      <c r="E5" s="13">
        <v>2598600</v>
      </c>
      <c r="F5" s="20">
        <f t="shared" si="0"/>
        <v>0.63621983173478336</v>
      </c>
      <c r="G5" s="20">
        <f t="shared" si="0"/>
        <v>0.49091818671592402</v>
      </c>
    </row>
    <row r="6" spans="1:7" ht="21.95" customHeight="1">
      <c r="A6" s="10" t="s">
        <v>3</v>
      </c>
      <c r="B6" s="13">
        <f>SUM(公式!R10)</f>
        <v>11087</v>
      </c>
      <c r="C6" s="13">
        <f>SUM(公式!S10)</f>
        <v>124100</v>
      </c>
      <c r="D6" s="13">
        <v>14132</v>
      </c>
      <c r="E6" s="13">
        <v>209200</v>
      </c>
      <c r="F6" s="20">
        <f t="shared" si="0"/>
        <v>-0.21546844041890745</v>
      </c>
      <c r="G6" s="20">
        <f t="shared" si="0"/>
        <v>-0.4067877629063098</v>
      </c>
    </row>
    <row r="7" spans="1:7" ht="21.95" customHeight="1">
      <c r="A7" s="10" t="s">
        <v>4</v>
      </c>
      <c r="B7" s="14">
        <f>SUM(公式!R12)</f>
        <v>1881689</v>
      </c>
      <c r="C7" s="14">
        <f>SUM(公式!S12)</f>
        <v>4025400</v>
      </c>
      <c r="D7" s="14">
        <v>871872</v>
      </c>
      <c r="E7" s="14">
        <v>1980800</v>
      </c>
      <c r="F7" s="20">
        <f t="shared" si="0"/>
        <v>1.1582170318578875</v>
      </c>
      <c r="G7" s="20">
        <f t="shared" si="0"/>
        <v>1.032209208400646</v>
      </c>
    </row>
    <row r="8" spans="1:7" ht="21.95" customHeight="1">
      <c r="A8" s="10" t="s">
        <v>5</v>
      </c>
      <c r="B8" s="14">
        <f>SUM(公式!R14)</f>
        <v>516388</v>
      </c>
      <c r="C8" s="14">
        <f>SUM(公式!S14)</f>
        <v>1162900</v>
      </c>
      <c r="D8" s="14">
        <v>527886</v>
      </c>
      <c r="E8" s="14">
        <v>1229000</v>
      </c>
      <c r="F8" s="20">
        <f t="shared" si="0"/>
        <v>-2.178121791447396E-2</v>
      </c>
      <c r="G8" s="20">
        <f t="shared" si="0"/>
        <v>-5.3783563873067486E-2</v>
      </c>
    </row>
    <row r="9" spans="1:7" ht="23.45" customHeight="1">
      <c r="A9" s="18" t="s">
        <v>25</v>
      </c>
      <c r="B9" s="22">
        <f>SUM(B4:B8)</f>
        <v>7504887</v>
      </c>
      <c r="C9" s="22">
        <f>SUM(C4:C8)</f>
        <v>16834200</v>
      </c>
      <c r="D9" s="22">
        <v>6054274</v>
      </c>
      <c r="E9" s="22">
        <v>14737000</v>
      </c>
      <c r="F9" s="24">
        <f t="shared" si="0"/>
        <v>0.23960147822843836</v>
      </c>
      <c r="G9" s="24">
        <f t="shared" si="0"/>
        <v>0.14230847526633639</v>
      </c>
    </row>
    <row r="10" spans="1:7" ht="21.95" customHeight="1">
      <c r="A10" s="10" t="s">
        <v>6</v>
      </c>
      <c r="B10" s="14">
        <f>SUM(公式!R20)</f>
        <v>904824</v>
      </c>
      <c r="C10" s="14">
        <f>SUM(公式!S20)</f>
        <v>2357800</v>
      </c>
      <c r="D10" s="14">
        <v>1191100</v>
      </c>
      <c r="E10" s="14">
        <v>3515600</v>
      </c>
      <c r="F10" s="20">
        <f t="shared" ref="F10:G14" si="1">SUM(B10/D10-1)</f>
        <v>-0.24034589874905554</v>
      </c>
      <c r="G10" s="20">
        <f t="shared" si="1"/>
        <v>-0.32933211969507337</v>
      </c>
    </row>
    <row r="11" spans="1:7" ht="21.95" customHeight="1">
      <c r="A11" s="10" t="s">
        <v>7</v>
      </c>
      <c r="B11" s="13">
        <f>SUM(公式!R23)</f>
        <v>24475</v>
      </c>
      <c r="C11" s="13">
        <f>SUM(公式!S23)</f>
        <v>129000</v>
      </c>
      <c r="D11" s="13">
        <v>37051</v>
      </c>
      <c r="E11" s="13">
        <v>204900</v>
      </c>
      <c r="F11" s="21">
        <f t="shared" si="1"/>
        <v>-0.33942403713799896</v>
      </c>
      <c r="G11" s="21">
        <f t="shared" si="1"/>
        <v>-0.37042459736456812</v>
      </c>
    </row>
    <row r="12" spans="1:7" ht="21.95" customHeight="1">
      <c r="A12" s="10" t="s">
        <v>8</v>
      </c>
      <c r="B12" s="14">
        <f>SUM(公式!R25)</f>
        <v>0</v>
      </c>
      <c r="C12" s="14">
        <f>SUM(公式!S25)</f>
        <v>0</v>
      </c>
      <c r="D12" s="13">
        <v>0</v>
      </c>
      <c r="E12" s="13">
        <v>0</v>
      </c>
      <c r="F12" s="21">
        <v>0</v>
      </c>
      <c r="G12" s="21">
        <v>0</v>
      </c>
    </row>
    <row r="13" spans="1:7" ht="21.95" customHeight="1">
      <c r="A13" s="10" t="s">
        <v>9</v>
      </c>
      <c r="B13" s="14">
        <f>SUM(公式!R27)</f>
        <v>72050</v>
      </c>
      <c r="C13" s="14">
        <f>SUM(公式!S27)</f>
        <v>292800</v>
      </c>
      <c r="D13" s="14">
        <v>74413</v>
      </c>
      <c r="E13" s="14">
        <v>370400</v>
      </c>
      <c r="F13" s="20">
        <f t="shared" si="1"/>
        <v>-3.1755204063806053E-2</v>
      </c>
      <c r="G13" s="20">
        <f t="shared" si="1"/>
        <v>-0.20950323974082075</v>
      </c>
    </row>
    <row r="14" spans="1:7" ht="21.95" customHeight="1">
      <c r="A14" s="18" t="s">
        <v>25</v>
      </c>
      <c r="B14" s="22">
        <f>SUM(B10:B13)</f>
        <v>1001349</v>
      </c>
      <c r="C14" s="22">
        <f>SUM(C10:C13)</f>
        <v>2779600</v>
      </c>
      <c r="D14" s="22">
        <v>1302564</v>
      </c>
      <c r="E14" s="22">
        <v>4090900</v>
      </c>
      <c r="F14" s="24">
        <f t="shared" si="1"/>
        <v>-0.23124775442895706</v>
      </c>
      <c r="G14" s="24">
        <f t="shared" si="1"/>
        <v>-0.32054071231269399</v>
      </c>
    </row>
    <row r="15" spans="1:7" ht="21.95" customHeight="1">
      <c r="A15" s="10" t="s">
        <v>10</v>
      </c>
      <c r="B15" s="14">
        <f>SUM(公式!R31)</f>
        <v>983054</v>
      </c>
      <c r="C15" s="14">
        <f>SUM(公式!S31)</f>
        <v>3790700</v>
      </c>
      <c r="D15" s="14">
        <v>712871</v>
      </c>
      <c r="E15" s="14">
        <v>3314000</v>
      </c>
      <c r="F15" s="20">
        <f t="shared" ref="F15:G19" si="2">SUM(B15/D15-1)</f>
        <v>0.37900686098887459</v>
      </c>
      <c r="G15" s="20">
        <f t="shared" si="2"/>
        <v>0.14384429692214851</v>
      </c>
    </row>
    <row r="16" spans="1:7" ht="21.95" customHeight="1">
      <c r="A16" s="10" t="s">
        <v>11</v>
      </c>
      <c r="B16" s="14">
        <f>SUM(公式!R34)</f>
        <v>270726</v>
      </c>
      <c r="C16" s="14">
        <f>SUM(公式!S34)</f>
        <v>990100</v>
      </c>
      <c r="D16" s="14">
        <v>173885</v>
      </c>
      <c r="E16" s="14">
        <v>697200</v>
      </c>
      <c r="F16" s="20">
        <f t="shared" si="2"/>
        <v>0.55692555424562218</v>
      </c>
      <c r="G16" s="20">
        <f t="shared" si="2"/>
        <v>0.42010900745840507</v>
      </c>
    </row>
    <row r="17" spans="1:7" ht="21.95" customHeight="1">
      <c r="A17" s="10" t="s">
        <v>12</v>
      </c>
      <c r="B17" s="13">
        <f>SUM(公式!R38)</f>
        <v>3175</v>
      </c>
      <c r="C17" s="13">
        <f>SUM(公式!S38)</f>
        <v>50400</v>
      </c>
      <c r="D17" s="13">
        <v>11972</v>
      </c>
      <c r="E17" s="13">
        <v>276500</v>
      </c>
      <c r="F17" s="21">
        <f t="shared" si="2"/>
        <v>-0.73479786167724692</v>
      </c>
      <c r="G17" s="21">
        <f t="shared" si="2"/>
        <v>-0.8177215189873418</v>
      </c>
    </row>
    <row r="18" spans="1:7" ht="21.95" customHeight="1">
      <c r="A18" s="10" t="s">
        <v>13</v>
      </c>
      <c r="B18" s="14">
        <f>SUM(公式!R41)</f>
        <v>41260</v>
      </c>
      <c r="C18" s="14">
        <f>SUM(公式!S41)</f>
        <v>349700</v>
      </c>
      <c r="D18" s="14">
        <v>52634</v>
      </c>
      <c r="E18" s="14">
        <v>598200</v>
      </c>
      <c r="F18" s="20">
        <f t="shared" si="2"/>
        <v>-0.21609605958125921</v>
      </c>
      <c r="G18" s="20">
        <f t="shared" si="2"/>
        <v>-0.41541290538281517</v>
      </c>
    </row>
    <row r="19" spans="1:7" ht="21.95" customHeight="1">
      <c r="A19" s="18" t="s">
        <v>25</v>
      </c>
      <c r="B19" s="22">
        <f>SUM(B15:B18)</f>
        <v>1298215</v>
      </c>
      <c r="C19" s="22">
        <f>SUM(C15:C18)</f>
        <v>5180900</v>
      </c>
      <c r="D19" s="22">
        <v>951362</v>
      </c>
      <c r="E19" s="22">
        <v>4885900</v>
      </c>
      <c r="F19" s="24">
        <f t="shared" si="2"/>
        <v>0.36458572026210834</v>
      </c>
      <c r="G19" s="24">
        <f t="shared" si="2"/>
        <v>6.037782189565899E-2</v>
      </c>
    </row>
    <row r="20" spans="1:7" ht="21.95" customHeight="1">
      <c r="A20" s="10" t="s">
        <v>14</v>
      </c>
      <c r="B20" s="14">
        <f>SUM(公式!R46)</f>
        <v>9373</v>
      </c>
      <c r="C20" s="14">
        <f>SUM(公式!S46)</f>
        <v>96500</v>
      </c>
      <c r="D20" s="14">
        <v>3080</v>
      </c>
      <c r="E20" s="14">
        <v>65900</v>
      </c>
      <c r="F20" s="20">
        <f t="shared" ref="F20:G23" si="3">SUM(B20/D20-1)</f>
        <v>2.043181818181818</v>
      </c>
      <c r="G20" s="20">
        <f t="shared" si="3"/>
        <v>0.46433990895295896</v>
      </c>
    </row>
    <row r="21" spans="1:7" ht="21.95" customHeight="1">
      <c r="A21" s="10" t="s">
        <v>15</v>
      </c>
      <c r="B21" s="14">
        <f>SUM(公式!R50)</f>
        <v>821987</v>
      </c>
      <c r="C21" s="14">
        <f>SUM(公式!S50)</f>
        <v>5552900</v>
      </c>
      <c r="D21" s="14">
        <v>698093</v>
      </c>
      <c r="E21" s="14">
        <v>5889400</v>
      </c>
      <c r="F21" s="20">
        <f t="shared" si="3"/>
        <v>0.17747492096325268</v>
      </c>
      <c r="G21" s="20">
        <f t="shared" si="3"/>
        <v>-5.713655041260568E-2</v>
      </c>
    </row>
    <row r="22" spans="1:7" ht="21.95" customHeight="1">
      <c r="A22" s="10" t="s">
        <v>16</v>
      </c>
      <c r="B22" s="14">
        <f>SUM(公式!R55)</f>
        <v>26029</v>
      </c>
      <c r="C22" s="14">
        <f>SUM(公式!S55)</f>
        <v>89000</v>
      </c>
      <c r="D22" s="14">
        <v>43341</v>
      </c>
      <c r="E22" s="14">
        <v>105000</v>
      </c>
      <c r="F22" s="20">
        <f t="shared" si="3"/>
        <v>-0.39943702268060266</v>
      </c>
      <c r="G22" s="20">
        <f t="shared" si="3"/>
        <v>-0.15238095238095239</v>
      </c>
    </row>
    <row r="23" spans="1:7" ht="21.95" customHeight="1">
      <c r="A23" s="18" t="s">
        <v>25</v>
      </c>
      <c r="B23" s="22">
        <f>SUM(B20:B22)</f>
        <v>857389</v>
      </c>
      <c r="C23" s="22">
        <f>SUM(C20:C22)</f>
        <v>5738400</v>
      </c>
      <c r="D23" s="22">
        <v>744514</v>
      </c>
      <c r="E23" s="22">
        <v>6060300</v>
      </c>
      <c r="F23" s="24">
        <f t="shared" si="3"/>
        <v>0.15160896907244181</v>
      </c>
      <c r="G23" s="24">
        <f t="shared" si="3"/>
        <v>-5.3116182367209497E-2</v>
      </c>
    </row>
    <row r="24" spans="1:7" ht="27.75" customHeight="1">
      <c r="A24" s="28" t="s">
        <v>49</v>
      </c>
      <c r="B24" s="29">
        <f>SUM(B9+B14+B19+B23)</f>
        <v>10661840</v>
      </c>
      <c r="C24" s="29">
        <f>SUM(C9+C14+C19+C23)</f>
        <v>30533100</v>
      </c>
      <c r="D24" s="29">
        <v>9052714</v>
      </c>
      <c r="E24" s="29">
        <v>29774100</v>
      </c>
      <c r="F24" s="44">
        <f>SUM(B24/D24-1)</f>
        <v>0.17775067233980879</v>
      </c>
      <c r="G24" s="44">
        <f>SUM(C24/E24-1)</f>
        <v>2.5491954416758222E-2</v>
      </c>
    </row>
    <row r="25" spans="1:7">
      <c r="B25" s="16"/>
      <c r="C25" s="16"/>
      <c r="D25" s="16"/>
      <c r="E25" s="16"/>
    </row>
    <row r="27" spans="1:7">
      <c r="C27" s="15"/>
      <c r="E27" s="15"/>
    </row>
  </sheetData>
  <mergeCells count="5">
    <mergeCell ref="A1:G1"/>
    <mergeCell ref="F2:G2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10901</vt:lpstr>
      <vt:lpstr>10902</vt:lpstr>
      <vt:lpstr>10903</vt:lpstr>
      <vt:lpstr>10904</vt:lpstr>
      <vt:lpstr>10905</vt:lpstr>
      <vt:lpstr>10906</vt:lpstr>
      <vt:lpstr>10907</vt:lpstr>
      <vt:lpstr>10908 </vt:lpstr>
      <vt:lpstr>10909</vt:lpstr>
      <vt:lpstr>10910</vt:lpstr>
      <vt:lpstr>10911</vt:lpstr>
      <vt:lpstr>10912</vt:lpstr>
      <vt:lpstr>會訊分析</vt:lpstr>
      <vt:lpstr>公式</vt:lpstr>
      <vt:lpstr>各種人纖紗稅號</vt:lpstr>
    </vt:vector>
  </TitlesOfParts>
  <Company>MiTAC 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MiTAC Users</dc:creator>
  <cp:lastModifiedBy>stacy</cp:lastModifiedBy>
  <cp:lastPrinted>2016-03-04T06:10:53Z</cp:lastPrinted>
  <dcterms:created xsi:type="dcterms:W3CDTF">2000-07-19T08:32:38Z</dcterms:created>
  <dcterms:modified xsi:type="dcterms:W3CDTF">2021-03-08T09:08:35Z</dcterms:modified>
</cp:coreProperties>
</file>