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8505" windowHeight="4980" tabRatio="865" activeTab="12"/>
  </bookViews>
  <sheets>
    <sheet name="10101" sheetId="1" r:id="rId1"/>
    <sheet name="10102" sheetId="2" r:id="rId2"/>
    <sheet name="10103" sheetId="3" r:id="rId3"/>
    <sheet name="10104" sheetId="4" r:id="rId4"/>
    <sheet name="10105" sheetId="5" r:id="rId5"/>
    <sheet name="10106" sheetId="6" r:id="rId6"/>
    <sheet name="10107" sheetId="7" r:id="rId7"/>
    <sheet name="10108" sheetId="8" r:id="rId8"/>
    <sheet name="10109" sheetId="9" r:id="rId9"/>
    <sheet name="10110" sheetId="10" r:id="rId10"/>
    <sheet name="10111" sheetId="11" r:id="rId11"/>
    <sheet name="10112" sheetId="12" r:id="rId12"/>
    <sheet name="公式" sheetId="13" r:id="rId13"/>
  </sheets>
  <definedNames/>
  <calcPr fullCalcOnLoad="1"/>
</workbook>
</file>

<file path=xl/sharedStrings.xml><?xml version="1.0" encoding="utf-8"?>
<sst xmlns="http://schemas.openxmlformats.org/spreadsheetml/2006/main" count="568" uniqueCount="117">
  <si>
    <t>其它亞克力混紡紗</t>
  </si>
  <si>
    <t>其他聚酯纖維紗</t>
  </si>
  <si>
    <t>嫘縈棉混紡紗</t>
  </si>
  <si>
    <t>尼龍短纖紗</t>
  </si>
  <si>
    <t>其他亞克力棉混紡紗/55096900004</t>
  </si>
  <si>
    <t>零售用人纖短纖紗/55111000000.5511200008.55113000006</t>
  </si>
  <si>
    <t>特殊人纖短纖紗/56042010004.56042020002.56049000001.56050010007.56050090000.</t>
  </si>
  <si>
    <t xml:space="preserve">                         56060010006.56060020004.56060090009</t>
  </si>
  <si>
    <t>其他人纖短纖紗/550991000065509920000555099900008</t>
  </si>
  <si>
    <t>A/W紗</t>
  </si>
  <si>
    <t>A/C紗</t>
  </si>
  <si>
    <t>聚酯棉紗</t>
  </si>
  <si>
    <t>混紡T/R紗</t>
  </si>
  <si>
    <t>混紡T/W紗</t>
  </si>
  <si>
    <t>混紡T/C紗</t>
  </si>
  <si>
    <t>人纖製縫紉線</t>
  </si>
  <si>
    <t>特殊人纖短纖紗</t>
  </si>
  <si>
    <t>其他人纖短纖紗</t>
  </si>
  <si>
    <t>產品類別</t>
  </si>
  <si>
    <r>
      <t>金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額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美元</t>
    </r>
    <r>
      <rPr>
        <sz val="12"/>
        <rFont val="Times New Roman"/>
        <family val="1"/>
      </rPr>
      <t>)</t>
    </r>
  </si>
  <si>
    <r>
      <t>數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量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公斤</t>
    </r>
    <r>
      <rPr>
        <sz val="12"/>
        <rFont val="Times New Roman"/>
        <family val="1"/>
      </rPr>
      <t>)</t>
    </r>
  </si>
  <si>
    <r>
      <t>合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計</t>
    </r>
  </si>
  <si>
    <t>亞克力紗</t>
  </si>
  <si>
    <t>嫘縈棉紗</t>
  </si>
  <si>
    <t>零售用人纖短纖紗</t>
  </si>
  <si>
    <t xml:space="preserve">嫘縈棉混紡紗/55102000009   55103000007    55109000004 </t>
  </si>
  <si>
    <r>
      <t>亞克力紗</t>
    </r>
    <r>
      <rPr>
        <sz val="11"/>
        <rFont val="Times New Roman"/>
        <family val="1"/>
      </rPr>
      <t>/55093100009   55093200008     (A/W</t>
    </r>
    <r>
      <rPr>
        <sz val="11"/>
        <rFont val="新細明體"/>
        <family val="1"/>
      </rPr>
      <t>紗</t>
    </r>
    <r>
      <rPr>
        <sz val="11"/>
        <rFont val="Times New Roman"/>
        <family val="1"/>
      </rPr>
      <t>)/55096100002    (A/C</t>
    </r>
    <r>
      <rPr>
        <sz val="11"/>
        <rFont val="新細明體"/>
        <family val="1"/>
      </rPr>
      <t>紗</t>
    </r>
    <r>
      <rPr>
        <sz val="11"/>
        <rFont val="Times New Roman"/>
        <family val="1"/>
      </rPr>
      <t xml:space="preserve">)/55096200001    </t>
    </r>
  </si>
  <si>
    <r>
      <t>嫘縈棉紗</t>
    </r>
    <r>
      <rPr>
        <sz val="11"/>
        <rFont val="Times New Roman"/>
        <family val="1"/>
      </rPr>
      <t xml:space="preserve">/5510100000   55101200009   </t>
    </r>
  </si>
  <si>
    <r>
      <t>尼龍短纖紗</t>
    </r>
    <r>
      <rPr>
        <sz val="11"/>
        <rFont val="Times New Roman"/>
        <family val="1"/>
      </rPr>
      <t xml:space="preserve">/55091100003    55091200002     </t>
    </r>
    <r>
      <rPr>
        <sz val="11"/>
        <rFont val="新細明體"/>
        <family val="1"/>
      </rPr>
      <t>人纖製縫紉線</t>
    </r>
    <r>
      <rPr>
        <sz val="11"/>
        <rFont val="Times New Roman"/>
        <family val="1"/>
      </rPr>
      <t>/55081000005    55082000003</t>
    </r>
  </si>
  <si>
    <t>產品類別</t>
  </si>
  <si>
    <r>
      <t>數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量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公斤</t>
    </r>
    <r>
      <rPr>
        <sz val="12"/>
        <rFont val="Times New Roman"/>
        <family val="1"/>
      </rPr>
      <t>)</t>
    </r>
  </si>
  <si>
    <r>
      <t>金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額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美元</t>
    </r>
    <r>
      <rPr>
        <sz val="12"/>
        <rFont val="Times New Roman"/>
        <family val="1"/>
      </rPr>
      <t>)</t>
    </r>
  </si>
  <si>
    <t>聚酯棉紗</t>
  </si>
  <si>
    <r>
      <t>合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計</t>
    </r>
  </si>
  <si>
    <t>亞克力紗</t>
  </si>
  <si>
    <t>A/W紗/ 55096100002</t>
  </si>
  <si>
    <t xml:space="preserve">A/C紗/ 55096200001    </t>
  </si>
  <si>
    <t>嫘縈棉紗</t>
  </si>
  <si>
    <t>零售用人纖短纖紗</t>
  </si>
  <si>
    <t>56042010004/56042020002</t>
  </si>
  <si>
    <t>56050010007.56050090000.</t>
  </si>
  <si>
    <t>56060010006.56060020004.56060090009</t>
  </si>
  <si>
    <r>
      <t>聚酯棉紗</t>
    </r>
    <r>
      <rPr>
        <sz val="11"/>
        <rFont val="Times New Roman"/>
        <family val="1"/>
      </rPr>
      <t>/55092100001   55092200000    T/R</t>
    </r>
    <r>
      <rPr>
        <sz val="11"/>
        <rFont val="新細明體"/>
        <family val="1"/>
      </rPr>
      <t>紗</t>
    </r>
    <r>
      <rPr>
        <sz val="11"/>
        <rFont val="Times New Roman"/>
        <family val="1"/>
      </rPr>
      <t>/55095100004    T/W</t>
    </r>
    <r>
      <rPr>
        <sz val="11"/>
        <rFont val="新細明體"/>
        <family val="1"/>
      </rPr>
      <t>紗</t>
    </r>
    <r>
      <rPr>
        <sz val="11"/>
        <rFont val="Times New Roman"/>
        <family val="1"/>
      </rPr>
      <t>/55095200003</t>
    </r>
  </si>
  <si>
    <t>55094100007</t>
  </si>
  <si>
    <t>55094200006</t>
  </si>
  <si>
    <r>
      <t>T/C</t>
    </r>
    <r>
      <rPr>
        <sz val="11"/>
        <rFont val="新細明體"/>
        <family val="1"/>
      </rPr>
      <t>紗</t>
    </r>
    <r>
      <rPr>
        <sz val="11"/>
        <rFont val="Times New Roman"/>
        <family val="1"/>
      </rPr>
      <t xml:space="preserve">/55095300002    </t>
    </r>
    <r>
      <rPr>
        <sz val="11"/>
        <rFont val="新細明體"/>
        <family val="1"/>
      </rPr>
      <t>其他聚酯纖維棉紗</t>
    </r>
    <r>
      <rPr>
        <sz val="11"/>
        <rFont val="Times New Roman"/>
        <family val="1"/>
      </rPr>
      <t>/550959000006 55094100007 55094200006</t>
    </r>
  </si>
  <si>
    <t>55095900006</t>
  </si>
  <si>
    <t>與去年同期比較</t>
  </si>
  <si>
    <t>產品類別</t>
  </si>
  <si>
    <t>數量(公斤)</t>
  </si>
  <si>
    <t>金額(美元)</t>
  </si>
  <si>
    <t>數量(%)</t>
  </si>
  <si>
    <t>金額(%)</t>
  </si>
  <si>
    <t>聚酯棉紗</t>
  </si>
  <si>
    <t>合   計</t>
  </si>
  <si>
    <t>亞克力紗</t>
  </si>
  <si>
    <t>嫘縈棉紗</t>
  </si>
  <si>
    <t>零售用人纖短纖紗</t>
  </si>
  <si>
    <t>聚酯棉紗/55092100001   5509220000    T/R紗/55095100004    T/W紗/55095200003</t>
  </si>
  <si>
    <t>T/C紗/55095300002    其他聚酯纖維棉紗/550959000006</t>
  </si>
  <si>
    <r>
      <t xml:space="preserve">亞克力紗/55093100009   55093200008     (A/W紗)/55096100002    (A/C紗)/55096200001    </t>
    </r>
  </si>
  <si>
    <r>
      <t xml:space="preserve">嫘縈棉紗/55101100000   55101200009   </t>
    </r>
  </si>
  <si>
    <t>尼龍短纖紗/55091100003    55091200002     人纖製縫紉線/55081000005    55082000003</t>
  </si>
  <si>
    <t>數量(公斤)</t>
  </si>
  <si>
    <t>金額(美元)</t>
  </si>
  <si>
    <t>數量(公斤)</t>
  </si>
  <si>
    <t>金額(美元)</t>
  </si>
  <si>
    <t>100年01月</t>
  </si>
  <si>
    <t>100年01-02月</t>
  </si>
  <si>
    <t>100年01-03月</t>
  </si>
  <si>
    <t>100年01-04月</t>
  </si>
  <si>
    <t>100年01-05月</t>
  </si>
  <si>
    <t>100年01-06月</t>
  </si>
  <si>
    <t>100年01-07月</t>
  </si>
  <si>
    <t>100年01-08月</t>
  </si>
  <si>
    <t>100年01-11月</t>
  </si>
  <si>
    <t>100年01-12月</t>
  </si>
  <si>
    <r>
      <t xml:space="preserve">101年1月聚酯棉紗\亞克力紗\嫘縈棉紗\人纖短纖紗出口統計表     </t>
    </r>
  </si>
  <si>
    <r>
      <t>101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01</t>
    </r>
    <r>
      <rPr>
        <sz val="12"/>
        <rFont val="新細明體"/>
        <family val="1"/>
      </rPr>
      <t>月</t>
    </r>
  </si>
  <si>
    <t>101年01月</t>
  </si>
  <si>
    <r>
      <t>101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1-2</t>
    </r>
    <r>
      <rPr>
        <sz val="12"/>
        <rFont val="新細明體"/>
        <family val="1"/>
      </rPr>
      <t>月</t>
    </r>
  </si>
  <si>
    <r>
      <t xml:space="preserve">101年首2月聚酯棉紗\亞克力紗\嫘縈棉紗\人纖短纖紗出口統計表     </t>
    </r>
  </si>
  <si>
    <t>101年01-02月</t>
  </si>
  <si>
    <t>101年01-03月</t>
  </si>
  <si>
    <r>
      <t xml:space="preserve">101年首3月聚酯棉紗\亞克力紗\嫘縈棉紗\人纖短纖紗出口統計表     </t>
    </r>
  </si>
  <si>
    <t>101年01-04月</t>
  </si>
  <si>
    <r>
      <t xml:space="preserve">101年首4月聚酯棉紗\亞克力紗\嫘縈棉紗\人纖短纖紗出口統計表     </t>
    </r>
  </si>
  <si>
    <r>
      <t>101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1-3</t>
    </r>
    <r>
      <rPr>
        <sz val="12"/>
        <rFont val="新細明體"/>
        <family val="1"/>
      </rPr>
      <t>月</t>
    </r>
  </si>
  <si>
    <r>
      <t>101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1-4</t>
    </r>
    <r>
      <rPr>
        <sz val="12"/>
        <rFont val="新細明體"/>
        <family val="1"/>
      </rPr>
      <t>月</t>
    </r>
  </si>
  <si>
    <r>
      <t>101</t>
    </r>
    <r>
      <rPr>
        <b/>
        <sz val="12"/>
        <rFont val="新細明體"/>
        <family val="1"/>
      </rPr>
      <t>年首五月聚酯棉紗</t>
    </r>
    <r>
      <rPr>
        <b/>
        <sz val="12"/>
        <rFont val="Times New Roman"/>
        <family val="1"/>
      </rPr>
      <t>\</t>
    </r>
    <r>
      <rPr>
        <b/>
        <sz val="12"/>
        <rFont val="新細明體"/>
        <family val="1"/>
      </rPr>
      <t>亞克力紗</t>
    </r>
    <r>
      <rPr>
        <b/>
        <sz val="12"/>
        <rFont val="Times New Roman"/>
        <family val="1"/>
      </rPr>
      <t>\</t>
    </r>
    <r>
      <rPr>
        <b/>
        <sz val="12"/>
        <rFont val="新細明體"/>
        <family val="1"/>
      </rPr>
      <t>嫘縈棉紗</t>
    </r>
    <r>
      <rPr>
        <b/>
        <sz val="12"/>
        <rFont val="Times New Roman"/>
        <family val="1"/>
      </rPr>
      <t>\</t>
    </r>
    <r>
      <rPr>
        <b/>
        <sz val="12"/>
        <rFont val="新細明體"/>
        <family val="1"/>
      </rPr>
      <t>人纖短纖紗出口統計表</t>
    </r>
    <r>
      <rPr>
        <b/>
        <sz val="12"/>
        <rFont val="Times New Roman"/>
        <family val="1"/>
      </rPr>
      <t xml:space="preserve">     </t>
    </r>
  </si>
  <si>
    <t>101年01-05月</t>
  </si>
  <si>
    <r>
      <t>101</t>
    </r>
    <r>
      <rPr>
        <b/>
        <sz val="12"/>
        <rFont val="新細明體"/>
        <family val="1"/>
      </rPr>
      <t>年首六月聚酯棉紗</t>
    </r>
    <r>
      <rPr>
        <b/>
        <sz val="12"/>
        <rFont val="Times New Roman"/>
        <family val="1"/>
      </rPr>
      <t>\</t>
    </r>
    <r>
      <rPr>
        <b/>
        <sz val="12"/>
        <rFont val="新細明體"/>
        <family val="1"/>
      </rPr>
      <t>亞克力紗</t>
    </r>
    <r>
      <rPr>
        <b/>
        <sz val="12"/>
        <rFont val="Times New Roman"/>
        <family val="1"/>
      </rPr>
      <t>\</t>
    </r>
    <r>
      <rPr>
        <b/>
        <sz val="12"/>
        <rFont val="新細明體"/>
        <family val="1"/>
      </rPr>
      <t>嫘縈棉紗</t>
    </r>
    <r>
      <rPr>
        <b/>
        <sz val="12"/>
        <rFont val="Times New Roman"/>
        <family val="1"/>
      </rPr>
      <t>\</t>
    </r>
    <r>
      <rPr>
        <b/>
        <sz val="12"/>
        <rFont val="新細明體"/>
        <family val="1"/>
      </rPr>
      <t>人纖短纖紗出口統計表</t>
    </r>
    <r>
      <rPr>
        <b/>
        <sz val="12"/>
        <rFont val="Times New Roman"/>
        <family val="1"/>
      </rPr>
      <t xml:space="preserve">     </t>
    </r>
  </si>
  <si>
    <t>101年01-06月</t>
  </si>
  <si>
    <r>
      <t>101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1-5</t>
    </r>
    <r>
      <rPr>
        <sz val="12"/>
        <rFont val="新細明體"/>
        <family val="1"/>
      </rPr>
      <t>月</t>
    </r>
  </si>
  <si>
    <r>
      <t>101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1-6</t>
    </r>
    <r>
      <rPr>
        <sz val="12"/>
        <rFont val="新細明體"/>
        <family val="1"/>
      </rPr>
      <t>月</t>
    </r>
  </si>
  <si>
    <r>
      <t>101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1-7</t>
    </r>
    <r>
      <rPr>
        <sz val="12"/>
        <rFont val="新細明體"/>
        <family val="1"/>
      </rPr>
      <t>月</t>
    </r>
  </si>
  <si>
    <r>
      <t>101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1-8</t>
    </r>
    <r>
      <rPr>
        <sz val="12"/>
        <rFont val="新細明體"/>
        <family val="1"/>
      </rPr>
      <t>月</t>
    </r>
  </si>
  <si>
    <r>
      <t>101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1-9</t>
    </r>
    <r>
      <rPr>
        <sz val="12"/>
        <rFont val="新細明體"/>
        <family val="1"/>
      </rPr>
      <t>月</t>
    </r>
  </si>
  <si>
    <r>
      <t>101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1-10</t>
    </r>
    <r>
      <rPr>
        <sz val="12"/>
        <rFont val="新細明體"/>
        <family val="1"/>
      </rPr>
      <t>月</t>
    </r>
  </si>
  <si>
    <r>
      <t>101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1-11</t>
    </r>
    <r>
      <rPr>
        <sz val="12"/>
        <rFont val="新細明體"/>
        <family val="1"/>
      </rPr>
      <t>月</t>
    </r>
  </si>
  <si>
    <r>
      <t>101</t>
    </r>
    <r>
      <rPr>
        <b/>
        <sz val="12"/>
        <rFont val="新細明體"/>
        <family val="1"/>
      </rPr>
      <t>年首</t>
    </r>
    <r>
      <rPr>
        <b/>
        <sz val="12"/>
        <rFont val="Times New Roman"/>
        <family val="1"/>
      </rPr>
      <t>7</t>
    </r>
    <r>
      <rPr>
        <b/>
        <sz val="12"/>
        <rFont val="新細明體"/>
        <family val="1"/>
      </rPr>
      <t>月聚酯棉紗</t>
    </r>
    <r>
      <rPr>
        <b/>
        <sz val="12"/>
        <rFont val="Times New Roman"/>
        <family val="1"/>
      </rPr>
      <t>\</t>
    </r>
    <r>
      <rPr>
        <b/>
        <sz val="12"/>
        <rFont val="新細明體"/>
        <family val="1"/>
      </rPr>
      <t>亞克力紗</t>
    </r>
    <r>
      <rPr>
        <b/>
        <sz val="12"/>
        <rFont val="Times New Roman"/>
        <family val="1"/>
      </rPr>
      <t>\</t>
    </r>
    <r>
      <rPr>
        <b/>
        <sz val="12"/>
        <rFont val="新細明體"/>
        <family val="1"/>
      </rPr>
      <t>嫘縈棉紗</t>
    </r>
    <r>
      <rPr>
        <b/>
        <sz val="12"/>
        <rFont val="Times New Roman"/>
        <family val="1"/>
      </rPr>
      <t>\</t>
    </r>
    <r>
      <rPr>
        <b/>
        <sz val="12"/>
        <rFont val="新細明體"/>
        <family val="1"/>
      </rPr>
      <t>人纖短纖紗出口統計表</t>
    </r>
    <r>
      <rPr>
        <b/>
        <sz val="12"/>
        <rFont val="Times New Roman"/>
        <family val="1"/>
      </rPr>
      <t xml:space="preserve">     </t>
    </r>
  </si>
  <si>
    <r>
      <t>101</t>
    </r>
    <r>
      <rPr>
        <b/>
        <sz val="12"/>
        <rFont val="新細明體"/>
        <family val="1"/>
      </rPr>
      <t>年首</t>
    </r>
    <r>
      <rPr>
        <b/>
        <sz val="12"/>
        <rFont val="Times New Roman"/>
        <family val="1"/>
      </rPr>
      <t>8</t>
    </r>
    <r>
      <rPr>
        <b/>
        <sz val="12"/>
        <rFont val="新細明體"/>
        <family val="1"/>
      </rPr>
      <t>月聚酯棉紗</t>
    </r>
    <r>
      <rPr>
        <b/>
        <sz val="12"/>
        <rFont val="Times New Roman"/>
        <family val="1"/>
      </rPr>
      <t>\</t>
    </r>
    <r>
      <rPr>
        <b/>
        <sz val="12"/>
        <rFont val="新細明體"/>
        <family val="1"/>
      </rPr>
      <t>亞克力紗</t>
    </r>
    <r>
      <rPr>
        <b/>
        <sz val="12"/>
        <rFont val="Times New Roman"/>
        <family val="1"/>
      </rPr>
      <t>\</t>
    </r>
    <r>
      <rPr>
        <b/>
        <sz val="12"/>
        <rFont val="新細明體"/>
        <family val="1"/>
      </rPr>
      <t>嫘縈棉紗</t>
    </r>
    <r>
      <rPr>
        <b/>
        <sz val="12"/>
        <rFont val="Times New Roman"/>
        <family val="1"/>
      </rPr>
      <t>\</t>
    </r>
    <r>
      <rPr>
        <b/>
        <sz val="12"/>
        <rFont val="新細明體"/>
        <family val="1"/>
      </rPr>
      <t>人纖短纖紗出口統計表</t>
    </r>
    <r>
      <rPr>
        <b/>
        <sz val="12"/>
        <rFont val="Times New Roman"/>
        <family val="1"/>
      </rPr>
      <t xml:space="preserve">     </t>
    </r>
  </si>
  <si>
    <t>101年01-08月</t>
  </si>
  <si>
    <t>101年01-07月</t>
  </si>
  <si>
    <r>
      <t>101</t>
    </r>
    <r>
      <rPr>
        <b/>
        <sz val="12"/>
        <rFont val="新細明體"/>
        <family val="1"/>
      </rPr>
      <t>年首</t>
    </r>
    <r>
      <rPr>
        <b/>
        <sz val="12"/>
        <rFont val="Times New Roman"/>
        <family val="1"/>
      </rPr>
      <t>11</t>
    </r>
    <r>
      <rPr>
        <b/>
        <sz val="12"/>
        <rFont val="新細明體"/>
        <family val="1"/>
      </rPr>
      <t>月聚酯棉紗</t>
    </r>
    <r>
      <rPr>
        <b/>
        <sz val="12"/>
        <rFont val="Times New Roman"/>
        <family val="1"/>
      </rPr>
      <t>\</t>
    </r>
    <r>
      <rPr>
        <b/>
        <sz val="12"/>
        <rFont val="新細明體"/>
        <family val="1"/>
      </rPr>
      <t>亞克力紗</t>
    </r>
    <r>
      <rPr>
        <b/>
        <sz val="12"/>
        <rFont val="Times New Roman"/>
        <family val="1"/>
      </rPr>
      <t>\</t>
    </r>
    <r>
      <rPr>
        <b/>
        <sz val="12"/>
        <rFont val="新細明體"/>
        <family val="1"/>
      </rPr>
      <t>嫘縈棉紗</t>
    </r>
    <r>
      <rPr>
        <b/>
        <sz val="12"/>
        <rFont val="Times New Roman"/>
        <family val="1"/>
      </rPr>
      <t>\</t>
    </r>
    <r>
      <rPr>
        <b/>
        <sz val="12"/>
        <rFont val="新細明體"/>
        <family val="1"/>
      </rPr>
      <t>人纖短纖紗出口統計表</t>
    </r>
    <r>
      <rPr>
        <b/>
        <sz val="12"/>
        <rFont val="Times New Roman"/>
        <family val="1"/>
      </rPr>
      <t xml:space="preserve">     </t>
    </r>
  </si>
  <si>
    <t>100年01-09月</t>
  </si>
  <si>
    <t>101年01-09月</t>
  </si>
  <si>
    <r>
      <t>101</t>
    </r>
    <r>
      <rPr>
        <b/>
        <sz val="12"/>
        <rFont val="新細明體"/>
        <family val="1"/>
      </rPr>
      <t>年首</t>
    </r>
    <r>
      <rPr>
        <b/>
        <sz val="12"/>
        <rFont val="Times New Roman"/>
        <family val="1"/>
      </rPr>
      <t>9</t>
    </r>
    <r>
      <rPr>
        <b/>
        <sz val="12"/>
        <rFont val="新細明體"/>
        <family val="1"/>
      </rPr>
      <t>月聚酯棉紗</t>
    </r>
    <r>
      <rPr>
        <b/>
        <sz val="12"/>
        <rFont val="Times New Roman"/>
        <family val="1"/>
      </rPr>
      <t>\</t>
    </r>
    <r>
      <rPr>
        <b/>
        <sz val="12"/>
        <rFont val="新細明體"/>
        <family val="1"/>
      </rPr>
      <t>亞克力紗</t>
    </r>
    <r>
      <rPr>
        <b/>
        <sz val="12"/>
        <rFont val="Times New Roman"/>
        <family val="1"/>
      </rPr>
      <t>\</t>
    </r>
    <r>
      <rPr>
        <b/>
        <sz val="12"/>
        <rFont val="新細明體"/>
        <family val="1"/>
      </rPr>
      <t>嫘縈棉紗</t>
    </r>
    <r>
      <rPr>
        <b/>
        <sz val="12"/>
        <rFont val="Times New Roman"/>
        <family val="1"/>
      </rPr>
      <t>\</t>
    </r>
    <r>
      <rPr>
        <b/>
        <sz val="12"/>
        <rFont val="新細明體"/>
        <family val="1"/>
      </rPr>
      <t>人纖短纖紗出口統計表</t>
    </r>
    <r>
      <rPr>
        <b/>
        <sz val="12"/>
        <rFont val="Times New Roman"/>
        <family val="1"/>
      </rPr>
      <t xml:space="preserve">     </t>
    </r>
  </si>
  <si>
    <t>100年01-10月</t>
  </si>
  <si>
    <r>
      <t>101</t>
    </r>
    <r>
      <rPr>
        <b/>
        <sz val="12"/>
        <rFont val="新細明體"/>
        <family val="1"/>
      </rPr>
      <t>年首</t>
    </r>
    <r>
      <rPr>
        <b/>
        <sz val="12"/>
        <rFont val="Times New Roman"/>
        <family val="1"/>
      </rPr>
      <t>10</t>
    </r>
    <r>
      <rPr>
        <b/>
        <sz val="12"/>
        <rFont val="新細明體"/>
        <family val="1"/>
      </rPr>
      <t>月聚酯棉紗</t>
    </r>
    <r>
      <rPr>
        <b/>
        <sz val="12"/>
        <rFont val="Times New Roman"/>
        <family val="1"/>
      </rPr>
      <t>\</t>
    </r>
    <r>
      <rPr>
        <b/>
        <sz val="12"/>
        <rFont val="新細明體"/>
        <family val="1"/>
      </rPr>
      <t>亞克力紗</t>
    </r>
    <r>
      <rPr>
        <b/>
        <sz val="12"/>
        <rFont val="Times New Roman"/>
        <family val="1"/>
      </rPr>
      <t>\</t>
    </r>
    <r>
      <rPr>
        <b/>
        <sz val="12"/>
        <rFont val="新細明體"/>
        <family val="1"/>
      </rPr>
      <t>嫘縈棉紗</t>
    </r>
    <r>
      <rPr>
        <b/>
        <sz val="12"/>
        <rFont val="Times New Roman"/>
        <family val="1"/>
      </rPr>
      <t>\</t>
    </r>
    <r>
      <rPr>
        <b/>
        <sz val="12"/>
        <rFont val="新細明體"/>
        <family val="1"/>
      </rPr>
      <t>人纖短纖紗出口統計表</t>
    </r>
    <r>
      <rPr>
        <b/>
        <sz val="12"/>
        <rFont val="Times New Roman"/>
        <family val="1"/>
      </rPr>
      <t xml:space="preserve">     </t>
    </r>
  </si>
  <si>
    <t>101年01-10月</t>
  </si>
  <si>
    <r>
      <t>101</t>
    </r>
    <r>
      <rPr>
        <b/>
        <sz val="12"/>
        <rFont val="新細明體"/>
        <family val="1"/>
      </rPr>
      <t>年度聚酯棉紗</t>
    </r>
    <r>
      <rPr>
        <b/>
        <sz val="12"/>
        <rFont val="Times New Roman"/>
        <family val="1"/>
      </rPr>
      <t>\</t>
    </r>
    <r>
      <rPr>
        <b/>
        <sz val="12"/>
        <rFont val="新細明體"/>
        <family val="1"/>
      </rPr>
      <t>亞克力紗</t>
    </r>
    <r>
      <rPr>
        <b/>
        <sz val="12"/>
        <rFont val="Times New Roman"/>
        <family val="1"/>
      </rPr>
      <t>\</t>
    </r>
    <r>
      <rPr>
        <b/>
        <sz val="12"/>
        <rFont val="新細明體"/>
        <family val="1"/>
      </rPr>
      <t>嫘縈棉紗</t>
    </r>
    <r>
      <rPr>
        <b/>
        <sz val="12"/>
        <rFont val="Times New Roman"/>
        <family val="1"/>
      </rPr>
      <t>\</t>
    </r>
    <r>
      <rPr>
        <b/>
        <sz val="12"/>
        <rFont val="新細明體"/>
        <family val="1"/>
      </rPr>
      <t>人纖短纖紗出口統計表</t>
    </r>
    <r>
      <rPr>
        <b/>
        <sz val="12"/>
        <rFont val="Times New Roman"/>
        <family val="1"/>
      </rPr>
      <t xml:space="preserve">     </t>
    </r>
  </si>
  <si>
    <t>101年01-12月</t>
  </si>
  <si>
    <t>101年01-11月</t>
  </si>
  <si>
    <r>
      <t xml:space="preserve">          101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01-12</t>
    </r>
    <r>
      <rPr>
        <sz val="12"/>
        <rFont val="新細明體"/>
        <family val="1"/>
      </rPr>
      <t>月</t>
    </r>
  </si>
  <si>
    <r>
      <t>數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量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公斤</t>
    </r>
    <r>
      <rPr>
        <sz val="12"/>
        <rFont val="Times New Roman"/>
        <family val="1"/>
      </rPr>
      <t>)</t>
    </r>
  </si>
  <si>
    <r>
      <t>金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額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美元</t>
    </r>
    <r>
      <rPr>
        <sz val="12"/>
        <rFont val="Times New Roman"/>
        <family val="1"/>
      </rPr>
      <t>)</t>
    </r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</si>
</sst>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 "/>
    <numFmt numFmtId="177" formatCode="0_);[Red]\(0\)"/>
    <numFmt numFmtId="178" formatCode="#,##0_ "/>
    <numFmt numFmtId="179" formatCode="#,##0_);[Red]\(#,##0\)"/>
    <numFmt numFmtId="180" formatCode="_-* #,##0_-;\-* #,##0_-;_-* &quot;-&quot;??_-;_-@_-"/>
    <numFmt numFmtId="181" formatCode="m&quot;月&quot;d&quot;日&quot;"/>
    <numFmt numFmtId="182" formatCode="_-* #,##0.0_-;\-* #,##0.0_-;_-* &quot;-&quot;??_-;_-@_-"/>
    <numFmt numFmtId="183" formatCode="_-* #,##0.000_-;\-* #,##0.000_-;_-* &quot;-&quot;??_-;_-@_-"/>
    <numFmt numFmtId="184" formatCode="0.0%"/>
  </numFmts>
  <fonts count="18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20"/>
      <name val="新細明體"/>
      <family val="1"/>
    </font>
    <font>
      <sz val="11"/>
      <name val="新細明體"/>
      <family val="1"/>
    </font>
    <font>
      <b/>
      <sz val="12"/>
      <name val="新細明體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新細明體"/>
      <family val="1"/>
    </font>
    <font>
      <sz val="8"/>
      <name val="新細明體"/>
      <family val="1"/>
    </font>
    <font>
      <sz val="12"/>
      <color indexed="12"/>
      <name val="新細明體"/>
      <family val="1"/>
    </font>
    <font>
      <b/>
      <sz val="12"/>
      <name val="華康標楷體"/>
      <family val="1"/>
    </font>
    <font>
      <sz val="12"/>
      <name val="華康標楷體"/>
      <family val="1"/>
    </font>
    <font>
      <sz val="11"/>
      <name val="華康標楷體"/>
      <family val="1"/>
    </font>
    <font>
      <sz val="12"/>
      <name val="細明體"/>
      <family val="3"/>
    </font>
    <font>
      <sz val="12"/>
      <color indexed="63"/>
      <name val="Sөũ"/>
      <family val="2"/>
    </font>
    <font>
      <sz val="12"/>
      <color indexed="8"/>
      <name val="新細明體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0" fillId="0" borderId="1" xfId="0" applyBorder="1" applyAlignment="1">
      <alignment horizontal="right"/>
    </xf>
    <xf numFmtId="1" fontId="0" fillId="0" borderId="1" xfId="0" applyNumberFormat="1" applyFont="1" applyBorder="1" applyAlignment="1">
      <alignment/>
    </xf>
    <xf numFmtId="180" fontId="0" fillId="0" borderId="1" xfId="15" applyNumberFormat="1" applyFont="1" applyFill="1" applyBorder="1" applyAlignment="1">
      <alignment horizontal="right"/>
    </xf>
    <xf numFmtId="180" fontId="0" fillId="0" borderId="1" xfId="0" applyNumberFormat="1" applyFont="1" applyBorder="1" applyAlignment="1">
      <alignment/>
    </xf>
    <xf numFmtId="180" fontId="0" fillId="0" borderId="1" xfId="15" applyNumberFormat="1" applyFont="1" applyFill="1" applyBorder="1" applyAlignment="1">
      <alignment/>
    </xf>
    <xf numFmtId="180" fontId="0" fillId="0" borderId="1" xfId="15" applyNumberFormat="1" applyBorder="1" applyAlignment="1">
      <alignment/>
    </xf>
    <xf numFmtId="49" fontId="2" fillId="0" borderId="3" xfId="0" applyNumberFormat="1" applyFont="1" applyBorder="1" applyAlignment="1">
      <alignment horizontal="right"/>
    </xf>
    <xf numFmtId="0" fontId="0" fillId="0" borderId="3" xfId="0" applyBorder="1" applyAlignment="1">
      <alignment/>
    </xf>
    <xf numFmtId="180" fontId="0" fillId="0" borderId="1" xfId="0" applyNumberFormat="1" applyBorder="1" applyAlignment="1">
      <alignment/>
    </xf>
    <xf numFmtId="1" fontId="0" fillId="0" borderId="1" xfId="0" applyNumberFormat="1" applyBorder="1" applyAlignment="1">
      <alignment/>
    </xf>
    <xf numFmtId="0" fontId="9" fillId="0" borderId="1" xfId="0" applyFont="1" applyBorder="1" applyAlignment="1">
      <alignment horizontal="right"/>
    </xf>
    <xf numFmtId="0" fontId="10" fillId="0" borderId="1" xfId="0" applyFont="1" applyBorder="1" applyAlignment="1">
      <alignment horizontal="right"/>
    </xf>
    <xf numFmtId="180" fontId="0" fillId="0" borderId="1" xfId="15" applyNumberFormat="1" applyFont="1" applyBorder="1" applyAlignment="1">
      <alignment/>
    </xf>
    <xf numFmtId="180" fontId="0" fillId="0" borderId="0" xfId="0" applyNumberFormat="1" applyAlignment="1">
      <alignment/>
    </xf>
    <xf numFmtId="180" fontId="0" fillId="0" borderId="1" xfId="15" applyNumberFormat="1" applyBorder="1" applyAlignment="1">
      <alignment horizontal="right"/>
    </xf>
    <xf numFmtId="180" fontId="0" fillId="0" borderId="2" xfId="15" applyNumberFormat="1" applyBorder="1" applyAlignment="1">
      <alignment/>
    </xf>
    <xf numFmtId="180" fontId="0" fillId="0" borderId="1" xfId="15" applyNumberFormat="1" applyBorder="1" applyAlignment="1">
      <alignment/>
    </xf>
    <xf numFmtId="180" fontId="0" fillId="2" borderId="5" xfId="15" applyNumberFormat="1" applyFill="1" applyBorder="1" applyAlignment="1">
      <alignment/>
    </xf>
    <xf numFmtId="0" fontId="12" fillId="0" borderId="0" xfId="0" applyFont="1" applyAlignment="1">
      <alignment horizontal="centerContinuous"/>
    </xf>
    <xf numFmtId="0" fontId="13" fillId="0" borderId="0" xfId="0" applyFont="1" applyAlignment="1">
      <alignment/>
    </xf>
    <xf numFmtId="0" fontId="13" fillId="0" borderId="1" xfId="0" applyFont="1" applyBorder="1" applyAlignment="1">
      <alignment/>
    </xf>
    <xf numFmtId="0" fontId="13" fillId="0" borderId="1" xfId="0" applyFont="1" applyBorder="1" applyAlignment="1">
      <alignment horizontal="centerContinuous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180" fontId="13" fillId="0" borderId="1" xfId="15" applyNumberFormat="1" applyFont="1" applyFill="1" applyBorder="1" applyAlignment="1">
      <alignment horizontal="right"/>
    </xf>
    <xf numFmtId="10" fontId="14" fillId="0" borderId="1" xfId="18" applyNumberFormat="1" applyFont="1" applyBorder="1" applyAlignment="1">
      <alignment horizontal="center" vertical="center"/>
    </xf>
    <xf numFmtId="180" fontId="13" fillId="0" borderId="1" xfId="15" applyNumberFormat="1" applyFont="1" applyFill="1" applyBorder="1" applyAlignment="1">
      <alignment/>
    </xf>
    <xf numFmtId="180" fontId="13" fillId="0" borderId="1" xfId="15" applyNumberFormat="1" applyFont="1" applyBorder="1" applyAlignment="1">
      <alignment/>
    </xf>
    <xf numFmtId="0" fontId="13" fillId="0" borderId="3" xfId="0" applyFont="1" applyFill="1" applyBorder="1" applyAlignment="1">
      <alignment/>
    </xf>
    <xf numFmtId="0" fontId="13" fillId="2" borderId="4" xfId="0" applyFont="1" applyFill="1" applyBorder="1" applyAlignment="1">
      <alignment/>
    </xf>
    <xf numFmtId="0" fontId="13" fillId="2" borderId="5" xfId="0" applyFont="1" applyFill="1" applyBorder="1" applyAlignment="1">
      <alignment/>
    </xf>
    <xf numFmtId="0" fontId="13" fillId="0" borderId="2" xfId="0" applyFont="1" applyBorder="1" applyAlignment="1">
      <alignment/>
    </xf>
    <xf numFmtId="180" fontId="13" fillId="0" borderId="2" xfId="15" applyNumberFormat="1" applyFont="1" applyBorder="1" applyAlignment="1">
      <alignment/>
    </xf>
    <xf numFmtId="180" fontId="13" fillId="0" borderId="1" xfId="15" applyNumberFormat="1" applyFont="1" applyBorder="1" applyAlignment="1">
      <alignment/>
    </xf>
    <xf numFmtId="180" fontId="13" fillId="2" borderId="5" xfId="15" applyNumberFormat="1" applyFont="1" applyFill="1" applyBorder="1" applyAlignment="1">
      <alignment/>
    </xf>
    <xf numFmtId="0" fontId="14" fillId="0" borderId="0" xfId="0" applyFont="1" applyAlignment="1">
      <alignment/>
    </xf>
    <xf numFmtId="0" fontId="15" fillId="0" borderId="1" xfId="0" applyFont="1" applyBorder="1" applyAlignment="1">
      <alignment horizontal="centerContinuous"/>
    </xf>
    <xf numFmtId="10" fontId="13" fillId="0" borderId="0" xfId="18" applyNumberFormat="1" applyFont="1" applyAlignment="1">
      <alignment/>
    </xf>
    <xf numFmtId="3" fontId="16" fillId="0" borderId="1" xfId="0" applyNumberFormat="1" applyFont="1" applyBorder="1" applyAlignment="1">
      <alignment/>
    </xf>
    <xf numFmtId="3" fontId="17" fillId="0" borderId="1" xfId="0" applyNumberFormat="1" applyFont="1" applyBorder="1" applyAlignment="1">
      <alignment/>
    </xf>
    <xf numFmtId="3" fontId="16" fillId="0" borderId="1" xfId="0" applyNumberFormat="1" applyFont="1" applyBorder="1" applyAlignment="1">
      <alignment/>
    </xf>
    <xf numFmtId="3" fontId="17" fillId="0" borderId="1" xfId="0" applyNumberFormat="1" applyFont="1" applyBorder="1" applyAlignment="1">
      <alignment/>
    </xf>
    <xf numFmtId="180" fontId="13" fillId="2" borderId="5" xfId="15" applyNumberFormat="1" applyFont="1" applyFill="1" applyBorder="1" applyAlignment="1">
      <alignment/>
    </xf>
    <xf numFmtId="180" fontId="13" fillId="0" borderId="1" xfId="15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vertical="center"/>
    </xf>
    <xf numFmtId="180" fontId="11" fillId="0" borderId="1" xfId="0" applyNumberFormat="1" applyFont="1" applyBorder="1" applyAlignment="1">
      <alignment vertical="center"/>
    </xf>
    <xf numFmtId="180" fontId="0" fillId="0" borderId="1" xfId="0" applyNumberFormat="1" applyBorder="1" applyAlignment="1">
      <alignment vertical="center"/>
    </xf>
    <xf numFmtId="0" fontId="14" fillId="0" borderId="4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Continuous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Continuous"/>
    </xf>
    <xf numFmtId="180" fontId="0" fillId="0" borderId="7" xfId="15" applyNumberFormat="1" applyFont="1" applyFill="1" applyBorder="1" applyAlignment="1">
      <alignment/>
    </xf>
    <xf numFmtId="180" fontId="11" fillId="0" borderId="1" xfId="0" applyNumberFormat="1" applyFont="1" applyBorder="1" applyAlignment="1">
      <alignment/>
    </xf>
    <xf numFmtId="0" fontId="0" fillId="2" borderId="1" xfId="0" applyFill="1" applyBorder="1" applyAlignment="1">
      <alignment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workbookViewId="0" topLeftCell="A1">
      <selection activeCell="D18" sqref="D18"/>
    </sheetView>
  </sheetViews>
  <sheetFormatPr defaultColWidth="9.00390625" defaultRowHeight="16.5"/>
  <cols>
    <col min="1" max="1" width="18.00390625" style="30" customWidth="1"/>
    <col min="2" max="2" width="11.625" style="30" customWidth="1"/>
    <col min="3" max="3" width="12.375" style="30" customWidth="1"/>
    <col min="4" max="4" width="11.625" style="30" customWidth="1"/>
    <col min="5" max="5" width="12.375" style="30" customWidth="1"/>
    <col min="6" max="7" width="8.625" style="30" customWidth="1"/>
    <col min="8" max="16384" width="9.00390625" style="30" customWidth="1"/>
  </cols>
  <sheetData>
    <row r="1" spans="1:7" ht="25.5" customHeight="1">
      <c r="A1" s="29" t="s">
        <v>77</v>
      </c>
      <c r="B1" s="29"/>
      <c r="C1" s="29"/>
      <c r="D1" s="29"/>
      <c r="E1" s="29"/>
      <c r="F1" s="29"/>
      <c r="G1" s="29"/>
    </row>
    <row r="3" spans="1:7" ht="21.75" customHeight="1">
      <c r="A3" s="31"/>
      <c r="B3" s="32" t="s">
        <v>79</v>
      </c>
      <c r="C3" s="32"/>
      <c r="D3" s="32" t="s">
        <v>67</v>
      </c>
      <c r="E3" s="32"/>
      <c r="F3" s="61" t="s">
        <v>47</v>
      </c>
      <c r="G3" s="62"/>
    </row>
    <row r="4" spans="1:7" s="35" customFormat="1" ht="29.25" customHeight="1">
      <c r="A4" s="33" t="s">
        <v>48</v>
      </c>
      <c r="B4" s="33" t="s">
        <v>49</v>
      </c>
      <c r="C4" s="33" t="s">
        <v>50</v>
      </c>
      <c r="D4" s="33" t="s">
        <v>49</v>
      </c>
      <c r="E4" s="33" t="s">
        <v>50</v>
      </c>
      <c r="F4" s="34" t="s">
        <v>51</v>
      </c>
      <c r="G4" s="34" t="s">
        <v>52</v>
      </c>
    </row>
    <row r="5" spans="1:7" ht="21.75" customHeight="1">
      <c r="A5" s="31" t="s">
        <v>53</v>
      </c>
      <c r="B5" s="36">
        <f>SUM('公式'!B5)</f>
        <v>431279</v>
      </c>
      <c r="C5" s="36">
        <f>SUM('公式'!C5)</f>
        <v>1429100</v>
      </c>
      <c r="D5" s="36">
        <v>461290</v>
      </c>
      <c r="E5" s="36">
        <v>1797500</v>
      </c>
      <c r="F5" s="37">
        <f aca="true" t="shared" si="0" ref="F5:G10">SUM(B5/D5-1)</f>
        <v>-0.06505885668451517</v>
      </c>
      <c r="G5" s="37">
        <f t="shared" si="0"/>
        <v>-0.20495132127955495</v>
      </c>
    </row>
    <row r="6" spans="1:7" ht="21.75" customHeight="1">
      <c r="A6" s="31" t="s">
        <v>12</v>
      </c>
      <c r="B6" s="36">
        <f>SUM('公式'!B8)</f>
        <v>91427</v>
      </c>
      <c r="C6" s="36">
        <f>SUM('公式'!C8)</f>
        <v>364600</v>
      </c>
      <c r="D6" s="38">
        <v>264199</v>
      </c>
      <c r="E6" s="38">
        <v>1570500</v>
      </c>
      <c r="F6" s="37">
        <f t="shared" si="0"/>
        <v>-0.653946457026711</v>
      </c>
      <c r="G6" s="37">
        <f t="shared" si="0"/>
        <v>-0.7678446354664119</v>
      </c>
    </row>
    <row r="7" spans="1:7" ht="21.75" customHeight="1">
      <c r="A7" s="31" t="s">
        <v>13</v>
      </c>
      <c r="B7" s="36">
        <f>SUM('公式'!B10)</f>
        <v>4374</v>
      </c>
      <c r="C7" s="36">
        <f>SUM('公式'!C10)</f>
        <v>42100</v>
      </c>
      <c r="D7" s="39">
        <v>826</v>
      </c>
      <c r="E7" s="39">
        <v>8700</v>
      </c>
      <c r="F7" s="37">
        <f>SUM(B7/D7-1)</f>
        <v>4.295399515738499</v>
      </c>
      <c r="G7" s="37">
        <f>SUM(C7/E7-1)</f>
        <v>3.8390804597701154</v>
      </c>
    </row>
    <row r="8" spans="1:7" ht="21.75" customHeight="1">
      <c r="A8" s="31" t="s">
        <v>14</v>
      </c>
      <c r="B8" s="36">
        <f>SUM('公式'!B12)</f>
        <v>603643</v>
      </c>
      <c r="C8" s="36">
        <f>SUM('公式'!C12)</f>
        <v>1618400</v>
      </c>
      <c r="D8" s="39">
        <v>200144</v>
      </c>
      <c r="E8" s="39">
        <v>919500</v>
      </c>
      <c r="F8" s="37">
        <f t="shared" si="0"/>
        <v>2.016043448716924</v>
      </c>
      <c r="G8" s="37">
        <f t="shared" si="0"/>
        <v>0.7600870038064165</v>
      </c>
    </row>
    <row r="9" spans="1:7" ht="21.75" customHeight="1">
      <c r="A9" s="31" t="s">
        <v>1</v>
      </c>
      <c r="B9" s="36">
        <f>SUM('公式'!B14)</f>
        <v>280231</v>
      </c>
      <c r="C9" s="36">
        <f>SUM('公式'!C14)</f>
        <v>745400</v>
      </c>
      <c r="D9" s="39">
        <v>889900</v>
      </c>
      <c r="E9" s="39">
        <v>2375400</v>
      </c>
      <c r="F9" s="37">
        <f t="shared" si="0"/>
        <v>-0.685098325654568</v>
      </c>
      <c r="G9" s="37">
        <f t="shared" si="0"/>
        <v>-0.6862002189104992</v>
      </c>
    </row>
    <row r="10" spans="1:7" ht="23.25" customHeight="1">
      <c r="A10" s="40" t="s">
        <v>54</v>
      </c>
      <c r="B10" s="39">
        <f>SUM(B5:B9)</f>
        <v>1410954</v>
      </c>
      <c r="C10" s="39">
        <f>SUM(C5:C9)</f>
        <v>4199600</v>
      </c>
      <c r="D10" s="39">
        <f>SUM(D5:D9)</f>
        <v>1816359</v>
      </c>
      <c r="E10" s="39">
        <f>SUM(E5:E9)</f>
        <v>6671600</v>
      </c>
      <c r="F10" s="37">
        <f t="shared" si="0"/>
        <v>-0.22319651566678178</v>
      </c>
      <c r="G10" s="37">
        <f t="shared" si="0"/>
        <v>-0.3705258108999341</v>
      </c>
    </row>
    <row r="11" spans="1:7" ht="11.25" customHeight="1">
      <c r="A11" s="41"/>
      <c r="B11" s="42"/>
      <c r="C11" s="42"/>
      <c r="D11" s="42"/>
      <c r="E11" s="42"/>
      <c r="F11" s="42"/>
      <c r="G11" s="42"/>
    </row>
    <row r="12" spans="1:7" ht="21.75" customHeight="1">
      <c r="A12" s="43" t="s">
        <v>55</v>
      </c>
      <c r="B12" s="36">
        <f>SUM('公式'!B20)</f>
        <v>288984</v>
      </c>
      <c r="C12" s="36">
        <f>SUM('公式'!C20)</f>
        <v>797800</v>
      </c>
      <c r="D12" s="44">
        <v>153387</v>
      </c>
      <c r="E12" s="44">
        <v>697700</v>
      </c>
      <c r="F12" s="37">
        <f aca="true" t="shared" si="1" ref="F12:G16">SUM(B12/D12-1)</f>
        <v>0.8840188542705705</v>
      </c>
      <c r="G12" s="37">
        <f t="shared" si="1"/>
        <v>0.143471406048445</v>
      </c>
    </row>
    <row r="13" spans="1:7" ht="21.75" customHeight="1">
      <c r="A13" s="31" t="s">
        <v>9</v>
      </c>
      <c r="B13" s="36">
        <f>SUM('公式'!B23)</f>
        <v>26779</v>
      </c>
      <c r="C13" s="36">
        <f>SUM('公式'!C23)</f>
        <v>199700</v>
      </c>
      <c r="D13" s="45">
        <v>9234</v>
      </c>
      <c r="E13" s="45">
        <v>77800</v>
      </c>
      <c r="F13" s="37">
        <f t="shared" si="1"/>
        <v>1.9000433181719734</v>
      </c>
      <c r="G13" s="37">
        <f t="shared" si="1"/>
        <v>1.5668380462724936</v>
      </c>
    </row>
    <row r="14" spans="1:7" ht="21.75" customHeight="1">
      <c r="A14" s="31" t="s">
        <v>10</v>
      </c>
      <c r="B14" s="36">
        <f>SUM('公式'!B25)</f>
        <v>2668</v>
      </c>
      <c r="C14" s="36">
        <f>SUM('公式'!C25)</f>
        <v>31600</v>
      </c>
      <c r="D14" s="45">
        <v>252</v>
      </c>
      <c r="E14" s="45">
        <v>8400</v>
      </c>
      <c r="F14" s="37">
        <f t="shared" si="1"/>
        <v>9.587301587301587</v>
      </c>
      <c r="G14" s="37">
        <f t="shared" si="1"/>
        <v>2.761904761904762</v>
      </c>
    </row>
    <row r="15" spans="1:7" ht="21.75" customHeight="1">
      <c r="A15" s="31" t="s">
        <v>0</v>
      </c>
      <c r="B15" s="36">
        <f>SUM('公式'!B27)</f>
        <v>12081</v>
      </c>
      <c r="C15" s="36">
        <f>SUM('公式'!C27)</f>
        <v>90500</v>
      </c>
      <c r="D15" s="45">
        <v>26708</v>
      </c>
      <c r="E15" s="45">
        <v>221300</v>
      </c>
      <c r="F15" s="37">
        <f t="shared" si="1"/>
        <v>-0.5476636213868504</v>
      </c>
      <c r="G15" s="37">
        <f t="shared" si="1"/>
        <v>-0.5910528694080434</v>
      </c>
    </row>
    <row r="16" spans="1:7" ht="21.75" customHeight="1">
      <c r="A16" s="40" t="s">
        <v>54</v>
      </c>
      <c r="B16" s="45">
        <f>SUM(B12:B15)</f>
        <v>330512</v>
      </c>
      <c r="C16" s="45">
        <f>SUM(C12:C15)</f>
        <v>1119600</v>
      </c>
      <c r="D16" s="45">
        <f>SUM(D12:D15)</f>
        <v>189581</v>
      </c>
      <c r="E16" s="45">
        <f>SUM(E12:E15)</f>
        <v>1005200</v>
      </c>
      <c r="F16" s="37">
        <f t="shared" si="1"/>
        <v>0.7433814570025477</v>
      </c>
      <c r="G16" s="37">
        <f t="shared" si="1"/>
        <v>0.11380819737365688</v>
      </c>
    </row>
    <row r="17" spans="1:7" ht="11.25" customHeight="1">
      <c r="A17" s="41"/>
      <c r="B17" s="46"/>
      <c r="C17" s="46"/>
      <c r="D17" s="46"/>
      <c r="E17" s="46"/>
      <c r="F17" s="42"/>
      <c r="G17" s="42"/>
    </row>
    <row r="18" spans="1:7" ht="21.75" customHeight="1">
      <c r="A18" s="31" t="s">
        <v>56</v>
      </c>
      <c r="B18" s="36">
        <f>SUM('公式'!B31)</f>
        <v>652299</v>
      </c>
      <c r="C18" s="36">
        <f>SUM('公式'!C31)</f>
        <v>2227600</v>
      </c>
      <c r="D18" s="45">
        <v>704084</v>
      </c>
      <c r="E18" s="45">
        <v>3424200</v>
      </c>
      <c r="F18" s="37">
        <f aca="true" t="shared" si="2" ref="F18:G22">SUM(B18/D18-1)</f>
        <v>-0.07354946284818287</v>
      </c>
      <c r="G18" s="37">
        <f t="shared" si="2"/>
        <v>-0.34945388703930846</v>
      </c>
    </row>
    <row r="19" spans="1:7" ht="21.75" customHeight="1">
      <c r="A19" s="31" t="s">
        <v>2</v>
      </c>
      <c r="B19" s="36">
        <f>SUM('公式'!B34)</f>
        <v>122001</v>
      </c>
      <c r="C19" s="36">
        <f>SUM('公式'!C34)</f>
        <v>328400</v>
      </c>
      <c r="D19" s="45">
        <v>80264</v>
      </c>
      <c r="E19" s="45">
        <v>490700</v>
      </c>
      <c r="F19" s="37">
        <f t="shared" si="2"/>
        <v>0.5199965115120104</v>
      </c>
      <c r="G19" s="37">
        <f t="shared" si="2"/>
        <v>-0.3307519869574078</v>
      </c>
    </row>
    <row r="20" spans="1:7" ht="21.75" customHeight="1">
      <c r="A20" s="31" t="s">
        <v>3</v>
      </c>
      <c r="B20" s="36">
        <f>SUM('公式'!B38)</f>
        <v>7712</v>
      </c>
      <c r="C20" s="36">
        <f>SUM('公式'!C38)</f>
        <v>29100</v>
      </c>
      <c r="D20" s="45">
        <v>18206</v>
      </c>
      <c r="E20" s="45">
        <v>102700</v>
      </c>
      <c r="F20" s="37">
        <f t="shared" si="2"/>
        <v>-0.5764033834999451</v>
      </c>
      <c r="G20" s="37">
        <f t="shared" si="2"/>
        <v>-0.7166504381694255</v>
      </c>
    </row>
    <row r="21" spans="1:7" ht="21.75" customHeight="1">
      <c r="A21" s="31" t="s">
        <v>15</v>
      </c>
      <c r="B21" s="36">
        <f>SUM('公式'!B41)</f>
        <v>88157</v>
      </c>
      <c r="C21" s="36">
        <f>SUM('公式'!C41)</f>
        <v>523100</v>
      </c>
      <c r="D21" s="45">
        <v>83385</v>
      </c>
      <c r="E21" s="45">
        <v>522600</v>
      </c>
      <c r="F21" s="37">
        <f t="shared" si="2"/>
        <v>0.05722851831864251</v>
      </c>
      <c r="G21" s="37">
        <f t="shared" si="2"/>
        <v>0.0009567546880979716</v>
      </c>
    </row>
    <row r="22" spans="1:7" ht="21.75" customHeight="1">
      <c r="A22" s="40" t="s">
        <v>54</v>
      </c>
      <c r="B22" s="45">
        <f>SUM(B18:B21)</f>
        <v>870169</v>
      </c>
      <c r="C22" s="45">
        <f>SUM(C18:C21)</f>
        <v>3108200</v>
      </c>
      <c r="D22" s="45">
        <f>SUM(D18:D21)</f>
        <v>885939</v>
      </c>
      <c r="E22" s="45">
        <f>SUM(E18:E21)</f>
        <v>4540200</v>
      </c>
      <c r="F22" s="37">
        <f t="shared" si="2"/>
        <v>-0.017800322595573737</v>
      </c>
      <c r="G22" s="37">
        <f t="shared" si="2"/>
        <v>-0.3154046077265319</v>
      </c>
    </row>
    <row r="23" spans="1:7" ht="11.25" customHeight="1">
      <c r="A23" s="41"/>
      <c r="B23" s="46"/>
      <c r="C23" s="46"/>
      <c r="D23" s="46"/>
      <c r="E23" s="46"/>
      <c r="F23" s="42"/>
      <c r="G23" s="42"/>
    </row>
    <row r="24" spans="1:7" ht="21.75" customHeight="1">
      <c r="A24" s="31" t="s">
        <v>57</v>
      </c>
      <c r="B24" s="36">
        <f>SUM('公式'!B46)</f>
        <v>3060</v>
      </c>
      <c r="C24" s="36">
        <f>SUM('公式'!C46)</f>
        <v>21000</v>
      </c>
      <c r="D24" s="45">
        <v>68107</v>
      </c>
      <c r="E24" s="45">
        <v>264100</v>
      </c>
      <c r="F24" s="37">
        <f aca="true" t="shared" si="3" ref="F24:G27">SUM(B24/D24-1)</f>
        <v>-0.9550706975788098</v>
      </c>
      <c r="G24" s="37">
        <f t="shared" si="3"/>
        <v>-0.9204846648996592</v>
      </c>
    </row>
    <row r="25" spans="1:7" ht="21.75" customHeight="1">
      <c r="A25" s="31" t="s">
        <v>16</v>
      </c>
      <c r="B25" s="36">
        <f>SUM('公式'!B50)</f>
        <v>142269</v>
      </c>
      <c r="C25" s="36">
        <f>SUM('公式'!C50)</f>
        <v>1053300</v>
      </c>
      <c r="D25" s="45">
        <v>141772</v>
      </c>
      <c r="E25" s="45">
        <v>816300</v>
      </c>
      <c r="F25" s="37">
        <f t="shared" si="3"/>
        <v>0.0035056287560308874</v>
      </c>
      <c r="G25" s="37">
        <f t="shared" si="3"/>
        <v>0.29033443586916574</v>
      </c>
    </row>
    <row r="26" spans="1:7" ht="21.75" customHeight="1">
      <c r="A26" s="31" t="s">
        <v>17</v>
      </c>
      <c r="B26" s="36">
        <f>SUM('公式'!B55)</f>
        <v>178356</v>
      </c>
      <c r="C26" s="36">
        <f>SUM('公式'!C55)</f>
        <v>774200</v>
      </c>
      <c r="D26" s="45">
        <v>307540</v>
      </c>
      <c r="E26" s="45">
        <v>1526400</v>
      </c>
      <c r="F26" s="37">
        <f t="shared" si="3"/>
        <v>-0.42005592768420363</v>
      </c>
      <c r="G26" s="37">
        <f t="shared" si="3"/>
        <v>-0.49279350104821806</v>
      </c>
    </row>
    <row r="27" spans="1:7" ht="21.75" customHeight="1">
      <c r="A27" s="40" t="s">
        <v>54</v>
      </c>
      <c r="B27" s="45">
        <f>SUM(B24:B26)</f>
        <v>323685</v>
      </c>
      <c r="C27" s="45">
        <f>SUM(C24:C26)</f>
        <v>1848500</v>
      </c>
      <c r="D27" s="45">
        <f>SUM(D24:D26)</f>
        <v>517419</v>
      </c>
      <c r="E27" s="45">
        <f>SUM(E24:E26)</f>
        <v>2606800</v>
      </c>
      <c r="F27" s="37">
        <f t="shared" si="3"/>
        <v>-0.37442382285923015</v>
      </c>
      <c r="G27" s="37">
        <f t="shared" si="3"/>
        <v>-0.2908930489489029</v>
      </c>
    </row>
    <row r="28" spans="1:7" ht="11.25" customHeight="1">
      <c r="A28" s="41"/>
      <c r="B28" s="42"/>
      <c r="C28" s="42"/>
      <c r="D28" s="42"/>
      <c r="E28" s="42"/>
      <c r="F28" s="42"/>
      <c r="G28" s="42"/>
    </row>
    <row r="29" spans="1:7" ht="33" customHeight="1">
      <c r="A29" s="47" t="s">
        <v>58</v>
      </c>
      <c r="B29" s="47"/>
      <c r="C29" s="47"/>
      <c r="D29" s="47"/>
      <c r="E29" s="47"/>
      <c r="F29" s="47"/>
      <c r="G29" s="47"/>
    </row>
    <row r="30" spans="1:7" ht="16.5">
      <c r="A30" s="47" t="s">
        <v>59</v>
      </c>
      <c r="B30" s="47"/>
      <c r="C30" s="47"/>
      <c r="D30" s="47"/>
      <c r="E30" s="47"/>
      <c r="F30" s="47"/>
      <c r="G30" s="47"/>
    </row>
    <row r="31" spans="1:7" ht="16.5">
      <c r="A31" s="47" t="s">
        <v>60</v>
      </c>
      <c r="B31" s="47"/>
      <c r="C31" s="47"/>
      <c r="D31" s="47"/>
      <c r="E31" s="47"/>
      <c r="F31" s="47"/>
      <c r="G31" s="47"/>
    </row>
    <row r="32" spans="1:7" ht="16.5">
      <c r="A32" s="47" t="s">
        <v>4</v>
      </c>
      <c r="B32" s="47"/>
      <c r="C32" s="47"/>
      <c r="D32" s="47"/>
      <c r="E32" s="47"/>
      <c r="F32" s="47"/>
      <c r="G32" s="47"/>
    </row>
    <row r="33" spans="1:7" ht="16.5">
      <c r="A33" s="47" t="s">
        <v>61</v>
      </c>
      <c r="B33" s="47"/>
      <c r="C33" s="47"/>
      <c r="D33" s="47"/>
      <c r="E33" s="47"/>
      <c r="F33" s="47"/>
      <c r="G33" s="47"/>
    </row>
    <row r="34" spans="1:7" ht="16.5">
      <c r="A34" s="47" t="s">
        <v>25</v>
      </c>
      <c r="B34" s="47"/>
      <c r="C34" s="47"/>
      <c r="D34" s="47"/>
      <c r="E34" s="47"/>
      <c r="F34" s="47"/>
      <c r="G34" s="47"/>
    </row>
    <row r="35" spans="1:7" ht="16.5">
      <c r="A35" s="47" t="s">
        <v>62</v>
      </c>
      <c r="B35" s="47"/>
      <c r="C35" s="47"/>
      <c r="D35" s="47"/>
      <c r="E35" s="47"/>
      <c r="F35" s="47"/>
      <c r="G35" s="47"/>
    </row>
    <row r="36" spans="1:7" ht="16.5">
      <c r="A36" s="47" t="s">
        <v>5</v>
      </c>
      <c r="B36" s="47"/>
      <c r="C36" s="47"/>
      <c r="D36" s="47"/>
      <c r="E36" s="47"/>
      <c r="F36" s="47"/>
      <c r="G36" s="47"/>
    </row>
    <row r="37" spans="1:7" ht="16.5">
      <c r="A37" s="47" t="s">
        <v>6</v>
      </c>
      <c r="B37" s="47"/>
      <c r="C37" s="47"/>
      <c r="D37" s="47"/>
      <c r="E37" s="47"/>
      <c r="F37" s="47"/>
      <c r="G37" s="47"/>
    </row>
    <row r="38" spans="1:7" ht="16.5">
      <c r="A38" s="47" t="s">
        <v>7</v>
      </c>
      <c r="B38" s="47"/>
      <c r="C38" s="47"/>
      <c r="D38" s="47"/>
      <c r="E38" s="47"/>
      <c r="F38" s="47"/>
      <c r="G38" s="47"/>
    </row>
    <row r="39" spans="1:7" ht="16.5">
      <c r="A39" s="47" t="s">
        <v>8</v>
      </c>
      <c r="B39" s="47"/>
      <c r="C39" s="47"/>
      <c r="D39" s="47"/>
      <c r="E39" s="47"/>
      <c r="F39" s="47"/>
      <c r="G39" s="47"/>
    </row>
    <row r="41" spans="2:5" ht="16.5">
      <c r="B41" s="24">
        <f>SUM(B10+B16+B22+B27)</f>
        <v>2935320</v>
      </c>
      <c r="C41" s="24">
        <f>SUM(C10+C16+C22+C27)</f>
        <v>10275900</v>
      </c>
      <c r="D41" s="24">
        <f>SUM(D10+D16+D22+D27)</f>
        <v>3409298</v>
      </c>
      <c r="E41" s="24">
        <f>SUM(E10+E16+E22+E27)</f>
        <v>14823800</v>
      </c>
    </row>
  </sheetData>
  <mergeCells count="1">
    <mergeCell ref="F3:G3"/>
  </mergeCells>
  <printOptions horizontalCentered="1"/>
  <pageMargins left="0.7480314960629921" right="0.7480314960629921" top="0.7874015748031497" bottom="0.3937007874015748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1"/>
  <sheetViews>
    <sheetView workbookViewId="0" topLeftCell="A1">
      <selection activeCell="E28" sqref="E28"/>
    </sheetView>
  </sheetViews>
  <sheetFormatPr defaultColWidth="9.00390625" defaultRowHeight="16.5"/>
  <cols>
    <col min="1" max="1" width="21.00390625" style="0" customWidth="1"/>
    <col min="2" max="2" width="14.625" style="30" customWidth="1"/>
    <col min="3" max="3" width="15.75390625" style="30" customWidth="1"/>
    <col min="4" max="4" width="14.625" style="30" customWidth="1"/>
    <col min="5" max="5" width="15.75390625" style="30" customWidth="1"/>
    <col min="6" max="7" width="8.625" style="30" customWidth="1"/>
  </cols>
  <sheetData>
    <row r="1" spans="1:7" ht="25.5" customHeight="1">
      <c r="A1" s="63" t="s">
        <v>109</v>
      </c>
      <c r="B1" s="64"/>
      <c r="C1" s="64"/>
      <c r="D1" s="64"/>
      <c r="E1" s="64"/>
      <c r="F1" s="29"/>
      <c r="G1" s="29"/>
    </row>
    <row r="3" spans="1:7" ht="21.75" customHeight="1">
      <c r="A3" s="1"/>
      <c r="B3" s="48" t="s">
        <v>110</v>
      </c>
      <c r="C3" s="48"/>
      <c r="D3" s="65" t="s">
        <v>108</v>
      </c>
      <c r="E3" s="65"/>
      <c r="F3" s="61" t="s">
        <v>47</v>
      </c>
      <c r="G3" s="62"/>
    </row>
    <row r="4" spans="1:7" s="8" customFormat="1" ht="29.25" customHeight="1">
      <c r="A4" s="7" t="s">
        <v>18</v>
      </c>
      <c r="B4" s="33" t="s">
        <v>65</v>
      </c>
      <c r="C4" s="33" t="s">
        <v>66</v>
      </c>
      <c r="D4" s="33" t="s">
        <v>65</v>
      </c>
      <c r="E4" s="33" t="s">
        <v>66</v>
      </c>
      <c r="F4" s="34" t="s">
        <v>51</v>
      </c>
      <c r="G4" s="34" t="s">
        <v>52</v>
      </c>
    </row>
    <row r="5" spans="1:7" ht="21.75" customHeight="1">
      <c r="A5" s="1" t="s">
        <v>11</v>
      </c>
      <c r="B5" s="38">
        <f>SUM('公式'!T5)</f>
        <v>5657317</v>
      </c>
      <c r="C5" s="38">
        <f>SUM('公式'!U5)</f>
        <v>17273100</v>
      </c>
      <c r="D5" s="38">
        <v>4554510</v>
      </c>
      <c r="E5" s="38">
        <v>16070100</v>
      </c>
      <c r="F5" s="37">
        <f aca="true" t="shared" si="0" ref="F5:G10">SUM(B5/D5-1)</f>
        <v>0.24213515833755994</v>
      </c>
      <c r="G5" s="37">
        <f t="shared" si="0"/>
        <v>0.07485952172046217</v>
      </c>
    </row>
    <row r="6" spans="1:7" ht="21.75" customHeight="1">
      <c r="A6" s="1" t="s">
        <v>12</v>
      </c>
      <c r="B6" s="50">
        <f>SUM('公式'!T8)</f>
        <v>1893341</v>
      </c>
      <c r="C6" s="50">
        <f>SUM('公式'!U8)</f>
        <v>7803000</v>
      </c>
      <c r="D6" s="50">
        <v>3236217</v>
      </c>
      <c r="E6" s="51">
        <v>15094100</v>
      </c>
      <c r="F6" s="37">
        <f t="shared" si="0"/>
        <v>-0.4149523965790922</v>
      </c>
      <c r="G6" s="37">
        <f t="shared" si="0"/>
        <v>-0.4830430433083125</v>
      </c>
    </row>
    <row r="7" spans="1:7" ht="21.75" customHeight="1">
      <c r="A7" s="1" t="s">
        <v>13</v>
      </c>
      <c r="B7" s="50">
        <f>SUM('公式'!T10)</f>
        <v>137296</v>
      </c>
      <c r="C7" s="50">
        <f>SUM('公式'!U10)</f>
        <v>1136100</v>
      </c>
      <c r="D7" s="50">
        <v>116660</v>
      </c>
      <c r="E7" s="51">
        <v>999000</v>
      </c>
      <c r="F7" s="37">
        <f t="shared" si="0"/>
        <v>0.17689010800617178</v>
      </c>
      <c r="G7" s="37">
        <f t="shared" si="0"/>
        <v>0.13723723723723724</v>
      </c>
    </row>
    <row r="8" spans="1:7" ht="21.75" customHeight="1">
      <c r="A8" s="1" t="s">
        <v>14</v>
      </c>
      <c r="B8" s="50">
        <f>SUM('公式'!T12)</f>
        <v>11256249</v>
      </c>
      <c r="C8" s="50">
        <f>SUM('公式'!U12)</f>
        <v>28515700</v>
      </c>
      <c r="D8" s="50">
        <v>8115852</v>
      </c>
      <c r="E8" s="51">
        <v>22136700</v>
      </c>
      <c r="F8" s="37">
        <f t="shared" si="0"/>
        <v>0.38694606555171296</v>
      </c>
      <c r="G8" s="37">
        <f t="shared" si="0"/>
        <v>0.28816399915073165</v>
      </c>
    </row>
    <row r="9" spans="1:7" ht="21.75" customHeight="1">
      <c r="A9" s="1" t="s">
        <v>1</v>
      </c>
      <c r="B9" s="50">
        <f>SUM('公式'!T14)</f>
        <v>4434483</v>
      </c>
      <c r="C9" s="50">
        <f>SUM('公式'!U14)</f>
        <v>13880600</v>
      </c>
      <c r="D9" s="50">
        <v>6826431</v>
      </c>
      <c r="E9" s="51">
        <v>19726700</v>
      </c>
      <c r="F9" s="37">
        <f t="shared" si="0"/>
        <v>-0.3503951039716068</v>
      </c>
      <c r="G9" s="37">
        <f t="shared" si="0"/>
        <v>-0.2963546867950544</v>
      </c>
    </row>
    <row r="10" spans="1:7" ht="23.25" customHeight="1">
      <c r="A10" s="4" t="s">
        <v>21</v>
      </c>
      <c r="B10" s="39">
        <f>SUM(B5:B9)</f>
        <v>23378686</v>
      </c>
      <c r="C10" s="39">
        <f>SUM(C5:C9)</f>
        <v>68608500</v>
      </c>
      <c r="D10" s="39">
        <f>SUM(D5:D9)</f>
        <v>22849670</v>
      </c>
      <c r="E10" s="39">
        <f>SUM(E5:E9)</f>
        <v>74026600</v>
      </c>
      <c r="F10" s="37">
        <f t="shared" si="0"/>
        <v>0.023152019263297907</v>
      </c>
      <c r="G10" s="37">
        <f t="shared" si="0"/>
        <v>-0.07319125827743</v>
      </c>
    </row>
    <row r="11" spans="1:7" ht="11.25" customHeight="1">
      <c r="A11" s="5"/>
      <c r="B11" s="42"/>
      <c r="C11" s="42"/>
      <c r="D11" s="42"/>
      <c r="E11" s="42"/>
      <c r="F11" s="42"/>
      <c r="G11" s="42"/>
    </row>
    <row r="12" spans="1:7" ht="21.75" customHeight="1">
      <c r="A12" s="3" t="s">
        <v>22</v>
      </c>
      <c r="B12" s="38">
        <f>SUM('公式'!T20)</f>
        <v>1359017</v>
      </c>
      <c r="C12" s="38">
        <f>SUM('公式'!U20)</f>
        <v>6803700</v>
      </c>
      <c r="D12" s="38">
        <v>1203838</v>
      </c>
      <c r="E12" s="38">
        <v>7474000</v>
      </c>
      <c r="F12" s="37">
        <f aca="true" t="shared" si="1" ref="F12:G16">SUM(B12/D12-1)</f>
        <v>0.12890355679086385</v>
      </c>
      <c r="G12" s="37">
        <f t="shared" si="1"/>
        <v>-0.08968423869413966</v>
      </c>
    </row>
    <row r="13" spans="1:7" ht="21.75" customHeight="1">
      <c r="A13" s="1" t="s">
        <v>9</v>
      </c>
      <c r="B13" s="52">
        <f>SUM('公式'!T23)</f>
        <v>862525</v>
      </c>
      <c r="C13" s="52">
        <f>SUM('公式'!U23)</f>
        <v>4311500</v>
      </c>
      <c r="D13" s="52">
        <v>745257</v>
      </c>
      <c r="E13" s="53">
        <v>6177000</v>
      </c>
      <c r="F13" s="37">
        <f t="shared" si="1"/>
        <v>0.15735243010129385</v>
      </c>
      <c r="G13" s="37">
        <f t="shared" si="1"/>
        <v>-0.302007446980735</v>
      </c>
    </row>
    <row r="14" spans="1:7" ht="21.75" customHeight="1">
      <c r="A14" s="1" t="s">
        <v>10</v>
      </c>
      <c r="B14" s="52">
        <f>SUM('公式'!T25)</f>
        <v>42460</v>
      </c>
      <c r="C14" s="52">
        <f>SUM('公式'!U25)</f>
        <v>375100</v>
      </c>
      <c r="D14" s="52">
        <v>38600</v>
      </c>
      <c r="E14" s="53">
        <v>505100</v>
      </c>
      <c r="F14" s="37">
        <f t="shared" si="1"/>
        <v>0.10000000000000009</v>
      </c>
      <c r="G14" s="37">
        <f t="shared" si="1"/>
        <v>-0.25737477727182734</v>
      </c>
    </row>
    <row r="15" spans="1:7" ht="21.75" customHeight="1">
      <c r="A15" s="1" t="s">
        <v>0</v>
      </c>
      <c r="B15" s="52">
        <f>SUM('公式'!T27)</f>
        <v>445546</v>
      </c>
      <c r="C15" s="52">
        <f>SUM('公式'!U27)</f>
        <v>4239800</v>
      </c>
      <c r="D15" s="52">
        <v>613302</v>
      </c>
      <c r="E15" s="53">
        <v>5050100</v>
      </c>
      <c r="F15" s="37">
        <f t="shared" si="1"/>
        <v>-0.2735291911652008</v>
      </c>
      <c r="G15" s="37">
        <f t="shared" si="1"/>
        <v>-0.1604522682719154</v>
      </c>
    </row>
    <row r="16" spans="1:7" ht="21.75" customHeight="1">
      <c r="A16" s="4" t="s">
        <v>21</v>
      </c>
      <c r="B16" s="39">
        <f>SUM(B12:B15)</f>
        <v>2709548</v>
      </c>
      <c r="C16" s="39">
        <f>SUM(C12:C15)</f>
        <v>15730100</v>
      </c>
      <c r="D16" s="39">
        <f>SUM(D12:D15)</f>
        <v>2600997</v>
      </c>
      <c r="E16" s="39">
        <f>SUM(E12:E15)</f>
        <v>19206200</v>
      </c>
      <c r="F16" s="37">
        <f t="shared" si="1"/>
        <v>0.041734381085406946</v>
      </c>
      <c r="G16" s="37">
        <f t="shared" si="1"/>
        <v>-0.18098843081921467</v>
      </c>
    </row>
    <row r="17" spans="1:7" ht="11.25" customHeight="1">
      <c r="A17" s="5"/>
      <c r="B17" s="54"/>
      <c r="C17" s="54"/>
      <c r="D17" s="54"/>
      <c r="E17" s="54"/>
      <c r="F17" s="42"/>
      <c r="G17" s="42"/>
    </row>
    <row r="18" spans="1:7" ht="21.75" customHeight="1">
      <c r="A18" s="1" t="s">
        <v>23</v>
      </c>
      <c r="B18" s="38">
        <f>SUM('公式'!T31)</f>
        <v>6373941</v>
      </c>
      <c r="C18" s="38">
        <f>SUM('公式'!U31)</f>
        <v>22636500</v>
      </c>
      <c r="D18" s="38">
        <v>5909439</v>
      </c>
      <c r="E18" s="38">
        <v>26858000</v>
      </c>
      <c r="F18" s="37">
        <f aca="true" t="shared" si="2" ref="F18:G22">SUM(B18/D18-1)</f>
        <v>0.07860340042430414</v>
      </c>
      <c r="G18" s="37">
        <f t="shared" si="2"/>
        <v>-0.15717849430337327</v>
      </c>
    </row>
    <row r="19" spans="1:7" ht="21.75" customHeight="1">
      <c r="A19" s="1" t="s">
        <v>2</v>
      </c>
      <c r="B19" s="39">
        <f>SUM('公式'!T34)</f>
        <v>1543790</v>
      </c>
      <c r="C19" s="39">
        <f>SUM('公式'!U34)</f>
        <v>4807200</v>
      </c>
      <c r="D19" s="39">
        <v>907290</v>
      </c>
      <c r="E19" s="39">
        <v>4492400</v>
      </c>
      <c r="F19" s="37">
        <f t="shared" si="2"/>
        <v>0.7015397502452358</v>
      </c>
      <c r="G19" s="37">
        <f t="shared" si="2"/>
        <v>0.07007390259104262</v>
      </c>
    </row>
    <row r="20" spans="1:7" ht="21.75" customHeight="1">
      <c r="A20" s="1" t="s">
        <v>3</v>
      </c>
      <c r="B20" s="39">
        <f>SUM('公式'!T38)</f>
        <v>175472</v>
      </c>
      <c r="C20" s="39">
        <f>SUM('公式'!U38)</f>
        <v>1166400</v>
      </c>
      <c r="D20" s="39">
        <v>246765</v>
      </c>
      <c r="E20" s="39">
        <v>1468700</v>
      </c>
      <c r="F20" s="37">
        <f t="shared" si="2"/>
        <v>-0.28891050189451506</v>
      </c>
      <c r="G20" s="37">
        <f t="shared" si="2"/>
        <v>-0.20582828351603455</v>
      </c>
    </row>
    <row r="21" spans="1:7" ht="21.75" customHeight="1">
      <c r="A21" s="1" t="s">
        <v>15</v>
      </c>
      <c r="B21" s="39">
        <f>SUM('公式'!T41)</f>
        <v>1202760</v>
      </c>
      <c r="C21" s="39">
        <f>SUM('公式'!U41)</f>
        <v>6447700</v>
      </c>
      <c r="D21" s="39">
        <v>825019</v>
      </c>
      <c r="E21" s="39">
        <v>5398600</v>
      </c>
      <c r="F21" s="37">
        <f t="shared" si="2"/>
        <v>0.4578573341947276</v>
      </c>
      <c r="G21" s="37">
        <f t="shared" si="2"/>
        <v>0.1943281591523729</v>
      </c>
    </row>
    <row r="22" spans="1:7" ht="21.75" customHeight="1">
      <c r="A22" s="4" t="s">
        <v>21</v>
      </c>
      <c r="B22" s="39">
        <f>SUM(B18:B21)</f>
        <v>9295963</v>
      </c>
      <c r="C22" s="39">
        <f>SUM(C18:C21)</f>
        <v>35057800</v>
      </c>
      <c r="D22" s="39">
        <f>SUM(D18:D21)</f>
        <v>7888513</v>
      </c>
      <c r="E22" s="39">
        <f>SUM(E18:E21)</f>
        <v>38217700</v>
      </c>
      <c r="F22" s="37">
        <f t="shared" si="2"/>
        <v>0.17841765615395455</v>
      </c>
      <c r="G22" s="37">
        <f t="shared" si="2"/>
        <v>-0.08268158471074916</v>
      </c>
    </row>
    <row r="23" spans="1:7" ht="11.25" customHeight="1">
      <c r="A23" s="5"/>
      <c r="B23" s="54"/>
      <c r="C23" s="54"/>
      <c r="D23" s="54"/>
      <c r="E23" s="54"/>
      <c r="F23" s="42"/>
      <c r="G23" s="42"/>
    </row>
    <row r="24" spans="1:7" ht="21.75" customHeight="1">
      <c r="A24" s="1" t="s">
        <v>24</v>
      </c>
      <c r="B24" s="39">
        <f>SUM('公式'!T46)</f>
        <v>56732</v>
      </c>
      <c r="C24" s="39">
        <f>SUM('公式'!U46)</f>
        <v>314100</v>
      </c>
      <c r="D24" s="39">
        <v>260997</v>
      </c>
      <c r="E24" s="39">
        <v>922900</v>
      </c>
      <c r="F24" s="37">
        <f aca="true" t="shared" si="3" ref="F24:G27">SUM(B24/D24-1)</f>
        <v>-0.7826335168603471</v>
      </c>
      <c r="G24" s="37">
        <f t="shared" si="3"/>
        <v>-0.6596597681222234</v>
      </c>
    </row>
    <row r="25" spans="1:7" ht="21.75" customHeight="1">
      <c r="A25" s="1" t="s">
        <v>16</v>
      </c>
      <c r="B25" s="55">
        <f>SUM('公式'!T50)</f>
        <v>2053985</v>
      </c>
      <c r="C25" s="55">
        <f>SUM('公式'!U50)</f>
        <v>14344000</v>
      </c>
      <c r="D25" s="55">
        <v>1663170</v>
      </c>
      <c r="E25" s="55">
        <v>11481900</v>
      </c>
      <c r="F25" s="37">
        <f t="shared" si="3"/>
        <v>0.23498199221967697</v>
      </c>
      <c r="G25" s="37">
        <f t="shared" si="3"/>
        <v>0.24927059110425964</v>
      </c>
    </row>
    <row r="26" spans="1:7" ht="21.75" customHeight="1">
      <c r="A26" s="1" t="s">
        <v>17</v>
      </c>
      <c r="B26" s="39">
        <f>SUM('公式'!T55)</f>
        <v>1832991</v>
      </c>
      <c r="C26" s="39">
        <f>SUM('公式'!U55)</f>
        <v>11909000</v>
      </c>
      <c r="D26" s="39">
        <v>2665487</v>
      </c>
      <c r="E26" s="39">
        <v>18390400</v>
      </c>
      <c r="F26" s="37">
        <f t="shared" si="3"/>
        <v>-0.31232416440222743</v>
      </c>
      <c r="G26" s="37">
        <f t="shared" si="3"/>
        <v>-0.35243387854532804</v>
      </c>
    </row>
    <row r="27" spans="1:7" ht="21.75" customHeight="1">
      <c r="A27" s="4" t="s">
        <v>21</v>
      </c>
      <c r="B27" s="39">
        <f>SUM(B24:B26)</f>
        <v>3943708</v>
      </c>
      <c r="C27" s="39">
        <f>SUM(C24:C26)</f>
        <v>26567100</v>
      </c>
      <c r="D27" s="39">
        <f>SUM(D24:D26)</f>
        <v>4589654</v>
      </c>
      <c r="E27" s="39">
        <f>SUM(E24:E26)</f>
        <v>30795200</v>
      </c>
      <c r="F27" s="37">
        <f t="shared" si="3"/>
        <v>-0.14073958516262886</v>
      </c>
      <c r="G27" s="37">
        <f t="shared" si="3"/>
        <v>-0.13729737101886008</v>
      </c>
    </row>
    <row r="28" spans="1:7" ht="11.25" customHeight="1">
      <c r="A28" s="5"/>
      <c r="B28" s="42"/>
      <c r="C28" s="42"/>
      <c r="D28" s="42"/>
      <c r="E28" s="42"/>
      <c r="F28" s="42"/>
      <c r="G28" s="42"/>
    </row>
    <row r="29" spans="1:7" ht="33" customHeight="1">
      <c r="A29" s="9" t="s">
        <v>42</v>
      </c>
      <c r="B29" s="47"/>
      <c r="C29" s="47"/>
      <c r="D29" s="47"/>
      <c r="E29" s="47"/>
      <c r="F29" s="47"/>
      <c r="G29" s="47"/>
    </row>
    <row r="30" spans="1:7" ht="16.5">
      <c r="A30" s="10" t="s">
        <v>45</v>
      </c>
      <c r="B30" s="47"/>
      <c r="C30" s="47"/>
      <c r="D30" s="47"/>
      <c r="E30" s="47"/>
      <c r="F30" s="47"/>
      <c r="G30" s="47"/>
    </row>
    <row r="31" spans="1:7" ht="16.5">
      <c r="A31" s="9" t="s">
        <v>26</v>
      </c>
      <c r="B31" s="47"/>
      <c r="C31" s="47"/>
      <c r="D31" s="47"/>
      <c r="E31" s="47"/>
      <c r="F31" s="47"/>
      <c r="G31" s="47"/>
    </row>
    <row r="32" spans="1:7" ht="16.5">
      <c r="A32" s="9" t="s">
        <v>4</v>
      </c>
      <c r="B32" s="47"/>
      <c r="C32" s="47"/>
      <c r="D32" s="47"/>
      <c r="E32" s="47"/>
      <c r="F32" s="47"/>
      <c r="G32" s="47"/>
    </row>
    <row r="33" spans="1:7" ht="16.5">
      <c r="A33" s="9" t="s">
        <v>27</v>
      </c>
      <c r="B33" s="47"/>
      <c r="C33" s="47"/>
      <c r="D33" s="47"/>
      <c r="E33" s="47"/>
      <c r="F33" s="47"/>
      <c r="G33" s="47"/>
    </row>
    <row r="34" spans="1:7" ht="16.5">
      <c r="A34" s="9" t="s">
        <v>25</v>
      </c>
      <c r="B34" s="47"/>
      <c r="C34" s="47"/>
      <c r="D34" s="47"/>
      <c r="E34" s="47"/>
      <c r="F34" s="47"/>
      <c r="G34" s="47"/>
    </row>
    <row r="35" spans="1:7" ht="16.5">
      <c r="A35" s="9" t="s">
        <v>28</v>
      </c>
      <c r="B35" s="47"/>
      <c r="C35" s="47"/>
      <c r="D35" s="47"/>
      <c r="E35" s="47"/>
      <c r="F35" s="47"/>
      <c r="G35" s="47"/>
    </row>
    <row r="36" spans="1:7" ht="16.5">
      <c r="A36" s="9" t="s">
        <v>5</v>
      </c>
      <c r="B36" s="47"/>
      <c r="C36" s="47"/>
      <c r="D36" s="47"/>
      <c r="E36" s="47"/>
      <c r="F36" s="47"/>
      <c r="G36" s="47"/>
    </row>
    <row r="37" spans="1:7" ht="16.5">
      <c r="A37" s="9" t="s">
        <v>6</v>
      </c>
      <c r="B37" s="47"/>
      <c r="C37" s="47"/>
      <c r="D37" s="47"/>
      <c r="E37" s="47"/>
      <c r="F37" s="47"/>
      <c r="G37" s="47"/>
    </row>
    <row r="38" spans="1:7" ht="16.5">
      <c r="A38" s="9" t="s">
        <v>7</v>
      </c>
      <c r="B38" s="47"/>
      <c r="C38" s="47"/>
      <c r="D38" s="47"/>
      <c r="E38" s="47"/>
      <c r="F38" s="47"/>
      <c r="G38" s="47"/>
    </row>
    <row r="39" spans="1:7" ht="16.5">
      <c r="A39" s="9" t="s">
        <v>8</v>
      </c>
      <c r="B39" s="47"/>
      <c r="C39" s="47"/>
      <c r="D39" s="47"/>
      <c r="E39" s="47"/>
      <c r="F39" s="47"/>
      <c r="G39" s="47"/>
    </row>
    <row r="40" spans="2:5" ht="16.5">
      <c r="B40"/>
      <c r="C40"/>
      <c r="D40"/>
      <c r="E40"/>
    </row>
    <row r="41" spans="2:7" ht="16.5">
      <c r="B41" s="24">
        <f>SUM(B10+B16+B22+B27)</f>
        <v>39327905</v>
      </c>
      <c r="C41" s="24">
        <f>SUM(C10+C16+C22+C27)</f>
        <v>145963500</v>
      </c>
      <c r="D41" s="24">
        <f>SUM(D10+D16+D22+D27)</f>
        <v>37928834</v>
      </c>
      <c r="E41" s="24">
        <f>SUM(E10+E16+E22+E27)</f>
        <v>162245700</v>
      </c>
      <c r="F41"/>
      <c r="G41"/>
    </row>
  </sheetData>
  <mergeCells count="3">
    <mergeCell ref="A1:E1"/>
    <mergeCell ref="F3:G3"/>
    <mergeCell ref="D3:E3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41"/>
  <sheetViews>
    <sheetView workbookViewId="0" topLeftCell="A26">
      <selection activeCell="H47" sqref="H47"/>
    </sheetView>
  </sheetViews>
  <sheetFormatPr defaultColWidth="9.00390625" defaultRowHeight="16.5"/>
  <cols>
    <col min="1" max="1" width="21.00390625" style="0" customWidth="1"/>
    <col min="2" max="2" width="11.50390625" style="30" customWidth="1"/>
    <col min="3" max="3" width="13.125" style="30" customWidth="1"/>
    <col min="4" max="4" width="11.50390625" style="30" customWidth="1"/>
    <col min="5" max="5" width="13.125" style="30" customWidth="1"/>
    <col min="6" max="7" width="8.625" style="30" customWidth="1"/>
  </cols>
  <sheetData>
    <row r="1" spans="1:7" ht="25.5" customHeight="1">
      <c r="A1" s="63" t="s">
        <v>104</v>
      </c>
      <c r="B1" s="64"/>
      <c r="C1" s="64"/>
      <c r="D1" s="64"/>
      <c r="E1" s="64"/>
      <c r="F1" s="29"/>
      <c r="G1" s="29"/>
    </row>
    <row r="3" spans="1:7" ht="21.75" customHeight="1">
      <c r="A3" s="1"/>
      <c r="B3" s="48" t="s">
        <v>113</v>
      </c>
      <c r="C3" s="48"/>
      <c r="D3" s="48" t="s">
        <v>75</v>
      </c>
      <c r="E3" s="48"/>
      <c r="F3" s="61" t="s">
        <v>47</v>
      </c>
      <c r="G3" s="62"/>
    </row>
    <row r="4" spans="1:7" s="8" customFormat="1" ht="29.25" customHeight="1">
      <c r="A4" s="7" t="s">
        <v>18</v>
      </c>
      <c r="B4" s="33" t="s">
        <v>49</v>
      </c>
      <c r="C4" s="33" t="s">
        <v>50</v>
      </c>
      <c r="D4" s="33" t="s">
        <v>49</v>
      </c>
      <c r="E4" s="33" t="s">
        <v>50</v>
      </c>
      <c r="F4" s="34" t="s">
        <v>51</v>
      </c>
      <c r="G4" s="34" t="s">
        <v>52</v>
      </c>
    </row>
    <row r="5" spans="1:7" ht="21.75" customHeight="1">
      <c r="A5" s="1" t="s">
        <v>11</v>
      </c>
      <c r="B5" s="38">
        <f>SUM('公式'!V5)</f>
        <v>6147731</v>
      </c>
      <c r="C5" s="38">
        <f>SUM('公式'!W5)</f>
        <v>18663300</v>
      </c>
      <c r="D5" s="38">
        <v>5074405</v>
      </c>
      <c r="E5" s="38">
        <v>17785000</v>
      </c>
      <c r="F5" s="37">
        <f aca="true" t="shared" si="0" ref="F5:G10">SUM(B5/D5-1)</f>
        <v>0.21151760649770757</v>
      </c>
      <c r="G5" s="37">
        <f t="shared" si="0"/>
        <v>0.04938431262299692</v>
      </c>
    </row>
    <row r="6" spans="1:7" ht="21.75" customHeight="1">
      <c r="A6" s="1" t="s">
        <v>12</v>
      </c>
      <c r="B6" s="38">
        <f>SUM('公式'!V8)</f>
        <v>2009007</v>
      </c>
      <c r="C6" s="38">
        <f>SUM('公式'!W8)</f>
        <v>8544700</v>
      </c>
      <c r="D6" s="38">
        <v>3436158</v>
      </c>
      <c r="E6" s="38">
        <v>15867400</v>
      </c>
      <c r="F6" s="37">
        <f t="shared" si="0"/>
        <v>-0.4153333461383324</v>
      </c>
      <c r="G6" s="37">
        <f t="shared" si="0"/>
        <v>-0.46149337635655496</v>
      </c>
    </row>
    <row r="7" spans="1:7" ht="21.75" customHeight="1">
      <c r="A7" s="1" t="s">
        <v>13</v>
      </c>
      <c r="B7" s="38">
        <f>SUM('公式'!V10)</f>
        <v>156242</v>
      </c>
      <c r="C7" s="38">
        <f>SUM('公式'!W10)</f>
        <v>1288700</v>
      </c>
      <c r="D7" s="39">
        <v>128865</v>
      </c>
      <c r="E7" s="39">
        <v>1097100</v>
      </c>
      <c r="F7" s="37">
        <f t="shared" si="0"/>
        <v>0.21244713459822284</v>
      </c>
      <c r="G7" s="37">
        <f t="shared" si="0"/>
        <v>0.1746422386291131</v>
      </c>
    </row>
    <row r="8" spans="1:7" ht="21.75" customHeight="1">
      <c r="A8" s="1" t="s">
        <v>14</v>
      </c>
      <c r="B8" s="38">
        <f>SUM('公式'!V12)</f>
        <v>11813307</v>
      </c>
      <c r="C8" s="38">
        <f>SUM('公式'!W12)</f>
        <v>29996000</v>
      </c>
      <c r="D8" s="39">
        <v>8920211</v>
      </c>
      <c r="E8" s="39">
        <v>23935500</v>
      </c>
      <c r="F8" s="37">
        <f t="shared" si="0"/>
        <v>0.3243304446497959</v>
      </c>
      <c r="G8" s="37">
        <f t="shared" si="0"/>
        <v>0.2532013118589542</v>
      </c>
    </row>
    <row r="9" spans="1:7" ht="21.75" customHeight="1">
      <c r="A9" s="1" t="s">
        <v>1</v>
      </c>
      <c r="B9" s="38">
        <f>SUM('公式'!V14)</f>
        <v>4789641</v>
      </c>
      <c r="C9" s="38">
        <f>SUM('公式'!W14)</f>
        <v>15030500</v>
      </c>
      <c r="D9" s="39">
        <v>7344474</v>
      </c>
      <c r="E9" s="39">
        <v>20895200</v>
      </c>
      <c r="F9" s="37">
        <f t="shared" si="0"/>
        <v>-0.34785785884734566</v>
      </c>
      <c r="G9" s="37">
        <f t="shared" si="0"/>
        <v>-0.2806721160840767</v>
      </c>
    </row>
    <row r="10" spans="1:7" ht="23.25" customHeight="1">
      <c r="A10" s="4" t="s">
        <v>21</v>
      </c>
      <c r="B10" s="39">
        <f>SUM(B5:B9)</f>
        <v>24915928</v>
      </c>
      <c r="C10" s="39">
        <f>SUM(C5:C9)</f>
        <v>73523200</v>
      </c>
      <c r="D10" s="39">
        <f>SUM(D5:D9)</f>
        <v>24904113</v>
      </c>
      <c r="E10" s="39">
        <f>SUM(E5:E9)</f>
        <v>79580200</v>
      </c>
      <c r="F10" s="37">
        <f t="shared" si="0"/>
        <v>0.00047441962699101836</v>
      </c>
      <c r="G10" s="37">
        <f t="shared" si="0"/>
        <v>-0.07611189718045441</v>
      </c>
    </row>
    <row r="11" spans="1:7" ht="11.25" customHeight="1">
      <c r="A11" s="5"/>
      <c r="B11" s="42"/>
      <c r="C11" s="42"/>
      <c r="D11" s="42"/>
      <c r="E11" s="42"/>
      <c r="F11" s="42"/>
      <c r="G11" s="42"/>
    </row>
    <row r="12" spans="1:7" ht="21.75" customHeight="1">
      <c r="A12" s="3" t="s">
        <v>22</v>
      </c>
      <c r="B12" s="38">
        <f>SUM('公式'!V20)</f>
        <v>1398757</v>
      </c>
      <c r="C12" s="38">
        <f>SUM('公式'!W20)</f>
        <v>7030400</v>
      </c>
      <c r="D12" s="38">
        <v>1249266</v>
      </c>
      <c r="E12" s="38">
        <v>7736800</v>
      </c>
      <c r="F12" s="37">
        <f aca="true" t="shared" si="1" ref="F12:G16">SUM(B12/D12-1)</f>
        <v>0.11966306615244471</v>
      </c>
      <c r="G12" s="37">
        <f t="shared" si="1"/>
        <v>-0.09130389825250751</v>
      </c>
    </row>
    <row r="13" spans="1:7" ht="21.75" customHeight="1">
      <c r="A13" s="1" t="s">
        <v>9</v>
      </c>
      <c r="B13" s="38">
        <f>SUM('公式'!V23)</f>
        <v>944903</v>
      </c>
      <c r="C13" s="38">
        <f>SUM('公式'!W23)</f>
        <v>4583400</v>
      </c>
      <c r="D13" s="39">
        <v>862212</v>
      </c>
      <c r="E13" s="39">
        <v>6657200</v>
      </c>
      <c r="F13" s="37">
        <f t="shared" si="1"/>
        <v>0.09590564733499418</v>
      </c>
      <c r="G13" s="37">
        <f t="shared" si="1"/>
        <v>-0.31151234753349755</v>
      </c>
    </row>
    <row r="14" spans="1:7" ht="21.75" customHeight="1">
      <c r="A14" s="1" t="s">
        <v>10</v>
      </c>
      <c r="B14" s="38">
        <f>SUM('公式'!V25)</f>
        <v>42890</v>
      </c>
      <c r="C14" s="38">
        <f>SUM('公式'!W25)</f>
        <v>381300</v>
      </c>
      <c r="D14" s="39">
        <v>41318</v>
      </c>
      <c r="E14" s="39">
        <v>534600</v>
      </c>
      <c r="F14" s="37">
        <f t="shared" si="1"/>
        <v>0.03804637204124117</v>
      </c>
      <c r="G14" s="37">
        <f t="shared" si="1"/>
        <v>-0.28675645342312006</v>
      </c>
    </row>
    <row r="15" spans="1:7" ht="21.75" customHeight="1">
      <c r="A15" s="1" t="s">
        <v>0</v>
      </c>
      <c r="B15" s="38">
        <f>SUM('公式'!V27)</f>
        <v>454461</v>
      </c>
      <c r="C15" s="38">
        <f>SUM('公式'!W27)</f>
        <v>4368300</v>
      </c>
      <c r="D15" s="39">
        <v>633913</v>
      </c>
      <c r="E15" s="39">
        <v>5283000</v>
      </c>
      <c r="F15" s="37">
        <f t="shared" si="1"/>
        <v>-0.2830861648207246</v>
      </c>
      <c r="G15" s="37">
        <f t="shared" si="1"/>
        <v>-0.17314026121521864</v>
      </c>
    </row>
    <row r="16" spans="1:7" ht="21.75" customHeight="1">
      <c r="A16" s="4" t="s">
        <v>21</v>
      </c>
      <c r="B16" s="45">
        <f>SUM(B12:B15)</f>
        <v>2841011</v>
      </c>
      <c r="C16" s="45">
        <f>SUM(C12:C15)</f>
        <v>16363400</v>
      </c>
      <c r="D16" s="45">
        <f>SUM(D12:D15)</f>
        <v>2786709</v>
      </c>
      <c r="E16" s="45">
        <f>SUM(E12:E15)</f>
        <v>20211600</v>
      </c>
      <c r="F16" s="37">
        <f t="shared" si="1"/>
        <v>0.019486067615958502</v>
      </c>
      <c r="G16" s="37">
        <f t="shared" si="1"/>
        <v>-0.1903956143996517</v>
      </c>
    </row>
    <row r="17" spans="1:7" ht="11.25" customHeight="1">
      <c r="A17" s="5"/>
      <c r="B17" s="46"/>
      <c r="C17" s="46"/>
      <c r="D17" s="46"/>
      <c r="E17" s="46"/>
      <c r="F17" s="42"/>
      <c r="G17" s="42"/>
    </row>
    <row r="18" spans="1:7" ht="21.75" customHeight="1">
      <c r="A18" s="1" t="s">
        <v>23</v>
      </c>
      <c r="B18" s="38">
        <f>SUM('公式'!V31)</f>
        <v>6948162</v>
      </c>
      <c r="C18" s="38">
        <f>SUM('公式'!W31)</f>
        <v>24615000</v>
      </c>
      <c r="D18" s="38">
        <v>6638904</v>
      </c>
      <c r="E18" s="38">
        <v>29362200</v>
      </c>
      <c r="F18" s="37">
        <f aca="true" t="shared" si="2" ref="F18:G22">SUM(B18/D18-1)</f>
        <v>0.04658268894986284</v>
      </c>
      <c r="G18" s="37">
        <f t="shared" si="2"/>
        <v>-0.1616772585160513</v>
      </c>
    </row>
    <row r="19" spans="1:7" ht="21.75" customHeight="1">
      <c r="A19" s="1" t="s">
        <v>2</v>
      </c>
      <c r="B19" s="38">
        <f>SUM('公式'!V34)</f>
        <v>1663379</v>
      </c>
      <c r="C19" s="38">
        <f>SUM('公式'!W34)</f>
        <v>5297200</v>
      </c>
      <c r="D19" s="39">
        <v>1035577</v>
      </c>
      <c r="E19" s="39">
        <v>5052500</v>
      </c>
      <c r="F19" s="37">
        <f t="shared" si="2"/>
        <v>0.6062340125360064</v>
      </c>
      <c r="G19" s="37">
        <f t="shared" si="2"/>
        <v>0.04843146956952005</v>
      </c>
    </row>
    <row r="20" spans="1:7" ht="21.75" customHeight="1">
      <c r="A20" s="1" t="s">
        <v>3</v>
      </c>
      <c r="B20" s="38">
        <f>SUM('公式'!V38)</f>
        <v>205949</v>
      </c>
      <c r="C20" s="38">
        <f>SUM('公式'!W38)</f>
        <v>1333200</v>
      </c>
      <c r="D20" s="39">
        <v>263641</v>
      </c>
      <c r="E20" s="39">
        <v>1556900</v>
      </c>
      <c r="F20" s="37">
        <f t="shared" si="2"/>
        <v>-0.21882787578563279</v>
      </c>
      <c r="G20" s="37">
        <f t="shared" si="2"/>
        <v>-0.14368295972766398</v>
      </c>
    </row>
    <row r="21" spans="1:7" ht="21.75" customHeight="1">
      <c r="A21" s="1" t="s">
        <v>15</v>
      </c>
      <c r="B21" s="38">
        <f>SUM('公式'!V41)</f>
        <v>1371308</v>
      </c>
      <c r="C21" s="38">
        <f>SUM('公式'!W41)</f>
        <v>7331400</v>
      </c>
      <c r="D21" s="39">
        <v>935253</v>
      </c>
      <c r="E21" s="39">
        <v>6152000</v>
      </c>
      <c r="F21" s="37">
        <f t="shared" si="2"/>
        <v>0.46624282413421825</v>
      </c>
      <c r="G21" s="37">
        <f t="shared" si="2"/>
        <v>0.19171001300390111</v>
      </c>
    </row>
    <row r="22" spans="1:7" ht="21.75" customHeight="1">
      <c r="A22" s="4" t="s">
        <v>21</v>
      </c>
      <c r="B22" s="45">
        <f>SUM(B18:B21)</f>
        <v>10188798</v>
      </c>
      <c r="C22" s="45">
        <f>SUM(C18:C21)</f>
        <v>38576800</v>
      </c>
      <c r="D22" s="45">
        <f>SUM(D18:D21)</f>
        <v>8873375</v>
      </c>
      <c r="E22" s="45">
        <f>SUM(E18:E21)</f>
        <v>42123600</v>
      </c>
      <c r="F22" s="37">
        <f t="shared" si="2"/>
        <v>0.14824381929085617</v>
      </c>
      <c r="G22" s="37">
        <f t="shared" si="2"/>
        <v>-0.08419983097361095</v>
      </c>
    </row>
    <row r="23" spans="1:7" ht="11.25" customHeight="1">
      <c r="A23" s="5"/>
      <c r="B23" s="46"/>
      <c r="C23" s="46"/>
      <c r="D23" s="46"/>
      <c r="E23" s="46"/>
      <c r="F23" s="42"/>
      <c r="G23" s="42"/>
    </row>
    <row r="24" spans="1:7" ht="21.75" customHeight="1">
      <c r="A24" s="1" t="s">
        <v>24</v>
      </c>
      <c r="B24" s="38">
        <f>SUM('公式'!V46)</f>
        <v>57227</v>
      </c>
      <c r="C24" s="38">
        <f>SUM('公式'!W46)</f>
        <v>322000</v>
      </c>
      <c r="D24" s="39">
        <v>270621</v>
      </c>
      <c r="E24" s="39">
        <v>972800</v>
      </c>
      <c r="F24" s="37">
        <f aca="true" t="shared" si="3" ref="F24:G27">SUM(B24/D24-1)</f>
        <v>-0.7885345187550117</v>
      </c>
      <c r="G24" s="37">
        <f t="shared" si="3"/>
        <v>-0.6689967105263157</v>
      </c>
    </row>
    <row r="25" spans="1:7" ht="21.75" customHeight="1">
      <c r="A25" s="1" t="s">
        <v>16</v>
      </c>
      <c r="B25" s="38">
        <f>SUM('公式'!V50)</f>
        <v>2148199</v>
      </c>
      <c r="C25" s="38">
        <f>SUM('公式'!W50)</f>
        <v>15095000</v>
      </c>
      <c r="D25" s="39">
        <v>1880996</v>
      </c>
      <c r="E25" s="39">
        <v>12797500</v>
      </c>
      <c r="F25" s="37">
        <f t="shared" si="3"/>
        <v>0.1420539969250334</v>
      </c>
      <c r="G25" s="37">
        <f t="shared" si="3"/>
        <v>0.17952725141629222</v>
      </c>
    </row>
    <row r="26" spans="1:7" ht="21.75" customHeight="1">
      <c r="A26" s="1" t="s">
        <v>17</v>
      </c>
      <c r="B26" s="38">
        <f>SUM('公式'!V55)</f>
        <v>1953103</v>
      </c>
      <c r="C26" s="38">
        <f>SUM('公式'!W55)</f>
        <v>12762400</v>
      </c>
      <c r="D26" s="39">
        <v>2845757</v>
      </c>
      <c r="E26" s="39">
        <v>19688300</v>
      </c>
      <c r="F26" s="37">
        <f t="shared" si="3"/>
        <v>-0.3136789262048727</v>
      </c>
      <c r="G26" s="37">
        <f t="shared" si="3"/>
        <v>-0.35177745158291984</v>
      </c>
    </row>
    <row r="27" spans="1:7" ht="21.75" customHeight="1">
      <c r="A27" s="4" t="s">
        <v>21</v>
      </c>
      <c r="B27" s="45">
        <f>SUM(B24:B26)</f>
        <v>4158529</v>
      </c>
      <c r="C27" s="45">
        <f>SUM(C24:C26)</f>
        <v>28179400</v>
      </c>
      <c r="D27" s="45">
        <f>SUM(D24:D26)</f>
        <v>4997374</v>
      </c>
      <c r="E27" s="45">
        <f>SUM(E24:E26)</f>
        <v>33458600</v>
      </c>
      <c r="F27" s="37">
        <f t="shared" si="3"/>
        <v>-0.16785715857968608</v>
      </c>
      <c r="G27" s="37">
        <f t="shared" si="3"/>
        <v>-0.15778305129324</v>
      </c>
    </row>
    <row r="28" spans="1:7" ht="11.25" customHeight="1">
      <c r="A28" s="5"/>
      <c r="B28" s="42"/>
      <c r="C28" s="42"/>
      <c r="D28" s="42"/>
      <c r="E28" s="42"/>
      <c r="F28" s="42"/>
      <c r="G28" s="42"/>
    </row>
    <row r="29" spans="1:7" ht="33" customHeight="1">
      <c r="A29" s="9" t="s">
        <v>42</v>
      </c>
      <c r="B29" s="47"/>
      <c r="C29" s="47"/>
      <c r="D29" s="47"/>
      <c r="E29" s="47"/>
      <c r="F29" s="47"/>
      <c r="G29" s="47"/>
    </row>
    <row r="30" spans="1:7" ht="16.5">
      <c r="A30" s="10" t="s">
        <v>45</v>
      </c>
      <c r="B30" s="47"/>
      <c r="C30" s="47"/>
      <c r="D30" s="47"/>
      <c r="E30" s="47"/>
      <c r="F30" s="47"/>
      <c r="G30" s="47"/>
    </row>
    <row r="31" spans="1:7" ht="16.5">
      <c r="A31" s="9" t="s">
        <v>26</v>
      </c>
      <c r="B31" s="47"/>
      <c r="C31" s="47"/>
      <c r="D31" s="47"/>
      <c r="E31" s="47"/>
      <c r="F31" s="47"/>
      <c r="G31" s="47"/>
    </row>
    <row r="32" spans="1:7" ht="16.5">
      <c r="A32" s="9" t="s">
        <v>4</v>
      </c>
      <c r="B32" s="47"/>
      <c r="C32" s="47"/>
      <c r="D32" s="47"/>
      <c r="E32" s="47"/>
      <c r="F32" s="47"/>
      <c r="G32" s="47"/>
    </row>
    <row r="33" spans="1:7" ht="16.5">
      <c r="A33" s="9" t="s">
        <v>27</v>
      </c>
      <c r="B33" s="47"/>
      <c r="C33" s="47"/>
      <c r="D33" s="47"/>
      <c r="E33" s="47"/>
      <c r="F33" s="47"/>
      <c r="G33" s="47"/>
    </row>
    <row r="34" spans="1:7" ht="16.5">
      <c r="A34" s="9" t="s">
        <v>25</v>
      </c>
      <c r="B34" s="47"/>
      <c r="C34" s="47"/>
      <c r="D34" s="47"/>
      <c r="E34" s="47"/>
      <c r="F34" s="47"/>
      <c r="G34" s="47"/>
    </row>
    <row r="35" spans="1:7" ht="16.5">
      <c r="A35" s="9" t="s">
        <v>28</v>
      </c>
      <c r="B35" s="47"/>
      <c r="C35" s="47"/>
      <c r="D35" s="47"/>
      <c r="E35" s="47"/>
      <c r="F35" s="47"/>
      <c r="G35" s="47"/>
    </row>
    <row r="36" spans="1:7" ht="16.5">
      <c r="A36" s="9" t="s">
        <v>5</v>
      </c>
      <c r="B36" s="47"/>
      <c r="C36" s="47"/>
      <c r="D36" s="47"/>
      <c r="E36" s="47"/>
      <c r="F36" s="47"/>
      <c r="G36" s="47"/>
    </row>
    <row r="37" spans="1:7" ht="16.5">
      <c r="A37" s="9" t="s">
        <v>6</v>
      </c>
      <c r="B37" s="47"/>
      <c r="C37" s="47"/>
      <c r="D37" s="47"/>
      <c r="E37" s="47"/>
      <c r="F37" s="47"/>
      <c r="G37" s="47"/>
    </row>
    <row r="38" spans="1:7" ht="16.5">
      <c r="A38" s="9" t="s">
        <v>7</v>
      </c>
      <c r="B38" s="47"/>
      <c r="C38" s="47"/>
      <c r="D38" s="47"/>
      <c r="E38" s="47"/>
      <c r="F38" s="47"/>
      <c r="G38" s="47"/>
    </row>
    <row r="39" spans="1:7" ht="16.5">
      <c r="A39" s="9" t="s">
        <v>8</v>
      </c>
      <c r="B39" s="47"/>
      <c r="C39" s="47"/>
      <c r="D39" s="47"/>
      <c r="E39" s="47"/>
      <c r="F39" s="47"/>
      <c r="G39" s="47"/>
    </row>
    <row r="40" spans="6:7" ht="16.5">
      <c r="F40" s="49"/>
      <c r="G40" s="49"/>
    </row>
    <row r="41" spans="2:7" ht="16.5">
      <c r="B41" s="24">
        <f>SUM(B10+B16+B22+B27)</f>
        <v>42104266</v>
      </c>
      <c r="C41" s="24">
        <f>SUM(C10+C16+C22+C27)</f>
        <v>156642800</v>
      </c>
      <c r="D41" s="24">
        <f>SUM(D10+D16+D22+D27)</f>
        <v>41561571</v>
      </c>
      <c r="E41" s="24">
        <f>SUM(E10+E16+E22+E27)</f>
        <v>175374000</v>
      </c>
      <c r="F41"/>
      <c r="G41"/>
    </row>
  </sheetData>
  <mergeCells count="2">
    <mergeCell ref="A1:E1"/>
    <mergeCell ref="F3:G3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41"/>
  <sheetViews>
    <sheetView workbookViewId="0" topLeftCell="A22">
      <selection activeCell="H31" sqref="H31"/>
    </sheetView>
  </sheetViews>
  <sheetFormatPr defaultColWidth="9.00390625" defaultRowHeight="16.5"/>
  <cols>
    <col min="1" max="1" width="21.00390625" style="0" customWidth="1"/>
    <col min="2" max="2" width="11.50390625" style="30" customWidth="1"/>
    <col min="3" max="3" width="13.125" style="30" customWidth="1"/>
    <col min="4" max="4" width="11.50390625" style="30" customWidth="1"/>
    <col min="5" max="5" width="13.125" style="30" customWidth="1"/>
    <col min="6" max="7" width="8.625" style="30" customWidth="1"/>
  </cols>
  <sheetData>
    <row r="1" spans="1:7" ht="25.5" customHeight="1">
      <c r="A1" s="63" t="s">
        <v>111</v>
      </c>
      <c r="B1" s="64"/>
      <c r="C1" s="64"/>
      <c r="D1" s="64"/>
      <c r="E1" s="64"/>
      <c r="F1" s="29"/>
      <c r="G1" s="29"/>
    </row>
    <row r="3" spans="1:7" ht="21.75" customHeight="1">
      <c r="A3" s="1"/>
      <c r="B3" s="48" t="s">
        <v>112</v>
      </c>
      <c r="C3" s="48"/>
      <c r="D3" s="48" t="s">
        <v>76</v>
      </c>
      <c r="E3" s="48"/>
      <c r="F3" s="61" t="s">
        <v>47</v>
      </c>
      <c r="G3" s="62"/>
    </row>
    <row r="4" spans="1:7" s="8" customFormat="1" ht="29.25" customHeight="1">
      <c r="A4" s="7" t="s">
        <v>18</v>
      </c>
      <c r="B4" s="33" t="s">
        <v>49</v>
      </c>
      <c r="C4" s="33" t="s">
        <v>50</v>
      </c>
      <c r="D4" s="33" t="s">
        <v>49</v>
      </c>
      <c r="E4" s="33" t="s">
        <v>50</v>
      </c>
      <c r="F4" s="34" t="s">
        <v>51</v>
      </c>
      <c r="G4" s="34" t="s">
        <v>52</v>
      </c>
    </row>
    <row r="5" spans="1:7" ht="21.75" customHeight="1">
      <c r="A5" s="1" t="s">
        <v>11</v>
      </c>
      <c r="B5" s="38">
        <f>SUM('公式'!X5)</f>
        <v>6754789</v>
      </c>
      <c r="C5" s="38">
        <f>SUM('公式'!Y5)</f>
        <v>20359700</v>
      </c>
      <c r="D5" s="38">
        <v>5335017</v>
      </c>
      <c r="E5" s="38">
        <v>18623000</v>
      </c>
      <c r="F5" s="37">
        <f aca="true" t="shared" si="0" ref="F5:G10">SUM(B5/D5-1)</f>
        <v>0.2661232382202343</v>
      </c>
      <c r="G5" s="37">
        <f t="shared" si="0"/>
        <v>0.09325565161359606</v>
      </c>
    </row>
    <row r="6" spans="1:7" ht="21.75" customHeight="1">
      <c r="A6" s="1" t="s">
        <v>12</v>
      </c>
      <c r="B6" s="38">
        <f>SUM('公式'!X8)</f>
        <v>2202130</v>
      </c>
      <c r="C6" s="38">
        <f>SUM('公式'!Y8)</f>
        <v>9401600</v>
      </c>
      <c r="D6" s="38">
        <v>3631363</v>
      </c>
      <c r="E6" s="38">
        <v>16482500</v>
      </c>
      <c r="F6" s="37">
        <f t="shared" si="0"/>
        <v>-0.3935803168121722</v>
      </c>
      <c r="G6" s="37">
        <f t="shared" si="0"/>
        <v>-0.4296010920673442</v>
      </c>
    </row>
    <row r="7" spans="1:7" ht="21.75" customHeight="1">
      <c r="A7" s="1" t="s">
        <v>13</v>
      </c>
      <c r="B7" s="38">
        <f>SUM('公式'!X10)</f>
        <v>163743</v>
      </c>
      <c r="C7" s="38">
        <f>SUM('公式'!Y10)</f>
        <v>1363800</v>
      </c>
      <c r="D7" s="39">
        <v>135029</v>
      </c>
      <c r="E7" s="39">
        <v>1164300</v>
      </c>
      <c r="F7" s="37">
        <f t="shared" si="0"/>
        <v>0.2126506157936443</v>
      </c>
      <c r="G7" s="37">
        <f t="shared" si="0"/>
        <v>0.1713475908271065</v>
      </c>
    </row>
    <row r="8" spans="1:7" ht="21.75" customHeight="1">
      <c r="A8" s="1" t="s">
        <v>14</v>
      </c>
      <c r="B8" s="38">
        <f>SUM('公式'!X12)</f>
        <v>13718826</v>
      </c>
      <c r="C8" s="38">
        <f>SUM('公式'!Y12)</f>
        <v>33538700</v>
      </c>
      <c r="D8" s="39">
        <v>9979198</v>
      </c>
      <c r="E8" s="39">
        <v>26624700</v>
      </c>
      <c r="F8" s="37">
        <f t="shared" si="0"/>
        <v>0.3747423390136162</v>
      </c>
      <c r="G8" s="37">
        <f t="shared" si="0"/>
        <v>0.25968367718697305</v>
      </c>
    </row>
    <row r="9" spans="1:7" ht="21.75" customHeight="1">
      <c r="A9" s="1" t="s">
        <v>1</v>
      </c>
      <c r="B9" s="38">
        <f>SUM('公式'!X14)</f>
        <v>5277524</v>
      </c>
      <c r="C9" s="38">
        <f>SUM('公式'!Y14)</f>
        <v>16479600</v>
      </c>
      <c r="D9" s="39">
        <v>7761990</v>
      </c>
      <c r="E9" s="39">
        <v>21918600</v>
      </c>
      <c r="F9" s="37">
        <f t="shared" si="0"/>
        <v>-0.3200810616865005</v>
      </c>
      <c r="G9" s="37">
        <f t="shared" si="0"/>
        <v>-0.24814541074703678</v>
      </c>
    </row>
    <row r="10" spans="1:7" ht="23.25" customHeight="1">
      <c r="A10" s="4" t="s">
        <v>21</v>
      </c>
      <c r="B10" s="39">
        <f>SUM(B5:B9)</f>
        <v>28117012</v>
      </c>
      <c r="C10" s="39">
        <f>SUM(C5:C9)</f>
        <v>81143400</v>
      </c>
      <c r="D10" s="39">
        <f>SUM(D5:D9)</f>
        <v>26842597</v>
      </c>
      <c r="E10" s="39">
        <f>SUM(E5:E9)</f>
        <v>84813100</v>
      </c>
      <c r="F10" s="37">
        <f t="shared" si="0"/>
        <v>0.047477336116173774</v>
      </c>
      <c r="G10" s="37">
        <f t="shared" si="0"/>
        <v>-0.04326808004895466</v>
      </c>
    </row>
    <row r="11" spans="1:7" ht="11.25" customHeight="1">
      <c r="A11" s="5"/>
      <c r="B11" s="42"/>
      <c r="C11" s="42"/>
      <c r="D11" s="42"/>
      <c r="E11" s="42"/>
      <c r="F11" s="42"/>
      <c r="G11" s="42"/>
    </row>
    <row r="12" spans="1:7" ht="21.75" customHeight="1">
      <c r="A12" s="3" t="s">
        <v>22</v>
      </c>
      <c r="B12" s="38">
        <f>SUM('公式'!X20)</f>
        <v>1459009</v>
      </c>
      <c r="C12" s="38">
        <f>SUM('公式'!Y20)</f>
        <v>7349200</v>
      </c>
      <c r="D12" s="38">
        <v>1312727</v>
      </c>
      <c r="E12" s="38">
        <v>7967100</v>
      </c>
      <c r="F12" s="37">
        <f aca="true" t="shared" si="1" ref="F12:G16">SUM(B12/D12-1)</f>
        <v>0.1114336796607367</v>
      </c>
      <c r="G12" s="37">
        <f t="shared" si="1"/>
        <v>-0.07755645090434415</v>
      </c>
    </row>
    <row r="13" spans="1:7" ht="21.75" customHeight="1">
      <c r="A13" s="1" t="s">
        <v>9</v>
      </c>
      <c r="B13" s="38">
        <f>SUM('公式'!X23)</f>
        <v>987073</v>
      </c>
      <c r="C13" s="38">
        <f>SUM('公式'!Y23)</f>
        <v>4671400</v>
      </c>
      <c r="D13" s="39">
        <v>913791</v>
      </c>
      <c r="E13" s="39">
        <v>6834200</v>
      </c>
      <c r="F13" s="37">
        <f t="shared" si="1"/>
        <v>0.0801955808275634</v>
      </c>
      <c r="G13" s="37">
        <f t="shared" si="1"/>
        <v>-0.3164671797723215</v>
      </c>
    </row>
    <row r="14" spans="1:7" ht="21.75" customHeight="1">
      <c r="A14" s="1" t="s">
        <v>10</v>
      </c>
      <c r="B14" s="38">
        <f>SUM('公式'!X25)</f>
        <v>45166</v>
      </c>
      <c r="C14" s="38">
        <f>SUM('公式'!Y25)</f>
        <v>413200</v>
      </c>
      <c r="D14" s="39">
        <v>43307</v>
      </c>
      <c r="E14" s="39">
        <v>555900</v>
      </c>
      <c r="F14" s="37">
        <f t="shared" si="1"/>
        <v>0.042926085852171614</v>
      </c>
      <c r="G14" s="37">
        <f t="shared" si="1"/>
        <v>-0.25670084547580496</v>
      </c>
    </row>
    <row r="15" spans="1:7" ht="21.75" customHeight="1">
      <c r="A15" s="1" t="s">
        <v>0</v>
      </c>
      <c r="B15" s="38">
        <f>SUM('公式'!X27)</f>
        <v>474520</v>
      </c>
      <c r="C15" s="38">
        <f>SUM('公式'!Y27)</f>
        <v>4651500</v>
      </c>
      <c r="D15" s="39">
        <v>647917</v>
      </c>
      <c r="E15" s="39">
        <v>5483200</v>
      </c>
      <c r="F15" s="37">
        <f t="shared" si="1"/>
        <v>-0.2676222417377534</v>
      </c>
      <c r="G15" s="37">
        <f t="shared" si="1"/>
        <v>-0.15168149985409984</v>
      </c>
    </row>
    <row r="16" spans="1:7" ht="21.75" customHeight="1">
      <c r="A16" s="4" t="s">
        <v>21</v>
      </c>
      <c r="B16" s="45">
        <f>SUM(B12:B15)</f>
        <v>2965768</v>
      </c>
      <c r="C16" s="45">
        <f>SUM(C12:C15)</f>
        <v>17085300</v>
      </c>
      <c r="D16" s="45">
        <f>SUM(D12:D15)</f>
        <v>2917742</v>
      </c>
      <c r="E16" s="45">
        <f>SUM(E12:E15)</f>
        <v>20840400</v>
      </c>
      <c r="F16" s="37">
        <f t="shared" si="1"/>
        <v>0.01645998858021036</v>
      </c>
      <c r="G16" s="37">
        <f t="shared" si="1"/>
        <v>-0.18018368169516896</v>
      </c>
    </row>
    <row r="17" spans="1:7" ht="11.25" customHeight="1">
      <c r="A17" s="5"/>
      <c r="B17" s="46"/>
      <c r="C17" s="46"/>
      <c r="D17" s="46"/>
      <c r="E17" s="46"/>
      <c r="F17" s="42"/>
      <c r="G17" s="42"/>
    </row>
    <row r="18" spans="1:7" ht="21.75" customHeight="1">
      <c r="A18" s="1" t="s">
        <v>23</v>
      </c>
      <c r="B18" s="38">
        <f>SUM('公式'!X31)</f>
        <v>7793855</v>
      </c>
      <c r="C18" s="38">
        <f>SUM('公式'!Y31)</f>
        <v>27615500</v>
      </c>
      <c r="D18" s="38">
        <v>7482314</v>
      </c>
      <c r="E18" s="38">
        <v>32315500</v>
      </c>
      <c r="F18" s="37">
        <f aca="true" t="shared" si="2" ref="F18:G22">SUM(B18/D18-1)</f>
        <v>0.041636985563556994</v>
      </c>
      <c r="G18" s="37">
        <f t="shared" si="2"/>
        <v>-0.14544104222431964</v>
      </c>
    </row>
    <row r="19" spans="1:7" ht="21.75" customHeight="1">
      <c r="A19" s="1" t="s">
        <v>2</v>
      </c>
      <c r="B19" s="38">
        <f>SUM('公式'!X34)</f>
        <v>1716071</v>
      </c>
      <c r="C19" s="38">
        <f>SUM('公式'!Y34)</f>
        <v>5541100</v>
      </c>
      <c r="D19" s="39">
        <v>1113434</v>
      </c>
      <c r="E19" s="39">
        <v>5369400</v>
      </c>
      <c r="F19" s="37">
        <f t="shared" si="2"/>
        <v>0.5412417799348681</v>
      </c>
      <c r="G19" s="37">
        <f t="shared" si="2"/>
        <v>0.03197750214176631</v>
      </c>
    </row>
    <row r="20" spans="1:7" ht="21.75" customHeight="1">
      <c r="A20" s="1" t="s">
        <v>3</v>
      </c>
      <c r="B20" s="38">
        <f>SUM('公式'!X38)</f>
        <v>241306</v>
      </c>
      <c r="C20" s="38">
        <f>SUM('公式'!Y38)</f>
        <v>1567500</v>
      </c>
      <c r="D20" s="39">
        <v>265742</v>
      </c>
      <c r="E20" s="39">
        <v>1570400</v>
      </c>
      <c r="F20" s="37">
        <f t="shared" si="2"/>
        <v>-0.09195384997478762</v>
      </c>
      <c r="G20" s="37">
        <f t="shared" si="2"/>
        <v>-0.0018466632705043118</v>
      </c>
    </row>
    <row r="21" spans="1:7" ht="21.75" customHeight="1">
      <c r="A21" s="1" t="s">
        <v>15</v>
      </c>
      <c r="B21" s="38">
        <f>SUM('公式'!X41)</f>
        <v>1605898</v>
      </c>
      <c r="C21" s="38">
        <f>SUM('公式'!Y41)</f>
        <v>8546000</v>
      </c>
      <c r="D21" s="39">
        <v>1003378</v>
      </c>
      <c r="E21" s="39">
        <v>6525100</v>
      </c>
      <c r="F21" s="37">
        <f t="shared" si="2"/>
        <v>0.6004915395793011</v>
      </c>
      <c r="G21" s="37">
        <f t="shared" si="2"/>
        <v>0.30971172855588414</v>
      </c>
    </row>
    <row r="22" spans="1:7" ht="21.75" customHeight="1">
      <c r="A22" s="4" t="s">
        <v>21</v>
      </c>
      <c r="B22" s="45">
        <f>SUM(B18:B21)</f>
        <v>11357130</v>
      </c>
      <c r="C22" s="45">
        <f>SUM(C18:C21)</f>
        <v>43270100</v>
      </c>
      <c r="D22" s="45">
        <f>SUM(D18:D21)</f>
        <v>9864868</v>
      </c>
      <c r="E22" s="45">
        <f>SUM(E18:E21)</f>
        <v>45780400</v>
      </c>
      <c r="F22" s="37">
        <f t="shared" si="2"/>
        <v>0.15127034644558845</v>
      </c>
      <c r="G22" s="37">
        <f t="shared" si="2"/>
        <v>-0.0548335095368323</v>
      </c>
    </row>
    <row r="23" spans="1:7" ht="11.25" customHeight="1">
      <c r="A23" s="5"/>
      <c r="B23" s="46"/>
      <c r="C23" s="46"/>
      <c r="D23" s="46"/>
      <c r="E23" s="46"/>
      <c r="F23" s="42"/>
      <c r="G23" s="42"/>
    </row>
    <row r="24" spans="1:7" ht="21.75" customHeight="1">
      <c r="A24" s="1" t="s">
        <v>24</v>
      </c>
      <c r="B24" s="38">
        <f>SUM('公式'!X46)</f>
        <v>71357</v>
      </c>
      <c r="C24" s="38">
        <f>SUM('公式'!Y46)</f>
        <v>443800</v>
      </c>
      <c r="D24" s="39">
        <v>278055</v>
      </c>
      <c r="E24" s="39">
        <v>996100</v>
      </c>
      <c r="F24" s="37">
        <f aca="true" t="shared" si="3" ref="F24:G27">SUM(B24/D24-1)</f>
        <v>-0.7433709158260057</v>
      </c>
      <c r="G24" s="37">
        <f t="shared" si="3"/>
        <v>-0.5544624033731553</v>
      </c>
    </row>
    <row r="25" spans="1:7" ht="21.75" customHeight="1">
      <c r="A25" s="1" t="s">
        <v>16</v>
      </c>
      <c r="B25" s="38">
        <f>SUM('公式'!X50)</f>
        <v>2254238</v>
      </c>
      <c r="C25" s="38">
        <f>SUM('公式'!Y50)</f>
        <v>15812600</v>
      </c>
      <c r="D25" s="39">
        <v>2146520</v>
      </c>
      <c r="E25" s="39">
        <v>14065100</v>
      </c>
      <c r="F25" s="37">
        <f t="shared" si="3"/>
        <v>0.050182621172875086</v>
      </c>
      <c r="G25" s="37">
        <f t="shared" si="3"/>
        <v>0.12424369538787494</v>
      </c>
    </row>
    <row r="26" spans="1:7" ht="21.75" customHeight="1">
      <c r="A26" s="1" t="s">
        <v>17</v>
      </c>
      <c r="B26" s="38">
        <f>SUM('公式'!X55)</f>
        <v>2065046</v>
      </c>
      <c r="C26" s="38">
        <f>SUM('公式'!Y55)</f>
        <v>13534500</v>
      </c>
      <c r="D26" s="39">
        <v>2933934</v>
      </c>
      <c r="E26" s="39">
        <v>20405800</v>
      </c>
      <c r="F26" s="37">
        <f t="shared" si="3"/>
        <v>-0.2961511744981312</v>
      </c>
      <c r="G26" s="37">
        <f t="shared" si="3"/>
        <v>-0.3367326936459242</v>
      </c>
    </row>
    <row r="27" spans="1:7" ht="21.75" customHeight="1">
      <c r="A27" s="4" t="s">
        <v>21</v>
      </c>
      <c r="B27" s="45">
        <f>SUM(B24:B26)</f>
        <v>4390641</v>
      </c>
      <c r="C27" s="45">
        <f>SUM(C24:C26)</f>
        <v>29790900</v>
      </c>
      <c r="D27" s="45">
        <f>SUM(D24:D26)</f>
        <v>5358509</v>
      </c>
      <c r="E27" s="45">
        <f>SUM(E24:E26)</f>
        <v>35467000</v>
      </c>
      <c r="F27" s="37">
        <f t="shared" si="3"/>
        <v>-0.18062263215383234</v>
      </c>
      <c r="G27" s="37">
        <f t="shared" si="3"/>
        <v>-0.1600389094087462</v>
      </c>
    </row>
    <row r="28" spans="1:7" ht="11.25" customHeight="1">
      <c r="A28" s="5"/>
      <c r="B28" s="42"/>
      <c r="C28" s="42"/>
      <c r="D28" s="42"/>
      <c r="E28" s="42"/>
      <c r="F28" s="42"/>
      <c r="G28" s="42"/>
    </row>
    <row r="29" spans="1:7" ht="33" customHeight="1">
      <c r="A29" s="9" t="s">
        <v>42</v>
      </c>
      <c r="B29" s="47"/>
      <c r="C29" s="47"/>
      <c r="D29" s="47"/>
      <c r="E29" s="47"/>
      <c r="F29" s="47"/>
      <c r="G29" s="47"/>
    </row>
    <row r="30" spans="1:7" ht="16.5">
      <c r="A30" s="10" t="s">
        <v>45</v>
      </c>
      <c r="B30" s="47"/>
      <c r="C30" s="47"/>
      <c r="D30" s="47"/>
      <c r="E30" s="47"/>
      <c r="F30" s="47"/>
      <c r="G30" s="47"/>
    </row>
    <row r="31" spans="1:7" ht="16.5">
      <c r="A31" s="9" t="s">
        <v>26</v>
      </c>
      <c r="B31" s="47"/>
      <c r="C31" s="47"/>
      <c r="D31" s="47"/>
      <c r="E31" s="47"/>
      <c r="F31" s="47"/>
      <c r="G31" s="47"/>
    </row>
    <row r="32" spans="1:7" ht="16.5">
      <c r="A32" s="9" t="s">
        <v>4</v>
      </c>
      <c r="B32" s="47"/>
      <c r="C32" s="47"/>
      <c r="D32" s="47"/>
      <c r="E32" s="47"/>
      <c r="F32" s="47"/>
      <c r="G32" s="47"/>
    </row>
    <row r="33" spans="1:7" ht="16.5">
      <c r="A33" s="9" t="s">
        <v>27</v>
      </c>
      <c r="B33" s="47"/>
      <c r="C33" s="47"/>
      <c r="D33" s="47"/>
      <c r="E33" s="47"/>
      <c r="F33" s="47"/>
      <c r="G33" s="47"/>
    </row>
    <row r="34" spans="1:7" ht="16.5">
      <c r="A34" s="9" t="s">
        <v>25</v>
      </c>
      <c r="B34" s="47"/>
      <c r="C34" s="47"/>
      <c r="D34" s="47"/>
      <c r="E34" s="47"/>
      <c r="F34" s="47"/>
      <c r="G34" s="47"/>
    </row>
    <row r="35" spans="1:7" ht="16.5">
      <c r="A35" s="9" t="s">
        <v>28</v>
      </c>
      <c r="B35" s="47"/>
      <c r="C35" s="47"/>
      <c r="D35" s="47"/>
      <c r="E35" s="47"/>
      <c r="F35" s="47"/>
      <c r="G35" s="47"/>
    </row>
    <row r="36" spans="1:7" ht="16.5">
      <c r="A36" s="9" t="s">
        <v>5</v>
      </c>
      <c r="B36" s="47"/>
      <c r="C36" s="47"/>
      <c r="D36" s="47"/>
      <c r="E36" s="47"/>
      <c r="F36" s="47"/>
      <c r="G36" s="47"/>
    </row>
    <row r="37" spans="1:7" ht="16.5">
      <c r="A37" s="9" t="s">
        <v>6</v>
      </c>
      <c r="B37" s="47"/>
      <c r="C37" s="47"/>
      <c r="D37" s="47"/>
      <c r="E37" s="47"/>
      <c r="F37" s="47"/>
      <c r="G37" s="47"/>
    </row>
    <row r="38" spans="1:7" ht="16.5">
      <c r="A38" s="9" t="s">
        <v>7</v>
      </c>
      <c r="B38" s="47"/>
      <c r="C38" s="47"/>
      <c r="D38" s="47"/>
      <c r="E38" s="47"/>
      <c r="F38" s="47"/>
      <c r="G38" s="47"/>
    </row>
    <row r="39" spans="1:7" ht="16.5">
      <c r="A39" s="9" t="s">
        <v>8</v>
      </c>
      <c r="B39" s="47"/>
      <c r="C39" s="47"/>
      <c r="D39" s="47"/>
      <c r="E39" s="47"/>
      <c r="F39" s="47"/>
      <c r="G39" s="47"/>
    </row>
    <row r="41" spans="2:7" ht="16.5">
      <c r="B41" s="24">
        <f>SUM(B10+B16+B22+B27)</f>
        <v>46830551</v>
      </c>
      <c r="C41" s="24">
        <f>SUM(C10+C16+C22+C27)</f>
        <v>171289700</v>
      </c>
      <c r="D41" s="24">
        <f>SUM(D10+D16+D22+D27)</f>
        <v>44983716</v>
      </c>
      <c r="E41" s="24">
        <f>SUM(E10+E16+E22+E27)</f>
        <v>186900900</v>
      </c>
      <c r="F41"/>
      <c r="G41"/>
    </row>
  </sheetData>
  <mergeCells count="2">
    <mergeCell ref="A1:E1"/>
    <mergeCell ref="F3:G3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Y62"/>
  <sheetViews>
    <sheetView tabSelected="1" workbookViewId="0" topLeftCell="A46">
      <selection activeCell="AA65" sqref="AA65"/>
    </sheetView>
  </sheetViews>
  <sheetFormatPr defaultColWidth="9.00390625" defaultRowHeight="16.5"/>
  <cols>
    <col min="1" max="1" width="24.25390625" style="0" customWidth="1"/>
    <col min="2" max="2" width="0.12890625" style="0" hidden="1" customWidth="1"/>
    <col min="3" max="3" width="11.875" style="0" hidden="1" customWidth="1"/>
    <col min="4" max="4" width="11.375" style="0" hidden="1" customWidth="1"/>
    <col min="5" max="5" width="11.875" style="0" hidden="1" customWidth="1"/>
    <col min="6" max="6" width="0.12890625" style="0" hidden="1" customWidth="1"/>
    <col min="7" max="14" width="11.875" style="0" hidden="1" customWidth="1"/>
    <col min="15" max="15" width="13.00390625" style="0" hidden="1" customWidth="1"/>
    <col min="16" max="16" width="11.875" style="0" hidden="1" customWidth="1"/>
    <col min="17" max="17" width="13.00390625" style="0" hidden="1" customWidth="1"/>
    <col min="18" max="18" width="11.875" style="0" hidden="1" customWidth="1"/>
    <col min="19" max="19" width="13.00390625" style="0" hidden="1" customWidth="1"/>
    <col min="20" max="20" width="11.875" style="0" hidden="1" customWidth="1"/>
    <col min="21" max="21" width="13.00390625" style="0" hidden="1" customWidth="1"/>
    <col min="22" max="22" width="11.875" style="0" bestFit="1" customWidth="1"/>
    <col min="23" max="23" width="13.00390625" style="0" bestFit="1" customWidth="1"/>
    <col min="24" max="24" width="11.75390625" style="0" customWidth="1"/>
    <col min="25" max="25" width="12.125" style="0" customWidth="1"/>
  </cols>
  <sheetData>
    <row r="1" spans="1:25" ht="16.5">
      <c r="A1" s="66" t="s">
        <v>104</v>
      </c>
      <c r="B1" s="67"/>
      <c r="C1" s="67"/>
      <c r="D1" s="67"/>
      <c r="E1" s="67"/>
      <c r="F1" s="67"/>
      <c r="G1" s="67"/>
      <c r="H1" s="67"/>
      <c r="I1" s="67"/>
      <c r="J1" s="56"/>
      <c r="K1" s="57"/>
      <c r="L1" s="56"/>
      <c r="M1" s="57"/>
      <c r="N1" s="68"/>
      <c r="O1" s="68"/>
      <c r="P1" s="68"/>
      <c r="Q1" s="68"/>
      <c r="R1" s="68"/>
      <c r="S1" s="68"/>
      <c r="T1" s="68"/>
      <c r="U1" s="68"/>
      <c r="V1" s="68"/>
      <c r="W1" s="56"/>
      <c r="X1" s="69"/>
      <c r="Y1" s="69"/>
    </row>
    <row r="3" spans="1:25" ht="16.5">
      <c r="A3" s="1"/>
      <c r="B3" s="65" t="s">
        <v>78</v>
      </c>
      <c r="C3" s="65"/>
      <c r="D3" s="65" t="s">
        <v>80</v>
      </c>
      <c r="E3" s="65"/>
      <c r="F3" s="65" t="s">
        <v>87</v>
      </c>
      <c r="G3" s="65"/>
      <c r="H3" s="65" t="s">
        <v>88</v>
      </c>
      <c r="I3" s="65"/>
      <c r="J3" s="65" t="s">
        <v>93</v>
      </c>
      <c r="K3" s="65"/>
      <c r="L3" s="65" t="s">
        <v>94</v>
      </c>
      <c r="M3" s="65"/>
      <c r="N3" s="65" t="s">
        <v>95</v>
      </c>
      <c r="O3" s="65"/>
      <c r="P3" s="65" t="s">
        <v>96</v>
      </c>
      <c r="Q3" s="65"/>
      <c r="R3" s="65" t="s">
        <v>97</v>
      </c>
      <c r="S3" s="65"/>
      <c r="T3" s="65" t="s">
        <v>98</v>
      </c>
      <c r="U3" s="65"/>
      <c r="V3" s="65" t="s">
        <v>99</v>
      </c>
      <c r="W3" s="65"/>
      <c r="X3" s="70" t="s">
        <v>114</v>
      </c>
      <c r="Y3" s="71"/>
    </row>
    <row r="4" spans="1:25" s="8" customFormat="1" ht="16.5">
      <c r="A4" s="7" t="s">
        <v>29</v>
      </c>
      <c r="B4" s="7" t="s">
        <v>30</v>
      </c>
      <c r="C4" s="7" t="s">
        <v>31</v>
      </c>
      <c r="D4" s="7" t="s">
        <v>30</v>
      </c>
      <c r="E4" s="7" t="s">
        <v>31</v>
      </c>
      <c r="F4" s="7" t="s">
        <v>30</v>
      </c>
      <c r="G4" s="7" t="s">
        <v>31</v>
      </c>
      <c r="H4" s="7" t="s">
        <v>30</v>
      </c>
      <c r="I4" s="7" t="s">
        <v>31</v>
      </c>
      <c r="J4" s="7" t="s">
        <v>30</v>
      </c>
      <c r="K4" s="7" t="s">
        <v>31</v>
      </c>
      <c r="L4" s="7" t="s">
        <v>30</v>
      </c>
      <c r="M4" s="7" t="s">
        <v>31</v>
      </c>
      <c r="N4" s="7" t="s">
        <v>30</v>
      </c>
      <c r="O4" s="7" t="s">
        <v>31</v>
      </c>
      <c r="P4" s="7" t="s">
        <v>30</v>
      </c>
      <c r="Q4" s="7" t="s">
        <v>31</v>
      </c>
      <c r="R4" s="7" t="s">
        <v>30</v>
      </c>
      <c r="S4" s="7" t="s">
        <v>31</v>
      </c>
      <c r="T4" s="7" t="s">
        <v>30</v>
      </c>
      <c r="U4" s="7" t="s">
        <v>31</v>
      </c>
      <c r="V4" s="7" t="s">
        <v>30</v>
      </c>
      <c r="W4" s="7" t="s">
        <v>31</v>
      </c>
      <c r="X4" s="7" t="s">
        <v>115</v>
      </c>
      <c r="Y4" s="7" t="s">
        <v>116</v>
      </c>
    </row>
    <row r="5" spans="1:25" ht="16.5">
      <c r="A5" s="1" t="s">
        <v>32</v>
      </c>
      <c r="B5" s="23">
        <f aca="true" t="shared" si="0" ref="B5:I5">SUM(B6:B7)</f>
        <v>431279</v>
      </c>
      <c r="C5" s="23">
        <f t="shared" si="0"/>
        <v>1429100</v>
      </c>
      <c r="D5" s="23">
        <f t="shared" si="0"/>
        <v>692462</v>
      </c>
      <c r="E5" s="23">
        <f t="shared" si="0"/>
        <v>2253100</v>
      </c>
      <c r="F5" s="23">
        <f>SUM(F6:F7)</f>
        <v>991571</v>
      </c>
      <c r="G5" s="23">
        <f>SUM(G6:G7)</f>
        <v>3221300</v>
      </c>
      <c r="H5" s="23">
        <f t="shared" si="0"/>
        <v>1456376</v>
      </c>
      <c r="I5" s="23">
        <f t="shared" si="0"/>
        <v>4758400</v>
      </c>
      <c r="J5" s="23">
        <f aca="true" t="shared" si="1" ref="J5:Q5">SUM(J6:J7)</f>
        <v>2213091</v>
      </c>
      <c r="K5" s="23">
        <f t="shared" si="1"/>
        <v>7191300</v>
      </c>
      <c r="L5" s="23">
        <f t="shared" si="1"/>
        <v>2940169</v>
      </c>
      <c r="M5" s="23">
        <f t="shared" si="1"/>
        <v>9468100</v>
      </c>
      <c r="N5" s="23">
        <f t="shared" si="1"/>
        <v>3612307</v>
      </c>
      <c r="O5" s="23">
        <f t="shared" si="1"/>
        <v>11405800</v>
      </c>
      <c r="P5" s="23">
        <f t="shared" si="1"/>
        <v>4311213</v>
      </c>
      <c r="Q5" s="23">
        <f t="shared" si="1"/>
        <v>13341700</v>
      </c>
      <c r="R5" s="23">
        <f aca="true" t="shared" si="2" ref="R5:W5">SUM(R6:R7)</f>
        <v>5065742</v>
      </c>
      <c r="S5" s="23">
        <f t="shared" si="2"/>
        <v>15564700</v>
      </c>
      <c r="T5" s="23">
        <f t="shared" si="2"/>
        <v>5657317</v>
      </c>
      <c r="U5" s="23">
        <f t="shared" si="2"/>
        <v>17273100</v>
      </c>
      <c r="V5" s="23">
        <f t="shared" si="2"/>
        <v>6147731</v>
      </c>
      <c r="W5" s="23">
        <f t="shared" si="2"/>
        <v>18663300</v>
      </c>
      <c r="X5" s="23">
        <f>SUM(X6:X7)</f>
        <v>6754789</v>
      </c>
      <c r="Y5" s="23">
        <f>SUM(Y6:Y7)</f>
        <v>20359700</v>
      </c>
    </row>
    <row r="6" spans="1:25" ht="16.5">
      <c r="A6" s="1">
        <v>55092100001</v>
      </c>
      <c r="B6" s="13">
        <v>328136</v>
      </c>
      <c r="C6" s="13">
        <v>1052500</v>
      </c>
      <c r="D6" s="13">
        <v>530417</v>
      </c>
      <c r="E6" s="13">
        <v>1695100</v>
      </c>
      <c r="F6" s="13">
        <v>688397</v>
      </c>
      <c r="G6" s="13">
        <v>2184700</v>
      </c>
      <c r="H6" s="13">
        <v>1017669</v>
      </c>
      <c r="I6" s="13">
        <v>3236400</v>
      </c>
      <c r="J6" s="13">
        <v>1502386</v>
      </c>
      <c r="K6" s="13">
        <v>4669800</v>
      </c>
      <c r="L6" s="13">
        <v>1778233</v>
      </c>
      <c r="M6" s="13">
        <v>5481900</v>
      </c>
      <c r="N6" s="13">
        <v>2143380</v>
      </c>
      <c r="O6" s="13">
        <v>6493900</v>
      </c>
      <c r="P6" s="13">
        <v>2473791</v>
      </c>
      <c r="Q6" s="13">
        <v>7357000</v>
      </c>
      <c r="R6" s="13">
        <v>2795842</v>
      </c>
      <c r="S6" s="13">
        <v>8198300</v>
      </c>
      <c r="T6" s="13">
        <v>3190919</v>
      </c>
      <c r="U6" s="13">
        <v>9278900</v>
      </c>
      <c r="V6" s="13">
        <v>3523270</v>
      </c>
      <c r="W6" s="13">
        <v>10165900</v>
      </c>
      <c r="X6" s="23">
        <v>3788669</v>
      </c>
      <c r="Y6" s="23">
        <v>10906400</v>
      </c>
    </row>
    <row r="7" spans="1:25" ht="16.5">
      <c r="A7" s="1">
        <v>55092200000</v>
      </c>
      <c r="B7" s="13">
        <v>103143</v>
      </c>
      <c r="C7" s="13">
        <v>376600</v>
      </c>
      <c r="D7" s="13">
        <v>162045</v>
      </c>
      <c r="E7" s="13">
        <v>558000</v>
      </c>
      <c r="F7" s="13">
        <v>303174</v>
      </c>
      <c r="G7" s="13">
        <v>1036600</v>
      </c>
      <c r="H7" s="13">
        <v>438707</v>
      </c>
      <c r="I7" s="13">
        <v>1522000</v>
      </c>
      <c r="J7" s="13">
        <v>710705</v>
      </c>
      <c r="K7" s="13">
        <v>2521500</v>
      </c>
      <c r="L7" s="13">
        <v>1161936</v>
      </c>
      <c r="M7" s="13">
        <v>3986200</v>
      </c>
      <c r="N7" s="13">
        <v>1468927</v>
      </c>
      <c r="O7" s="13">
        <v>4911900</v>
      </c>
      <c r="P7" s="13">
        <v>1837422</v>
      </c>
      <c r="Q7" s="13">
        <v>5984700</v>
      </c>
      <c r="R7" s="13">
        <v>2269900</v>
      </c>
      <c r="S7" s="13">
        <v>7366400</v>
      </c>
      <c r="T7" s="13">
        <v>2466398</v>
      </c>
      <c r="U7" s="13">
        <v>7994200</v>
      </c>
      <c r="V7" s="13">
        <v>2624461</v>
      </c>
      <c r="W7" s="13">
        <v>8497400</v>
      </c>
      <c r="X7" s="23">
        <v>2966120</v>
      </c>
      <c r="Y7" s="23">
        <v>9453300</v>
      </c>
    </row>
    <row r="8" spans="1:25" ht="16.5">
      <c r="A8" s="1" t="s">
        <v>12</v>
      </c>
      <c r="B8" s="14">
        <f aca="true" t="shared" si="3" ref="B8:Y8">SUM(B9:B9)</f>
        <v>91427</v>
      </c>
      <c r="C8" s="14">
        <f t="shared" si="3"/>
        <v>364600</v>
      </c>
      <c r="D8" s="14">
        <f t="shared" si="3"/>
        <v>263944</v>
      </c>
      <c r="E8" s="14">
        <f t="shared" si="3"/>
        <v>910100</v>
      </c>
      <c r="F8" s="14">
        <f t="shared" si="3"/>
        <v>468672</v>
      </c>
      <c r="G8" s="14">
        <f t="shared" si="3"/>
        <v>1857400</v>
      </c>
      <c r="H8" s="23">
        <f t="shared" si="3"/>
        <v>706188</v>
      </c>
      <c r="I8" s="23">
        <f t="shared" si="3"/>
        <v>2837500</v>
      </c>
      <c r="J8" s="23">
        <f t="shared" si="3"/>
        <v>849834</v>
      </c>
      <c r="K8" s="23">
        <f t="shared" si="3"/>
        <v>3832900</v>
      </c>
      <c r="L8" s="23">
        <f t="shared" si="3"/>
        <v>997234</v>
      </c>
      <c r="M8" s="23">
        <f t="shared" si="3"/>
        <v>4547800</v>
      </c>
      <c r="N8" s="23">
        <f t="shared" si="3"/>
        <v>1134550</v>
      </c>
      <c r="O8" s="23">
        <f t="shared" si="3"/>
        <v>5034300</v>
      </c>
      <c r="P8" s="23">
        <f t="shared" si="3"/>
        <v>1405600</v>
      </c>
      <c r="Q8" s="23">
        <f t="shared" si="3"/>
        <v>5836400</v>
      </c>
      <c r="R8" s="23">
        <f t="shared" si="3"/>
        <v>1573212</v>
      </c>
      <c r="S8" s="23">
        <f t="shared" si="3"/>
        <v>6488700</v>
      </c>
      <c r="T8" s="23">
        <f t="shared" si="3"/>
        <v>1893341</v>
      </c>
      <c r="U8" s="23">
        <f t="shared" si="3"/>
        <v>7803000</v>
      </c>
      <c r="V8" s="23">
        <f t="shared" si="3"/>
        <v>2009007</v>
      </c>
      <c r="W8" s="23">
        <f t="shared" si="3"/>
        <v>8544700</v>
      </c>
      <c r="X8" s="23">
        <f>SUM(X9)</f>
        <v>2202130</v>
      </c>
      <c r="Y8" s="23">
        <f>SUM(Y9)</f>
        <v>9401600</v>
      </c>
    </row>
    <row r="9" spans="1:25" ht="16.5">
      <c r="A9" s="1">
        <v>55095100004</v>
      </c>
      <c r="B9" s="15">
        <v>91427</v>
      </c>
      <c r="C9" s="15">
        <v>364600</v>
      </c>
      <c r="D9" s="15">
        <v>263944</v>
      </c>
      <c r="E9" s="15">
        <v>910100</v>
      </c>
      <c r="F9" s="15">
        <v>468672</v>
      </c>
      <c r="G9" s="15">
        <v>1857400</v>
      </c>
      <c r="H9" s="23">
        <v>706188</v>
      </c>
      <c r="I9" s="23">
        <v>2837500</v>
      </c>
      <c r="J9" s="23">
        <v>849834</v>
      </c>
      <c r="K9" s="23">
        <v>3832900</v>
      </c>
      <c r="L9" s="23">
        <v>997234</v>
      </c>
      <c r="M9" s="23">
        <v>4547800</v>
      </c>
      <c r="N9" s="23">
        <v>1134550</v>
      </c>
      <c r="O9" s="23">
        <v>5034300</v>
      </c>
      <c r="P9" s="23">
        <v>1405600</v>
      </c>
      <c r="Q9" s="23">
        <v>5836400</v>
      </c>
      <c r="R9" s="23">
        <v>1573212</v>
      </c>
      <c r="S9" s="23">
        <v>6488700</v>
      </c>
      <c r="T9" s="23">
        <v>1893341</v>
      </c>
      <c r="U9" s="23">
        <v>7803000</v>
      </c>
      <c r="V9" s="23">
        <v>2009007</v>
      </c>
      <c r="W9" s="23">
        <v>8544700</v>
      </c>
      <c r="X9" s="23">
        <v>2202130</v>
      </c>
      <c r="Y9" s="23">
        <v>9401600</v>
      </c>
    </row>
    <row r="10" spans="1:25" ht="16.5">
      <c r="A10" s="1" t="s">
        <v>13</v>
      </c>
      <c r="B10" s="14">
        <f aca="true" t="shared" si="4" ref="B10:G10">SUM(B11:B11)</f>
        <v>4374</v>
      </c>
      <c r="C10" s="14">
        <f t="shared" si="4"/>
        <v>42100</v>
      </c>
      <c r="D10" s="14">
        <f t="shared" si="4"/>
        <v>7297</v>
      </c>
      <c r="E10" s="14">
        <f t="shared" si="4"/>
        <v>69200</v>
      </c>
      <c r="F10" s="14">
        <f t="shared" si="4"/>
        <v>25198</v>
      </c>
      <c r="G10" s="14">
        <f t="shared" si="4"/>
        <v>237100</v>
      </c>
      <c r="H10" s="23">
        <f aca="true" t="shared" si="5" ref="H10:Y10">SUM(H11:H11)</f>
        <v>48463</v>
      </c>
      <c r="I10" s="23">
        <f t="shared" si="5"/>
        <v>439300</v>
      </c>
      <c r="J10" s="23">
        <f t="shared" si="5"/>
        <v>53186</v>
      </c>
      <c r="K10" s="23">
        <f t="shared" si="5"/>
        <v>473400</v>
      </c>
      <c r="L10" s="23">
        <f t="shared" si="5"/>
        <v>77712</v>
      </c>
      <c r="M10" s="23">
        <f t="shared" si="5"/>
        <v>615200</v>
      </c>
      <c r="N10" s="23">
        <f t="shared" si="5"/>
        <v>93861</v>
      </c>
      <c r="O10" s="23">
        <f t="shared" si="5"/>
        <v>732400</v>
      </c>
      <c r="P10" s="23">
        <f t="shared" si="5"/>
        <v>111303</v>
      </c>
      <c r="Q10" s="23">
        <f t="shared" si="5"/>
        <v>884200</v>
      </c>
      <c r="R10" s="23">
        <f t="shared" si="5"/>
        <v>126713</v>
      </c>
      <c r="S10" s="23">
        <f t="shared" si="5"/>
        <v>1019700</v>
      </c>
      <c r="T10" s="23">
        <f t="shared" si="5"/>
        <v>137296</v>
      </c>
      <c r="U10" s="23">
        <f t="shared" si="5"/>
        <v>1136100</v>
      </c>
      <c r="V10" s="23">
        <f t="shared" si="5"/>
        <v>156242</v>
      </c>
      <c r="W10" s="23">
        <f t="shared" si="5"/>
        <v>1288700</v>
      </c>
      <c r="X10" s="23">
        <f>SUM(X11)</f>
        <v>163743</v>
      </c>
      <c r="Y10" s="23">
        <f>SUM(Y11)</f>
        <v>1363800</v>
      </c>
    </row>
    <row r="11" spans="1:25" ht="16.5">
      <c r="A11" s="1">
        <v>55095200003</v>
      </c>
      <c r="B11" s="16">
        <v>4374</v>
      </c>
      <c r="C11" s="16">
        <v>42100</v>
      </c>
      <c r="D11" s="16">
        <v>7297</v>
      </c>
      <c r="E11" s="16">
        <v>69200</v>
      </c>
      <c r="F11" s="16">
        <v>25198</v>
      </c>
      <c r="G11" s="16">
        <v>237100</v>
      </c>
      <c r="H11" s="23">
        <v>48463</v>
      </c>
      <c r="I11" s="23">
        <v>439300</v>
      </c>
      <c r="J11" s="23">
        <v>53186</v>
      </c>
      <c r="K11" s="23">
        <v>473400</v>
      </c>
      <c r="L11" s="23">
        <v>77712</v>
      </c>
      <c r="M11" s="23">
        <v>615200</v>
      </c>
      <c r="N11" s="23">
        <v>93861</v>
      </c>
      <c r="O11" s="23">
        <v>732400</v>
      </c>
      <c r="P11" s="23">
        <v>111303</v>
      </c>
      <c r="Q11" s="23">
        <v>884200</v>
      </c>
      <c r="R11" s="23">
        <v>126713</v>
      </c>
      <c r="S11" s="23">
        <v>1019700</v>
      </c>
      <c r="T11" s="23">
        <v>137296</v>
      </c>
      <c r="U11" s="23">
        <v>1136100</v>
      </c>
      <c r="V11" s="23">
        <v>156242</v>
      </c>
      <c r="W11" s="23">
        <v>1288700</v>
      </c>
      <c r="X11" s="23">
        <v>163743</v>
      </c>
      <c r="Y11" s="23">
        <v>1363800</v>
      </c>
    </row>
    <row r="12" spans="1:25" ht="16.5">
      <c r="A12" s="1" t="s">
        <v>14</v>
      </c>
      <c r="B12" s="14">
        <f aca="true" t="shared" si="6" ref="B12:G12">SUM(B13:B13)</f>
        <v>603643</v>
      </c>
      <c r="C12" s="14">
        <f t="shared" si="6"/>
        <v>1618400</v>
      </c>
      <c r="D12" s="14">
        <f t="shared" si="6"/>
        <v>2411782</v>
      </c>
      <c r="E12" s="14">
        <f t="shared" si="6"/>
        <v>6414500</v>
      </c>
      <c r="F12" s="14">
        <f t="shared" si="6"/>
        <v>5124395</v>
      </c>
      <c r="G12" s="14">
        <f t="shared" si="6"/>
        <v>13310200</v>
      </c>
      <c r="H12" s="23">
        <f aca="true" t="shared" si="7" ref="H12:Y12">SUM(H13:H13)</f>
        <v>5910779</v>
      </c>
      <c r="I12" s="23">
        <f t="shared" si="7"/>
        <v>15873300</v>
      </c>
      <c r="J12" s="23">
        <f t="shared" si="7"/>
        <v>7087765</v>
      </c>
      <c r="K12" s="23">
        <f t="shared" si="7"/>
        <v>18761000</v>
      </c>
      <c r="L12" s="23">
        <f t="shared" si="7"/>
        <v>7702102</v>
      </c>
      <c r="M12" s="23">
        <f t="shared" si="7"/>
        <v>20587200</v>
      </c>
      <c r="N12" s="23">
        <f t="shared" si="7"/>
        <v>8050437</v>
      </c>
      <c r="O12" s="23">
        <f t="shared" si="7"/>
        <v>21610200</v>
      </c>
      <c r="P12" s="23">
        <f t="shared" si="7"/>
        <v>9748471</v>
      </c>
      <c r="Q12" s="23">
        <f t="shared" si="7"/>
        <v>24938100</v>
      </c>
      <c r="R12" s="23">
        <f t="shared" si="7"/>
        <v>10399259</v>
      </c>
      <c r="S12" s="23">
        <f t="shared" si="7"/>
        <v>26711200</v>
      </c>
      <c r="T12" s="23">
        <f t="shared" si="7"/>
        <v>11256249</v>
      </c>
      <c r="U12" s="23">
        <f t="shared" si="7"/>
        <v>28515700</v>
      </c>
      <c r="V12" s="23">
        <f t="shared" si="7"/>
        <v>11813307</v>
      </c>
      <c r="W12" s="23">
        <f t="shared" si="7"/>
        <v>29996000</v>
      </c>
      <c r="X12" s="23">
        <f>SUM(X13)</f>
        <v>13718826</v>
      </c>
      <c r="Y12" s="23">
        <f>SUM(Y13)</f>
        <v>33538700</v>
      </c>
    </row>
    <row r="13" spans="1:25" ht="16.5">
      <c r="A13" s="1">
        <v>55095300002</v>
      </c>
      <c r="B13" s="16">
        <v>603643</v>
      </c>
      <c r="C13" s="16">
        <v>1618400</v>
      </c>
      <c r="D13" s="16">
        <v>2411782</v>
      </c>
      <c r="E13" s="16">
        <v>6414500</v>
      </c>
      <c r="F13" s="16">
        <v>5124395</v>
      </c>
      <c r="G13" s="16">
        <v>13310200</v>
      </c>
      <c r="H13" s="16">
        <v>5910779</v>
      </c>
      <c r="I13" s="16">
        <v>15873300</v>
      </c>
      <c r="J13" s="16">
        <v>7087765</v>
      </c>
      <c r="K13" s="16">
        <v>18761000</v>
      </c>
      <c r="L13" s="16">
        <v>7702102</v>
      </c>
      <c r="M13" s="16">
        <v>20587200</v>
      </c>
      <c r="N13" s="16">
        <v>8050437</v>
      </c>
      <c r="O13" s="16">
        <v>21610200</v>
      </c>
      <c r="P13" s="16">
        <v>9748471</v>
      </c>
      <c r="Q13" s="16">
        <v>24938100</v>
      </c>
      <c r="R13" s="16">
        <v>10399259</v>
      </c>
      <c r="S13" s="16">
        <v>26711200</v>
      </c>
      <c r="T13" s="16">
        <v>11256249</v>
      </c>
      <c r="U13" s="16">
        <v>28515700</v>
      </c>
      <c r="V13" s="16">
        <v>11813307</v>
      </c>
      <c r="W13" s="16">
        <v>29996000</v>
      </c>
      <c r="X13" s="23">
        <v>13718826</v>
      </c>
      <c r="Y13" s="23">
        <v>33538700</v>
      </c>
    </row>
    <row r="14" spans="1:25" ht="16.5">
      <c r="A14" s="1" t="s">
        <v>1</v>
      </c>
      <c r="B14" s="14">
        <f aca="true" t="shared" si="8" ref="B14:I14">SUM(B15:B17)</f>
        <v>280231</v>
      </c>
      <c r="C14" s="14">
        <f t="shared" si="8"/>
        <v>745400</v>
      </c>
      <c r="D14" s="14">
        <f t="shared" si="8"/>
        <v>772051</v>
      </c>
      <c r="E14" s="14">
        <f t="shared" si="8"/>
        <v>2020400</v>
      </c>
      <c r="F14" s="14">
        <f>SUM(F15:F17)</f>
        <v>1259740</v>
      </c>
      <c r="G14" s="14">
        <f>SUM(G15:G17)</f>
        <v>3600400</v>
      </c>
      <c r="H14" s="23">
        <f t="shared" si="8"/>
        <v>1858848</v>
      </c>
      <c r="I14" s="23">
        <f t="shared" si="8"/>
        <v>5746400</v>
      </c>
      <c r="J14" s="23">
        <f aca="true" t="shared" si="9" ref="J14:Q14">SUM(J15:J17)</f>
        <v>2259732</v>
      </c>
      <c r="K14" s="23">
        <f t="shared" si="9"/>
        <v>7151700</v>
      </c>
      <c r="L14" s="23">
        <f t="shared" si="9"/>
        <v>2714498</v>
      </c>
      <c r="M14" s="23">
        <f t="shared" si="9"/>
        <v>8790800</v>
      </c>
      <c r="N14" s="23">
        <f t="shared" si="9"/>
        <v>3173968</v>
      </c>
      <c r="O14" s="23">
        <f t="shared" si="9"/>
        <v>10298700</v>
      </c>
      <c r="P14" s="23">
        <f t="shared" si="9"/>
        <v>3695024</v>
      </c>
      <c r="Q14" s="23">
        <f t="shared" si="9"/>
        <v>11771800</v>
      </c>
      <c r="R14" s="23">
        <f aca="true" t="shared" si="10" ref="R14:W14">SUM(R15:R17)</f>
        <v>4046241</v>
      </c>
      <c r="S14" s="23">
        <f t="shared" si="10"/>
        <v>12885600</v>
      </c>
      <c r="T14" s="23">
        <f t="shared" si="10"/>
        <v>4434483</v>
      </c>
      <c r="U14" s="23">
        <f t="shared" si="10"/>
        <v>13880600</v>
      </c>
      <c r="V14" s="23">
        <f t="shared" si="10"/>
        <v>4789641</v>
      </c>
      <c r="W14" s="23">
        <f t="shared" si="10"/>
        <v>15030500</v>
      </c>
      <c r="X14" s="23">
        <f>SUM(X15:X17)</f>
        <v>5277524</v>
      </c>
      <c r="Y14" s="23">
        <f>SUM(Y15:Y17)</f>
        <v>16479600</v>
      </c>
    </row>
    <row r="15" spans="1:25" ht="16.5">
      <c r="A15" s="17" t="s">
        <v>46</v>
      </c>
      <c r="B15" s="16">
        <v>280231</v>
      </c>
      <c r="C15" s="16">
        <v>745400</v>
      </c>
      <c r="D15" s="16">
        <v>761679</v>
      </c>
      <c r="E15" s="16">
        <v>1968700</v>
      </c>
      <c r="F15" s="16">
        <v>1227776</v>
      </c>
      <c r="G15" s="16">
        <v>3440800</v>
      </c>
      <c r="H15" s="16">
        <v>1797575</v>
      </c>
      <c r="I15" s="16">
        <v>5423100</v>
      </c>
      <c r="J15" s="16">
        <v>2175060</v>
      </c>
      <c r="K15" s="16">
        <v>6694600</v>
      </c>
      <c r="L15" s="16">
        <v>2629077</v>
      </c>
      <c r="M15" s="16">
        <v>8318100</v>
      </c>
      <c r="N15" s="16">
        <v>3083816</v>
      </c>
      <c r="O15" s="16">
        <v>9797600</v>
      </c>
      <c r="P15" s="16">
        <v>3595458</v>
      </c>
      <c r="Q15" s="16">
        <v>11219100</v>
      </c>
      <c r="R15" s="16">
        <v>3943080</v>
      </c>
      <c r="S15" s="16">
        <v>12318000</v>
      </c>
      <c r="T15" s="16">
        <v>4334322</v>
      </c>
      <c r="U15" s="16">
        <v>13313000</v>
      </c>
      <c r="V15" s="16">
        <v>4688980</v>
      </c>
      <c r="W15" s="16">
        <v>14444600</v>
      </c>
      <c r="X15" s="23">
        <v>5176863</v>
      </c>
      <c r="Y15" s="23">
        <v>15893700</v>
      </c>
    </row>
    <row r="16" spans="1:25" ht="16.5">
      <c r="A16" s="17" t="s">
        <v>43</v>
      </c>
      <c r="B16" s="16"/>
      <c r="C16" s="16"/>
      <c r="D16" s="16"/>
      <c r="E16" s="16"/>
      <c r="F16" s="16"/>
      <c r="G16" s="16"/>
      <c r="H16" s="16">
        <v>401</v>
      </c>
      <c r="I16" s="16">
        <v>9300</v>
      </c>
      <c r="J16" s="16">
        <v>1290</v>
      </c>
      <c r="K16" s="16">
        <v>26800</v>
      </c>
      <c r="L16" s="16">
        <v>2037</v>
      </c>
      <c r="M16" s="16">
        <v>39900</v>
      </c>
      <c r="N16" s="16">
        <v>2577</v>
      </c>
      <c r="O16" s="16">
        <v>46900</v>
      </c>
      <c r="P16" s="16">
        <v>2941</v>
      </c>
      <c r="Q16" s="16">
        <v>52200</v>
      </c>
      <c r="R16" s="16">
        <v>3536</v>
      </c>
      <c r="S16" s="16">
        <v>67100</v>
      </c>
      <c r="T16" s="16">
        <v>3536</v>
      </c>
      <c r="U16" s="16">
        <v>67100</v>
      </c>
      <c r="V16" s="16">
        <v>4036</v>
      </c>
      <c r="W16" s="16">
        <v>85400</v>
      </c>
      <c r="X16" s="16">
        <v>4036</v>
      </c>
      <c r="Y16" s="16">
        <v>85400</v>
      </c>
    </row>
    <row r="17" spans="1:25" ht="16.5">
      <c r="A17" s="17" t="s">
        <v>44</v>
      </c>
      <c r="B17" s="16"/>
      <c r="C17" s="16"/>
      <c r="D17" s="16">
        <v>10372</v>
      </c>
      <c r="E17" s="16">
        <v>51700</v>
      </c>
      <c r="F17" s="16">
        <v>31964</v>
      </c>
      <c r="G17" s="16">
        <v>159600</v>
      </c>
      <c r="H17" s="16">
        <v>60872</v>
      </c>
      <c r="I17" s="16">
        <v>314000</v>
      </c>
      <c r="J17" s="16">
        <v>83382</v>
      </c>
      <c r="K17" s="16">
        <v>430300</v>
      </c>
      <c r="L17" s="16">
        <v>83384</v>
      </c>
      <c r="M17" s="16">
        <v>432800</v>
      </c>
      <c r="N17" s="16">
        <v>87575</v>
      </c>
      <c r="O17" s="16">
        <v>454200</v>
      </c>
      <c r="P17" s="16">
        <v>96625</v>
      </c>
      <c r="Q17" s="16">
        <v>500500</v>
      </c>
      <c r="R17" s="16">
        <v>99625</v>
      </c>
      <c r="S17" s="16">
        <v>500500</v>
      </c>
      <c r="T17" s="16">
        <v>96625</v>
      </c>
      <c r="U17" s="16">
        <v>500500</v>
      </c>
      <c r="V17" s="16">
        <v>96625</v>
      </c>
      <c r="W17" s="16">
        <v>500500</v>
      </c>
      <c r="X17" s="16">
        <v>96625</v>
      </c>
      <c r="Y17" s="16">
        <v>500500</v>
      </c>
    </row>
    <row r="18" spans="1:25" ht="16.5">
      <c r="A18" s="4" t="s">
        <v>33</v>
      </c>
      <c r="B18" s="16">
        <f aca="true" t="shared" si="11" ref="B18:I18">SUM(B5+B8+B10+B12+B14)</f>
        <v>1410954</v>
      </c>
      <c r="C18" s="16">
        <f t="shared" si="11"/>
        <v>4199600</v>
      </c>
      <c r="D18" s="16">
        <f t="shared" si="11"/>
        <v>4147536</v>
      </c>
      <c r="E18" s="16">
        <f t="shared" si="11"/>
        <v>11667300</v>
      </c>
      <c r="F18" s="16">
        <f>SUM(F5+F8+F10+F12+F14)</f>
        <v>7869576</v>
      </c>
      <c r="G18" s="16">
        <f>SUM(G5+G8+G10+G12+G14)</f>
        <v>22226400</v>
      </c>
      <c r="H18" s="16">
        <f t="shared" si="11"/>
        <v>9980654</v>
      </c>
      <c r="I18" s="16">
        <f t="shared" si="11"/>
        <v>29654900</v>
      </c>
      <c r="J18" s="16">
        <f aca="true" t="shared" si="12" ref="J18:Q18">SUM(J5+J8+J10+J12+J14)</f>
        <v>12463608</v>
      </c>
      <c r="K18" s="16">
        <f t="shared" si="12"/>
        <v>37410300</v>
      </c>
      <c r="L18" s="16">
        <f t="shared" si="12"/>
        <v>14431715</v>
      </c>
      <c r="M18" s="16">
        <f t="shared" si="12"/>
        <v>44009100</v>
      </c>
      <c r="N18" s="16">
        <f t="shared" si="12"/>
        <v>16065123</v>
      </c>
      <c r="O18" s="16">
        <f t="shared" si="12"/>
        <v>49081400</v>
      </c>
      <c r="P18" s="16">
        <f t="shared" si="12"/>
        <v>19271611</v>
      </c>
      <c r="Q18" s="16">
        <f t="shared" si="12"/>
        <v>56772200</v>
      </c>
      <c r="R18" s="16">
        <f aca="true" t="shared" si="13" ref="R18:W18">SUM(R5+R8+R10+R12+R14)</f>
        <v>21211167</v>
      </c>
      <c r="S18" s="16">
        <f t="shared" si="13"/>
        <v>62669900</v>
      </c>
      <c r="T18" s="16">
        <f t="shared" si="13"/>
        <v>23378686</v>
      </c>
      <c r="U18" s="16">
        <f t="shared" si="13"/>
        <v>68608500</v>
      </c>
      <c r="V18" s="16">
        <f t="shared" si="13"/>
        <v>24915928</v>
      </c>
      <c r="W18" s="16">
        <f t="shared" si="13"/>
        <v>73523200</v>
      </c>
      <c r="X18" s="16">
        <f>SUM(X5+X8+X10+X12+X14)</f>
        <v>28117012</v>
      </c>
      <c r="Y18" s="16">
        <f>SUM(Y5+Y8+Y10+Y12+Y14)</f>
        <v>81143400</v>
      </c>
    </row>
    <row r="19" spans="1:25" ht="16.5">
      <c r="A19" s="5"/>
      <c r="B19" s="6"/>
      <c r="C19" s="6"/>
      <c r="D19" s="6"/>
      <c r="E19" s="6"/>
      <c r="F19" s="6"/>
      <c r="G19" s="6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</row>
    <row r="20" spans="1:25" ht="16.5">
      <c r="A20" s="3" t="s">
        <v>34</v>
      </c>
      <c r="B20" s="2">
        <f aca="true" t="shared" si="14" ref="B20:I20">SUM(B21:B22)</f>
        <v>288984</v>
      </c>
      <c r="C20" s="2">
        <f t="shared" si="14"/>
        <v>797800</v>
      </c>
      <c r="D20" s="2">
        <f t="shared" si="14"/>
        <v>418273</v>
      </c>
      <c r="E20" s="2">
        <f t="shared" si="14"/>
        <v>1200400</v>
      </c>
      <c r="F20" s="2">
        <f>SUM(F21:F22)</f>
        <v>565468</v>
      </c>
      <c r="G20" s="2">
        <f>SUM(G21:G22)</f>
        <v>2101200</v>
      </c>
      <c r="H20" s="23">
        <f t="shared" si="14"/>
        <v>709854</v>
      </c>
      <c r="I20" s="23">
        <f t="shared" si="14"/>
        <v>2960300</v>
      </c>
      <c r="J20" s="23">
        <f aca="true" t="shared" si="15" ref="J20:Q20">SUM(J21:J22)</f>
        <v>866556</v>
      </c>
      <c r="K20" s="23">
        <f t="shared" si="15"/>
        <v>4040400</v>
      </c>
      <c r="L20" s="23">
        <f t="shared" si="15"/>
        <v>1028370</v>
      </c>
      <c r="M20" s="23">
        <f t="shared" si="15"/>
        <v>5006100</v>
      </c>
      <c r="N20" s="23">
        <f t="shared" si="15"/>
        <v>1132526</v>
      </c>
      <c r="O20" s="23">
        <f t="shared" si="15"/>
        <v>5618300</v>
      </c>
      <c r="P20" s="23">
        <f t="shared" si="15"/>
        <v>1193671</v>
      </c>
      <c r="Q20" s="23">
        <f t="shared" si="15"/>
        <v>5984500</v>
      </c>
      <c r="R20" s="23">
        <f aca="true" t="shared" si="16" ref="R20:W20">SUM(R21:R22)</f>
        <v>1282175</v>
      </c>
      <c r="S20" s="23">
        <f t="shared" si="16"/>
        <v>6310300</v>
      </c>
      <c r="T20" s="23">
        <f t="shared" si="16"/>
        <v>1359017</v>
      </c>
      <c r="U20" s="23">
        <f t="shared" si="16"/>
        <v>6803700</v>
      </c>
      <c r="V20" s="23">
        <f t="shared" si="16"/>
        <v>1398757</v>
      </c>
      <c r="W20" s="23">
        <f t="shared" si="16"/>
        <v>7030400</v>
      </c>
      <c r="X20" s="23">
        <f>SUM(X21:X22)</f>
        <v>1459009</v>
      </c>
      <c r="Y20" s="23">
        <f>SUM(Y21:Y22)</f>
        <v>7349200</v>
      </c>
    </row>
    <row r="21" spans="1:25" ht="16.5">
      <c r="A21" s="3">
        <v>55093100009</v>
      </c>
      <c r="B21" s="3">
        <v>272242</v>
      </c>
      <c r="C21" s="3">
        <v>703800</v>
      </c>
      <c r="D21" s="3">
        <v>398733</v>
      </c>
      <c r="E21" s="3">
        <v>1079900</v>
      </c>
      <c r="F21" s="3">
        <v>537502</v>
      </c>
      <c r="G21" s="3">
        <v>1910900</v>
      </c>
      <c r="H21" s="26">
        <v>673489</v>
      </c>
      <c r="I21" s="26">
        <v>2681400</v>
      </c>
      <c r="J21" s="26">
        <v>804705</v>
      </c>
      <c r="K21" s="26">
        <v>3515700</v>
      </c>
      <c r="L21" s="26">
        <v>939795</v>
      </c>
      <c r="M21" s="26">
        <v>4317000</v>
      </c>
      <c r="N21" s="26">
        <v>1025348</v>
      </c>
      <c r="O21" s="26">
        <v>4768400</v>
      </c>
      <c r="P21" s="26">
        <v>1069243</v>
      </c>
      <c r="Q21" s="26">
        <v>4962300</v>
      </c>
      <c r="R21" s="26">
        <v>1149046</v>
      </c>
      <c r="S21" s="26">
        <v>5225300</v>
      </c>
      <c r="T21" s="26">
        <v>1213305</v>
      </c>
      <c r="U21" s="26">
        <v>5642800</v>
      </c>
      <c r="V21" s="26">
        <v>1242328</v>
      </c>
      <c r="W21" s="26">
        <v>5805500</v>
      </c>
      <c r="X21" s="23">
        <v>1298464</v>
      </c>
      <c r="Y21" s="26">
        <v>6097400</v>
      </c>
    </row>
    <row r="22" spans="1:25" ht="16.5">
      <c r="A22" s="3">
        <v>55093200008</v>
      </c>
      <c r="B22" s="3">
        <v>16742</v>
      </c>
      <c r="C22" s="3">
        <v>94000</v>
      </c>
      <c r="D22" s="3">
        <v>19540</v>
      </c>
      <c r="E22" s="3">
        <v>120500</v>
      </c>
      <c r="F22" s="3">
        <v>27966</v>
      </c>
      <c r="G22" s="3">
        <v>190300</v>
      </c>
      <c r="H22" s="26">
        <v>36365</v>
      </c>
      <c r="I22" s="26">
        <v>278900</v>
      </c>
      <c r="J22" s="26">
        <v>61851</v>
      </c>
      <c r="K22" s="26">
        <v>524700</v>
      </c>
      <c r="L22" s="26">
        <v>88575</v>
      </c>
      <c r="M22" s="26">
        <v>689100</v>
      </c>
      <c r="N22" s="26">
        <v>107178</v>
      </c>
      <c r="O22" s="26">
        <v>849900</v>
      </c>
      <c r="P22" s="26">
        <v>124428</v>
      </c>
      <c r="Q22" s="26">
        <v>1022200</v>
      </c>
      <c r="R22" s="26">
        <v>133129</v>
      </c>
      <c r="S22" s="26">
        <v>1085000</v>
      </c>
      <c r="T22" s="26">
        <v>145712</v>
      </c>
      <c r="U22" s="26">
        <v>1160900</v>
      </c>
      <c r="V22" s="26">
        <v>156429</v>
      </c>
      <c r="W22" s="26">
        <v>1224900</v>
      </c>
      <c r="X22" s="23">
        <v>160545</v>
      </c>
      <c r="Y22" s="26">
        <v>1251800</v>
      </c>
    </row>
    <row r="23" spans="1:25" ht="16.5">
      <c r="A23" s="1" t="s">
        <v>35</v>
      </c>
      <c r="B23" s="14">
        <f aca="true" t="shared" si="17" ref="B23:G23">SUM(B24:B24)</f>
        <v>26779</v>
      </c>
      <c r="C23" s="14">
        <f t="shared" si="17"/>
        <v>199700</v>
      </c>
      <c r="D23" s="14">
        <f t="shared" si="17"/>
        <v>70099</v>
      </c>
      <c r="E23" s="14">
        <f t="shared" si="17"/>
        <v>393500</v>
      </c>
      <c r="F23" s="14">
        <f t="shared" si="17"/>
        <v>122899</v>
      </c>
      <c r="G23" s="14">
        <f t="shared" si="17"/>
        <v>623600</v>
      </c>
      <c r="H23" s="14">
        <f aca="true" t="shared" si="18" ref="H23:S23">SUM(H24:H24)</f>
        <v>209799</v>
      </c>
      <c r="I23" s="14">
        <f t="shared" si="18"/>
        <v>870100</v>
      </c>
      <c r="J23" s="14">
        <f t="shared" si="18"/>
        <v>343396</v>
      </c>
      <c r="K23" s="14">
        <f t="shared" si="18"/>
        <v>1359400</v>
      </c>
      <c r="L23" s="14">
        <f t="shared" si="18"/>
        <v>450541</v>
      </c>
      <c r="M23" s="14">
        <f t="shared" si="18"/>
        <v>2141100</v>
      </c>
      <c r="N23" s="14">
        <f t="shared" si="18"/>
        <v>546495</v>
      </c>
      <c r="O23" s="14">
        <f t="shared" si="18"/>
        <v>2897100</v>
      </c>
      <c r="P23" s="14">
        <f t="shared" si="18"/>
        <v>683860</v>
      </c>
      <c r="Q23" s="14">
        <f t="shared" si="18"/>
        <v>3529900</v>
      </c>
      <c r="R23" s="14">
        <f t="shared" si="18"/>
        <v>802516</v>
      </c>
      <c r="S23" s="14">
        <f t="shared" si="18"/>
        <v>3990600</v>
      </c>
      <c r="T23" s="14">
        <f aca="true" t="shared" si="19" ref="T23:Y23">SUM(T24:T24)</f>
        <v>862525</v>
      </c>
      <c r="U23" s="14">
        <f t="shared" si="19"/>
        <v>4311500</v>
      </c>
      <c r="V23" s="14">
        <f t="shared" si="19"/>
        <v>944903</v>
      </c>
      <c r="W23" s="14">
        <f t="shared" si="19"/>
        <v>4583400</v>
      </c>
      <c r="X23" s="12">
        <f>SUM(X24:X24)</f>
        <v>987073</v>
      </c>
      <c r="Y23" s="12">
        <f>SUM(Y24:Y24)</f>
        <v>4671400</v>
      </c>
    </row>
    <row r="24" spans="1:25" ht="16.5">
      <c r="A24" s="1"/>
      <c r="B24" s="14">
        <v>26779</v>
      </c>
      <c r="C24" s="12">
        <v>199700</v>
      </c>
      <c r="D24" s="14">
        <v>70099</v>
      </c>
      <c r="E24" s="12">
        <v>393500</v>
      </c>
      <c r="F24" s="14">
        <v>122899</v>
      </c>
      <c r="G24" s="12">
        <v>623600</v>
      </c>
      <c r="H24" s="23">
        <v>209799</v>
      </c>
      <c r="I24" s="23">
        <v>870100</v>
      </c>
      <c r="J24" s="23">
        <v>343396</v>
      </c>
      <c r="K24" s="23">
        <v>1359400</v>
      </c>
      <c r="L24" s="23">
        <v>450541</v>
      </c>
      <c r="M24" s="23">
        <v>2141100</v>
      </c>
      <c r="N24" s="23">
        <v>546495</v>
      </c>
      <c r="O24" s="23">
        <v>2897100</v>
      </c>
      <c r="P24" s="23">
        <v>683860</v>
      </c>
      <c r="Q24" s="23">
        <v>3529900</v>
      </c>
      <c r="R24" s="23">
        <v>802516</v>
      </c>
      <c r="S24" s="23">
        <v>3990600</v>
      </c>
      <c r="T24" s="23">
        <v>862525</v>
      </c>
      <c r="U24" s="23">
        <v>4311500</v>
      </c>
      <c r="V24" s="23">
        <v>944903</v>
      </c>
      <c r="W24" s="23">
        <v>4583400</v>
      </c>
      <c r="X24" s="23">
        <v>987073</v>
      </c>
      <c r="Y24" s="23">
        <v>4671400</v>
      </c>
    </row>
    <row r="25" spans="1:25" ht="16.5">
      <c r="A25" s="1" t="s">
        <v>36</v>
      </c>
      <c r="B25" s="14">
        <f aca="true" t="shared" si="20" ref="B25:Y25">SUM(B26:B26)</f>
        <v>2668</v>
      </c>
      <c r="C25" s="14">
        <f t="shared" si="20"/>
        <v>31600</v>
      </c>
      <c r="D25" s="14">
        <f t="shared" si="20"/>
        <v>6265</v>
      </c>
      <c r="E25" s="14">
        <f t="shared" si="20"/>
        <v>70700</v>
      </c>
      <c r="F25" s="14">
        <f t="shared" si="20"/>
        <v>8091</v>
      </c>
      <c r="G25" s="14">
        <f t="shared" si="20"/>
        <v>91800</v>
      </c>
      <c r="H25" s="14">
        <f t="shared" si="20"/>
        <v>9620</v>
      </c>
      <c r="I25" s="14">
        <f t="shared" si="20"/>
        <v>110700</v>
      </c>
      <c r="J25" s="14">
        <f t="shared" si="20"/>
        <v>12002</v>
      </c>
      <c r="K25" s="14">
        <f t="shared" si="20"/>
        <v>140800</v>
      </c>
      <c r="L25" s="14">
        <f t="shared" si="20"/>
        <v>31731</v>
      </c>
      <c r="M25" s="14">
        <f t="shared" si="20"/>
        <v>245900</v>
      </c>
      <c r="N25" s="14">
        <f t="shared" si="20"/>
        <v>33411</v>
      </c>
      <c r="O25" s="14">
        <f t="shared" si="20"/>
        <v>266200</v>
      </c>
      <c r="P25" s="14">
        <f t="shared" si="20"/>
        <v>38024</v>
      </c>
      <c r="Q25" s="14">
        <f t="shared" si="20"/>
        <v>319600</v>
      </c>
      <c r="R25" s="14">
        <f t="shared" si="20"/>
        <v>41593</v>
      </c>
      <c r="S25" s="14">
        <f t="shared" si="20"/>
        <v>366200</v>
      </c>
      <c r="T25" s="14">
        <f t="shared" si="20"/>
        <v>42460</v>
      </c>
      <c r="U25" s="14">
        <f t="shared" si="20"/>
        <v>375100</v>
      </c>
      <c r="V25" s="14">
        <f t="shared" si="20"/>
        <v>42890</v>
      </c>
      <c r="W25" s="14">
        <f t="shared" si="20"/>
        <v>381300</v>
      </c>
      <c r="X25" s="12">
        <f>SUM(X26:X26)</f>
        <v>45166</v>
      </c>
      <c r="Y25" s="12">
        <f>SUM(Y26:Y26)</f>
        <v>413200</v>
      </c>
    </row>
    <row r="26" spans="1:25" ht="16.5">
      <c r="A26" s="1"/>
      <c r="B26" s="14">
        <v>2668</v>
      </c>
      <c r="C26" s="12">
        <v>31600</v>
      </c>
      <c r="D26" s="14">
        <v>6265</v>
      </c>
      <c r="E26" s="12">
        <v>70700</v>
      </c>
      <c r="F26" s="14">
        <v>8091</v>
      </c>
      <c r="G26" s="12">
        <v>91800</v>
      </c>
      <c r="H26" s="23">
        <v>9620</v>
      </c>
      <c r="I26" s="23">
        <v>110700</v>
      </c>
      <c r="J26" s="23">
        <v>12002</v>
      </c>
      <c r="K26" s="23">
        <v>140800</v>
      </c>
      <c r="L26" s="23">
        <v>31731</v>
      </c>
      <c r="M26" s="23">
        <v>245900</v>
      </c>
      <c r="N26" s="23">
        <v>33411</v>
      </c>
      <c r="O26" s="23">
        <v>266200</v>
      </c>
      <c r="P26" s="23">
        <v>38024</v>
      </c>
      <c r="Q26" s="23">
        <v>319600</v>
      </c>
      <c r="R26" s="23">
        <v>41593</v>
      </c>
      <c r="S26" s="23">
        <v>366200</v>
      </c>
      <c r="T26" s="23">
        <v>42460</v>
      </c>
      <c r="U26" s="23">
        <v>375100</v>
      </c>
      <c r="V26" s="23">
        <v>42890</v>
      </c>
      <c r="W26" s="23">
        <v>381300</v>
      </c>
      <c r="X26" s="23">
        <v>45166</v>
      </c>
      <c r="Y26" s="23">
        <v>413200</v>
      </c>
    </row>
    <row r="27" spans="1:25" ht="16.5">
      <c r="A27" s="1" t="s">
        <v>0</v>
      </c>
      <c r="B27" s="14">
        <f aca="true" t="shared" si="21" ref="B27:I27">SUM(B28:B28)</f>
        <v>12081</v>
      </c>
      <c r="C27" s="14">
        <f t="shared" si="21"/>
        <v>90500</v>
      </c>
      <c r="D27" s="14">
        <f t="shared" si="21"/>
        <v>62829</v>
      </c>
      <c r="E27" s="14">
        <f t="shared" si="21"/>
        <v>585200</v>
      </c>
      <c r="F27" s="14">
        <f t="shared" si="21"/>
        <v>108450</v>
      </c>
      <c r="G27" s="14">
        <f t="shared" si="21"/>
        <v>1059800</v>
      </c>
      <c r="H27" s="23">
        <f t="shared" si="21"/>
        <v>146330</v>
      </c>
      <c r="I27" s="23">
        <f t="shared" si="21"/>
        <v>1512500</v>
      </c>
      <c r="J27" s="23">
        <f aca="true" t="shared" si="22" ref="J27:Q27">SUM(J28:J28)</f>
        <v>224273</v>
      </c>
      <c r="K27" s="23">
        <f t="shared" si="22"/>
        <v>2245500</v>
      </c>
      <c r="L27" s="23">
        <f t="shared" si="22"/>
        <v>279747</v>
      </c>
      <c r="M27" s="23">
        <f t="shared" si="22"/>
        <v>2732800</v>
      </c>
      <c r="N27" s="23">
        <f t="shared" si="22"/>
        <v>341070</v>
      </c>
      <c r="O27" s="23">
        <f t="shared" si="22"/>
        <v>3225300</v>
      </c>
      <c r="P27" s="23">
        <f t="shared" si="22"/>
        <v>394794</v>
      </c>
      <c r="Q27" s="23">
        <f t="shared" si="22"/>
        <v>3678700</v>
      </c>
      <c r="R27" s="23">
        <f aca="true" t="shared" si="23" ref="R27:Y27">SUM(R28:R28)</f>
        <v>428737</v>
      </c>
      <c r="S27" s="23">
        <f t="shared" si="23"/>
        <v>4019800</v>
      </c>
      <c r="T27" s="23">
        <f t="shared" si="23"/>
        <v>445546</v>
      </c>
      <c r="U27" s="23">
        <f t="shared" si="23"/>
        <v>4239800</v>
      </c>
      <c r="V27" s="23">
        <f t="shared" si="23"/>
        <v>454461</v>
      </c>
      <c r="W27" s="23">
        <f t="shared" si="23"/>
        <v>4368300</v>
      </c>
      <c r="X27" s="23">
        <f t="shared" si="23"/>
        <v>474520</v>
      </c>
      <c r="Y27" s="23">
        <f t="shared" si="23"/>
        <v>4651500</v>
      </c>
    </row>
    <row r="28" spans="1:25" ht="16.5">
      <c r="A28" s="18">
        <v>55096900004</v>
      </c>
      <c r="B28" s="1">
        <v>12081</v>
      </c>
      <c r="C28" s="1">
        <v>90500</v>
      </c>
      <c r="D28" s="1">
        <v>62829</v>
      </c>
      <c r="E28" s="1">
        <v>585200</v>
      </c>
      <c r="F28" s="1">
        <v>108450</v>
      </c>
      <c r="G28" s="1">
        <v>1059800</v>
      </c>
      <c r="H28" s="27">
        <v>146330</v>
      </c>
      <c r="I28" s="27">
        <v>1512500</v>
      </c>
      <c r="J28" s="27">
        <v>224273</v>
      </c>
      <c r="K28" s="27">
        <v>2245500</v>
      </c>
      <c r="L28" s="27">
        <v>279747</v>
      </c>
      <c r="M28" s="27">
        <v>2732800</v>
      </c>
      <c r="N28" s="27">
        <v>341070</v>
      </c>
      <c r="O28" s="27">
        <v>3225300</v>
      </c>
      <c r="P28" s="27">
        <v>394794</v>
      </c>
      <c r="Q28" s="27">
        <v>3678700</v>
      </c>
      <c r="R28" s="27">
        <v>428737</v>
      </c>
      <c r="S28" s="27">
        <v>4019800</v>
      </c>
      <c r="T28" s="27">
        <v>445546</v>
      </c>
      <c r="U28" s="27">
        <v>4239800</v>
      </c>
      <c r="V28" s="27">
        <v>454461</v>
      </c>
      <c r="W28" s="27">
        <v>4368300</v>
      </c>
      <c r="X28" s="23">
        <v>474520</v>
      </c>
      <c r="Y28" s="23">
        <v>4651500</v>
      </c>
    </row>
    <row r="29" spans="1:25" ht="16.5">
      <c r="A29" s="4" t="s">
        <v>33</v>
      </c>
      <c r="B29" s="19">
        <f aca="true" t="shared" si="24" ref="B29:I29">SUM(B20+B23+B25+B27)</f>
        <v>330512</v>
      </c>
      <c r="C29" s="19">
        <f t="shared" si="24"/>
        <v>1119600</v>
      </c>
      <c r="D29" s="19">
        <f t="shared" si="24"/>
        <v>557466</v>
      </c>
      <c r="E29" s="19">
        <f t="shared" si="24"/>
        <v>2249800</v>
      </c>
      <c r="F29" s="19">
        <f>SUM(F20+F23+F25+F27)</f>
        <v>804908</v>
      </c>
      <c r="G29" s="19">
        <f>SUM(G20+G23+G25+G27)</f>
        <v>3876400</v>
      </c>
      <c r="H29" s="27">
        <f t="shared" si="24"/>
        <v>1075603</v>
      </c>
      <c r="I29" s="27">
        <f t="shared" si="24"/>
        <v>5453600</v>
      </c>
      <c r="J29" s="27">
        <f aca="true" t="shared" si="25" ref="J29:Q29">SUM(J20+J23+J25+J27)</f>
        <v>1446227</v>
      </c>
      <c r="K29" s="27">
        <f t="shared" si="25"/>
        <v>7786100</v>
      </c>
      <c r="L29" s="27">
        <f t="shared" si="25"/>
        <v>1790389</v>
      </c>
      <c r="M29" s="27">
        <f t="shared" si="25"/>
        <v>10125900</v>
      </c>
      <c r="N29" s="27">
        <f t="shared" si="25"/>
        <v>2053502</v>
      </c>
      <c r="O29" s="27">
        <f t="shared" si="25"/>
        <v>12006900</v>
      </c>
      <c r="P29" s="27">
        <f t="shared" si="25"/>
        <v>2310349</v>
      </c>
      <c r="Q29" s="27">
        <f t="shared" si="25"/>
        <v>13512700</v>
      </c>
      <c r="R29" s="27">
        <f aca="true" t="shared" si="26" ref="R29:W29">SUM(R20+R23+R25+R27)</f>
        <v>2555021</v>
      </c>
      <c r="S29" s="27">
        <f t="shared" si="26"/>
        <v>14686900</v>
      </c>
      <c r="T29" s="27">
        <f t="shared" si="26"/>
        <v>2709548</v>
      </c>
      <c r="U29" s="27">
        <f t="shared" si="26"/>
        <v>15730100</v>
      </c>
      <c r="V29" s="27">
        <f t="shared" si="26"/>
        <v>2841011</v>
      </c>
      <c r="W29" s="27">
        <f t="shared" si="26"/>
        <v>16363400</v>
      </c>
      <c r="X29" s="27">
        <f>SUM(X20+X23+X25+X27)</f>
        <v>2965768</v>
      </c>
      <c r="Y29" s="27">
        <f>SUM(Y20+Y23+Y25+Y27)</f>
        <v>17085300</v>
      </c>
    </row>
    <row r="30" spans="1:25" ht="16.5">
      <c r="A30" s="5"/>
      <c r="B30" s="6"/>
      <c r="C30" s="6"/>
      <c r="D30" s="6"/>
      <c r="E30" s="6"/>
      <c r="F30" s="6"/>
      <c r="G30" s="6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</row>
    <row r="31" spans="1:25" ht="16.5">
      <c r="A31" s="1" t="s">
        <v>37</v>
      </c>
      <c r="B31" s="2">
        <f aca="true" t="shared" si="27" ref="B31:I31">SUM(B32:B33)</f>
        <v>652299</v>
      </c>
      <c r="C31" s="2">
        <f t="shared" si="27"/>
        <v>2227600</v>
      </c>
      <c r="D31" s="2">
        <f t="shared" si="27"/>
        <v>1278966</v>
      </c>
      <c r="E31" s="2">
        <f t="shared" si="27"/>
        <v>4369800</v>
      </c>
      <c r="F31" s="2">
        <f>SUM(F32:F33)</f>
        <v>1911055</v>
      </c>
      <c r="G31" s="2">
        <f>SUM(G32:G33)</f>
        <v>6694600</v>
      </c>
      <c r="H31" s="23">
        <f t="shared" si="27"/>
        <v>2548886</v>
      </c>
      <c r="I31" s="23">
        <f t="shared" si="27"/>
        <v>9079100</v>
      </c>
      <c r="J31" s="23">
        <f aca="true" t="shared" si="28" ref="J31:Q31">SUM(J32:J33)</f>
        <v>3078766</v>
      </c>
      <c r="K31" s="23">
        <f t="shared" si="28"/>
        <v>11054500</v>
      </c>
      <c r="L31" s="23">
        <f t="shared" si="28"/>
        <v>3654286</v>
      </c>
      <c r="M31" s="23">
        <f t="shared" si="28"/>
        <v>13166900</v>
      </c>
      <c r="N31" s="23">
        <f t="shared" si="28"/>
        <v>4276834</v>
      </c>
      <c r="O31" s="23">
        <f t="shared" si="28"/>
        <v>15322500</v>
      </c>
      <c r="P31" s="23">
        <f t="shared" si="28"/>
        <v>4943765</v>
      </c>
      <c r="Q31" s="23">
        <f t="shared" si="28"/>
        <v>17561000</v>
      </c>
      <c r="R31" s="23">
        <f aca="true" t="shared" si="29" ref="R31:W31">SUM(R32:R33)</f>
        <v>5608442</v>
      </c>
      <c r="S31" s="23">
        <f t="shared" si="29"/>
        <v>19870800</v>
      </c>
      <c r="T31" s="23">
        <f t="shared" si="29"/>
        <v>6373941</v>
      </c>
      <c r="U31" s="23">
        <f t="shared" si="29"/>
        <v>22636500</v>
      </c>
      <c r="V31" s="23">
        <f t="shared" si="29"/>
        <v>6948162</v>
      </c>
      <c r="W31" s="23">
        <f t="shared" si="29"/>
        <v>24615000</v>
      </c>
      <c r="X31" s="23">
        <f>SUM(X32:X33)</f>
        <v>7793855</v>
      </c>
      <c r="Y31" s="23">
        <f>SUM(Y32:Y33)</f>
        <v>27615500</v>
      </c>
    </row>
    <row r="32" spans="1:25" ht="16.5">
      <c r="A32" s="1">
        <v>55101100000</v>
      </c>
      <c r="B32" s="1">
        <v>652299</v>
      </c>
      <c r="C32" s="1">
        <v>2227600</v>
      </c>
      <c r="D32" s="1">
        <v>1272440</v>
      </c>
      <c r="E32" s="1">
        <v>4344600</v>
      </c>
      <c r="F32" s="1">
        <v>1904529</v>
      </c>
      <c r="G32" s="1">
        <v>6669400</v>
      </c>
      <c r="H32" s="27">
        <v>2542360</v>
      </c>
      <c r="I32" s="27">
        <v>9053900</v>
      </c>
      <c r="J32" s="27">
        <v>3072240</v>
      </c>
      <c r="K32" s="27">
        <v>11029300</v>
      </c>
      <c r="L32" s="27">
        <v>3647760</v>
      </c>
      <c r="M32" s="27">
        <v>13141700</v>
      </c>
      <c r="N32" s="27">
        <v>4263118</v>
      </c>
      <c r="O32" s="27">
        <v>15267400</v>
      </c>
      <c r="P32" s="27">
        <v>4930004</v>
      </c>
      <c r="Q32" s="27">
        <v>17505600</v>
      </c>
      <c r="R32" s="27">
        <v>5594681</v>
      </c>
      <c r="S32" s="27">
        <v>19815400</v>
      </c>
      <c r="T32" s="27">
        <v>6356038</v>
      </c>
      <c r="U32" s="27">
        <v>22555300</v>
      </c>
      <c r="V32" s="27">
        <v>6930259</v>
      </c>
      <c r="W32" s="27">
        <v>24533800</v>
      </c>
      <c r="X32" s="23">
        <v>7774981</v>
      </c>
      <c r="Y32" s="23">
        <v>27523700</v>
      </c>
    </row>
    <row r="33" spans="1:25" ht="16.5">
      <c r="A33" s="1">
        <v>55101200009</v>
      </c>
      <c r="B33" s="1"/>
      <c r="C33" s="1"/>
      <c r="D33" s="1">
        <v>6526</v>
      </c>
      <c r="E33" s="1">
        <v>25200</v>
      </c>
      <c r="F33" s="1">
        <v>6526</v>
      </c>
      <c r="G33" s="1">
        <v>25200</v>
      </c>
      <c r="H33" s="27">
        <v>6526</v>
      </c>
      <c r="I33" s="27">
        <v>25200</v>
      </c>
      <c r="J33" s="27">
        <v>6526</v>
      </c>
      <c r="K33" s="27">
        <v>25200</v>
      </c>
      <c r="L33" s="27">
        <v>6526</v>
      </c>
      <c r="M33" s="27">
        <v>25200</v>
      </c>
      <c r="N33" s="27">
        <v>13716</v>
      </c>
      <c r="O33" s="27">
        <v>55100</v>
      </c>
      <c r="P33" s="27">
        <v>13761</v>
      </c>
      <c r="Q33" s="27">
        <v>55400</v>
      </c>
      <c r="R33" s="27">
        <v>13761</v>
      </c>
      <c r="S33" s="27">
        <v>55400</v>
      </c>
      <c r="T33" s="27">
        <v>17903</v>
      </c>
      <c r="U33" s="27">
        <v>81200</v>
      </c>
      <c r="V33" s="27">
        <v>17903</v>
      </c>
      <c r="W33" s="27">
        <v>81200</v>
      </c>
      <c r="X33" s="23">
        <v>18874</v>
      </c>
      <c r="Y33" s="23">
        <v>91800</v>
      </c>
    </row>
    <row r="34" spans="1:25" ht="16.5">
      <c r="A34" s="1" t="s">
        <v>2</v>
      </c>
      <c r="B34" s="2">
        <f aca="true" t="shared" si="30" ref="B34:I34">SUM(B35:B37)</f>
        <v>122001</v>
      </c>
      <c r="C34" s="2">
        <f t="shared" si="30"/>
        <v>328400</v>
      </c>
      <c r="D34" s="2">
        <f t="shared" si="30"/>
        <v>270855</v>
      </c>
      <c r="E34" s="2">
        <f t="shared" si="30"/>
        <v>768800</v>
      </c>
      <c r="F34" s="2">
        <f>SUM(F35:F37)</f>
        <v>445641</v>
      </c>
      <c r="G34" s="2">
        <f>SUM(G35:G37)</f>
        <v>1266500</v>
      </c>
      <c r="H34" s="23">
        <f t="shared" si="30"/>
        <v>576340</v>
      </c>
      <c r="I34" s="23">
        <f t="shared" si="30"/>
        <v>1697900</v>
      </c>
      <c r="J34" s="23">
        <f aca="true" t="shared" si="31" ref="J34:Q34">SUM(J35:J37)</f>
        <v>779597</v>
      </c>
      <c r="K34" s="23">
        <f t="shared" si="31"/>
        <v>2318100</v>
      </c>
      <c r="L34" s="23">
        <f t="shared" si="31"/>
        <v>930721</v>
      </c>
      <c r="M34" s="23">
        <f t="shared" si="31"/>
        <v>2740900</v>
      </c>
      <c r="N34" s="23">
        <f t="shared" si="31"/>
        <v>1132273</v>
      </c>
      <c r="O34" s="23">
        <f t="shared" si="31"/>
        <v>3462300</v>
      </c>
      <c r="P34" s="23">
        <f t="shared" si="31"/>
        <v>1245661</v>
      </c>
      <c r="Q34" s="23">
        <f t="shared" si="31"/>
        <v>3817600</v>
      </c>
      <c r="R34" s="23">
        <f aca="true" t="shared" si="32" ref="R34:W34">SUM(R35:R37)</f>
        <v>1359516</v>
      </c>
      <c r="S34" s="23">
        <f t="shared" si="32"/>
        <v>4165600</v>
      </c>
      <c r="T34" s="23">
        <f t="shared" si="32"/>
        <v>1543790</v>
      </c>
      <c r="U34" s="23">
        <f t="shared" si="32"/>
        <v>4807200</v>
      </c>
      <c r="V34" s="23">
        <f t="shared" si="32"/>
        <v>1663379</v>
      </c>
      <c r="W34" s="23">
        <f t="shared" si="32"/>
        <v>5297200</v>
      </c>
      <c r="X34" s="23">
        <f>SUM(X35:X37)</f>
        <v>1716071</v>
      </c>
      <c r="Y34" s="23">
        <f>SUM(Y35:Y37)</f>
        <v>5541100</v>
      </c>
    </row>
    <row r="35" spans="1:25" ht="16.5">
      <c r="A35" s="1">
        <v>55102000009</v>
      </c>
      <c r="B35" s="1"/>
      <c r="C35" s="1"/>
      <c r="D35" s="1"/>
      <c r="E35" s="1"/>
      <c r="F35" s="1"/>
      <c r="G35" s="1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3"/>
      <c r="Y35" s="23"/>
    </row>
    <row r="36" spans="1:25" ht="16.5">
      <c r="A36" s="1">
        <v>55103000007</v>
      </c>
      <c r="B36" s="1"/>
      <c r="C36" s="1"/>
      <c r="D36" s="1">
        <v>8346</v>
      </c>
      <c r="E36" s="1">
        <v>15200</v>
      </c>
      <c r="F36" s="1">
        <v>8346</v>
      </c>
      <c r="G36" s="1">
        <v>15200</v>
      </c>
      <c r="H36" s="27">
        <v>8346</v>
      </c>
      <c r="I36" s="27">
        <v>15200</v>
      </c>
      <c r="J36" s="27">
        <v>8346</v>
      </c>
      <c r="K36" s="27">
        <v>15200</v>
      </c>
      <c r="L36" s="27">
        <v>15014</v>
      </c>
      <c r="M36" s="27">
        <v>44500</v>
      </c>
      <c r="N36" s="27">
        <v>17622</v>
      </c>
      <c r="O36" s="27">
        <v>49600</v>
      </c>
      <c r="P36" s="27">
        <v>51502</v>
      </c>
      <c r="Q36" s="27">
        <v>164000</v>
      </c>
      <c r="R36" s="27">
        <v>59191</v>
      </c>
      <c r="S36" s="27">
        <v>197100</v>
      </c>
      <c r="T36" s="27">
        <v>82583</v>
      </c>
      <c r="U36" s="27">
        <v>336000</v>
      </c>
      <c r="V36" s="27">
        <v>82583</v>
      </c>
      <c r="W36" s="27">
        <v>336000</v>
      </c>
      <c r="X36" s="72">
        <v>89046</v>
      </c>
      <c r="Y36" s="72">
        <v>348600</v>
      </c>
    </row>
    <row r="37" spans="1:25" ht="16.5">
      <c r="A37" s="1">
        <v>55109000004</v>
      </c>
      <c r="B37" s="1">
        <v>122001</v>
      </c>
      <c r="C37" s="1">
        <v>328400</v>
      </c>
      <c r="D37" s="1">
        <v>262509</v>
      </c>
      <c r="E37" s="1">
        <v>753600</v>
      </c>
      <c r="F37" s="1">
        <v>437295</v>
      </c>
      <c r="G37" s="1">
        <v>1251300</v>
      </c>
      <c r="H37" s="27">
        <v>567994</v>
      </c>
      <c r="I37" s="27">
        <v>1682700</v>
      </c>
      <c r="J37" s="27">
        <v>771251</v>
      </c>
      <c r="K37" s="27">
        <v>2302900</v>
      </c>
      <c r="L37" s="27">
        <v>915707</v>
      </c>
      <c r="M37" s="27">
        <v>2696400</v>
      </c>
      <c r="N37" s="27">
        <v>1114651</v>
      </c>
      <c r="O37" s="27">
        <v>3412700</v>
      </c>
      <c r="P37" s="27">
        <v>1194159</v>
      </c>
      <c r="Q37" s="27">
        <v>3653600</v>
      </c>
      <c r="R37" s="27">
        <v>1300325</v>
      </c>
      <c r="S37" s="27">
        <v>3968500</v>
      </c>
      <c r="T37" s="27">
        <v>1461207</v>
      </c>
      <c r="U37" s="27">
        <v>4471200</v>
      </c>
      <c r="V37" s="27">
        <v>1580796</v>
      </c>
      <c r="W37" s="27">
        <v>4961200</v>
      </c>
      <c r="X37" s="23">
        <v>1627025</v>
      </c>
      <c r="Y37" s="23">
        <v>5192500</v>
      </c>
    </row>
    <row r="38" spans="1:25" ht="16.5">
      <c r="A38" s="1" t="s">
        <v>3</v>
      </c>
      <c r="B38" s="2">
        <f aca="true" t="shared" si="33" ref="B38:I38">SUM(B39:B40)</f>
        <v>7712</v>
      </c>
      <c r="C38" s="2">
        <f t="shared" si="33"/>
        <v>29100</v>
      </c>
      <c r="D38" s="2">
        <f t="shared" si="33"/>
        <v>15737</v>
      </c>
      <c r="E38" s="2">
        <f t="shared" si="33"/>
        <v>87100</v>
      </c>
      <c r="F38" s="2">
        <f>SUM(F39:F40)</f>
        <v>34182</v>
      </c>
      <c r="G38" s="2">
        <f>SUM(G39:G40)</f>
        <v>199200</v>
      </c>
      <c r="H38" s="23">
        <f t="shared" si="33"/>
        <v>59547</v>
      </c>
      <c r="I38" s="23">
        <f t="shared" si="33"/>
        <v>360900</v>
      </c>
      <c r="J38" s="23">
        <f aca="true" t="shared" si="34" ref="J38:Q38">SUM(J39:J40)</f>
        <v>70467</v>
      </c>
      <c r="K38" s="23">
        <f t="shared" si="34"/>
        <v>447000</v>
      </c>
      <c r="L38" s="23">
        <f t="shared" si="34"/>
        <v>85785</v>
      </c>
      <c r="M38" s="23">
        <f t="shared" si="34"/>
        <v>544100</v>
      </c>
      <c r="N38" s="23">
        <f t="shared" si="34"/>
        <v>91600</v>
      </c>
      <c r="O38" s="23">
        <f t="shared" si="34"/>
        <v>596600</v>
      </c>
      <c r="P38" s="23">
        <f t="shared" si="34"/>
        <v>125980</v>
      </c>
      <c r="Q38" s="23">
        <f t="shared" si="34"/>
        <v>783900</v>
      </c>
      <c r="R38" s="23">
        <f aca="true" t="shared" si="35" ref="R38:W38">SUM(R39:R40)</f>
        <v>140871</v>
      </c>
      <c r="S38" s="23">
        <f t="shared" si="35"/>
        <v>934500</v>
      </c>
      <c r="T38" s="23">
        <f t="shared" si="35"/>
        <v>175472</v>
      </c>
      <c r="U38" s="23">
        <f t="shared" si="35"/>
        <v>1166400</v>
      </c>
      <c r="V38" s="23">
        <f t="shared" si="35"/>
        <v>205949</v>
      </c>
      <c r="W38" s="23">
        <f t="shared" si="35"/>
        <v>1333200</v>
      </c>
      <c r="X38" s="23">
        <f>SUM(X39:X40)</f>
        <v>241306</v>
      </c>
      <c r="Y38" s="23">
        <f>SUM(Y39:Y40)</f>
        <v>1567500</v>
      </c>
    </row>
    <row r="39" spans="1:25" ht="16.5">
      <c r="A39" s="1">
        <v>55091100003</v>
      </c>
      <c r="B39" s="1">
        <v>6890</v>
      </c>
      <c r="C39" s="1">
        <v>24100</v>
      </c>
      <c r="D39" s="1">
        <v>7313</v>
      </c>
      <c r="E39" s="1">
        <v>27700</v>
      </c>
      <c r="F39" s="1">
        <v>8795</v>
      </c>
      <c r="G39" s="1">
        <v>39100</v>
      </c>
      <c r="H39" s="27">
        <v>27858</v>
      </c>
      <c r="I39" s="27">
        <v>166800</v>
      </c>
      <c r="J39" s="27">
        <v>29306</v>
      </c>
      <c r="K39" s="27">
        <v>180400</v>
      </c>
      <c r="L39" s="27">
        <v>43005</v>
      </c>
      <c r="M39" s="27">
        <v>265900</v>
      </c>
      <c r="N39" s="27">
        <v>45820</v>
      </c>
      <c r="O39" s="27">
        <v>295100</v>
      </c>
      <c r="P39" s="27">
        <v>66070</v>
      </c>
      <c r="Q39" s="27">
        <v>399200</v>
      </c>
      <c r="R39" s="27">
        <v>77187</v>
      </c>
      <c r="S39" s="27">
        <v>517400</v>
      </c>
      <c r="T39" s="27">
        <v>98399</v>
      </c>
      <c r="U39" s="27">
        <v>636300</v>
      </c>
      <c r="V39" s="27">
        <v>117480</v>
      </c>
      <c r="W39" s="27">
        <v>738800</v>
      </c>
      <c r="X39" s="23">
        <v>134250</v>
      </c>
      <c r="Y39" s="23">
        <v>836200</v>
      </c>
    </row>
    <row r="40" spans="1:25" ht="16.5">
      <c r="A40" s="1">
        <v>55091200002</v>
      </c>
      <c r="B40" s="1">
        <v>822</v>
      </c>
      <c r="C40" s="1">
        <v>5000</v>
      </c>
      <c r="D40" s="1">
        <v>8424</v>
      </c>
      <c r="E40" s="1">
        <v>59400</v>
      </c>
      <c r="F40" s="1">
        <v>25387</v>
      </c>
      <c r="G40" s="1">
        <v>160100</v>
      </c>
      <c r="H40" s="27">
        <v>31689</v>
      </c>
      <c r="I40" s="27">
        <v>194100</v>
      </c>
      <c r="J40" s="27">
        <v>41161</v>
      </c>
      <c r="K40" s="27">
        <v>266600</v>
      </c>
      <c r="L40" s="27">
        <v>42780</v>
      </c>
      <c r="M40" s="27">
        <v>278200</v>
      </c>
      <c r="N40" s="27">
        <v>45780</v>
      </c>
      <c r="O40" s="27">
        <v>301500</v>
      </c>
      <c r="P40" s="27">
        <v>59910</v>
      </c>
      <c r="Q40" s="27">
        <v>384700</v>
      </c>
      <c r="R40" s="27">
        <v>63684</v>
      </c>
      <c r="S40" s="27">
        <v>417100</v>
      </c>
      <c r="T40" s="27">
        <v>77073</v>
      </c>
      <c r="U40" s="27">
        <v>530100</v>
      </c>
      <c r="V40" s="27">
        <v>88469</v>
      </c>
      <c r="W40" s="27">
        <v>594400</v>
      </c>
      <c r="X40" s="23">
        <v>107056</v>
      </c>
      <c r="Y40" s="23">
        <v>731300</v>
      </c>
    </row>
    <row r="41" spans="1:25" ht="16.5">
      <c r="A41" s="1" t="s">
        <v>15</v>
      </c>
      <c r="B41" s="2">
        <f aca="true" t="shared" si="36" ref="B41:I41">SUM(B42:B43)</f>
        <v>88157</v>
      </c>
      <c r="C41" s="2">
        <f t="shared" si="36"/>
        <v>523100</v>
      </c>
      <c r="D41" s="2">
        <f t="shared" si="36"/>
        <v>156998</v>
      </c>
      <c r="E41" s="2">
        <f t="shared" si="36"/>
        <v>917000</v>
      </c>
      <c r="F41" s="2">
        <f>SUM(F42:F43)</f>
        <v>306384</v>
      </c>
      <c r="G41" s="2">
        <f>SUM(G42:G43)</f>
        <v>1727500</v>
      </c>
      <c r="H41" s="23">
        <f t="shared" si="36"/>
        <v>474578</v>
      </c>
      <c r="I41" s="23">
        <f t="shared" si="36"/>
        <v>2626800</v>
      </c>
      <c r="J41" s="23">
        <f aca="true" t="shared" si="37" ref="J41:Q41">SUM(J42:J43)</f>
        <v>571304</v>
      </c>
      <c r="K41" s="23">
        <f t="shared" si="37"/>
        <v>3186100</v>
      </c>
      <c r="L41" s="23">
        <f t="shared" si="37"/>
        <v>684351</v>
      </c>
      <c r="M41" s="23">
        <f t="shared" si="37"/>
        <v>3779000</v>
      </c>
      <c r="N41" s="23">
        <f t="shared" si="37"/>
        <v>807561</v>
      </c>
      <c r="O41" s="23">
        <f t="shared" si="37"/>
        <v>4421200</v>
      </c>
      <c r="P41" s="23">
        <f t="shared" si="37"/>
        <v>927190</v>
      </c>
      <c r="Q41" s="23">
        <f t="shared" si="37"/>
        <v>5014300</v>
      </c>
      <c r="R41" s="23">
        <f aca="true" t="shared" si="38" ref="R41:W41">SUM(R42:R43)</f>
        <v>1099530</v>
      </c>
      <c r="S41" s="23">
        <f t="shared" si="38"/>
        <v>5864200</v>
      </c>
      <c r="T41" s="23">
        <f t="shared" si="38"/>
        <v>1202760</v>
      </c>
      <c r="U41" s="23">
        <f t="shared" si="38"/>
        <v>6447700</v>
      </c>
      <c r="V41" s="23">
        <f t="shared" si="38"/>
        <v>1371308</v>
      </c>
      <c r="W41" s="23">
        <f t="shared" si="38"/>
        <v>7331400</v>
      </c>
      <c r="X41" s="23">
        <f>SUM(X42:X43)</f>
        <v>1605898</v>
      </c>
      <c r="Y41" s="23">
        <f>SUM(Y42:Y43)</f>
        <v>8546000</v>
      </c>
    </row>
    <row r="42" spans="1:25" ht="16.5">
      <c r="A42" s="18">
        <v>55081000005</v>
      </c>
      <c r="B42" s="1">
        <v>72635</v>
      </c>
      <c r="C42" s="1">
        <v>413700</v>
      </c>
      <c r="D42" s="1">
        <v>133609</v>
      </c>
      <c r="E42" s="1">
        <v>745500</v>
      </c>
      <c r="F42" s="1">
        <v>250753</v>
      </c>
      <c r="G42" s="1">
        <v>1376400</v>
      </c>
      <c r="H42" s="27">
        <v>395009</v>
      </c>
      <c r="I42" s="27">
        <v>2139700</v>
      </c>
      <c r="J42" s="27">
        <v>479676</v>
      </c>
      <c r="K42" s="27">
        <v>2614600</v>
      </c>
      <c r="L42" s="27">
        <v>589042</v>
      </c>
      <c r="M42" s="27">
        <v>3186900</v>
      </c>
      <c r="N42" s="27">
        <v>702877</v>
      </c>
      <c r="O42" s="27">
        <v>3778700</v>
      </c>
      <c r="P42" s="27">
        <v>818187</v>
      </c>
      <c r="Q42" s="27">
        <v>4341600</v>
      </c>
      <c r="R42" s="27">
        <v>979401</v>
      </c>
      <c r="S42" s="27">
        <v>5129500</v>
      </c>
      <c r="T42" s="27">
        <v>1077360</v>
      </c>
      <c r="U42" s="27">
        <v>5675300</v>
      </c>
      <c r="V42" s="27">
        <v>1240791</v>
      </c>
      <c r="W42" s="27">
        <v>6514500</v>
      </c>
      <c r="X42" s="23">
        <v>1452185</v>
      </c>
      <c r="Y42" s="23">
        <v>7611400</v>
      </c>
    </row>
    <row r="43" spans="1:25" ht="16.5">
      <c r="A43" s="18">
        <v>55082000003</v>
      </c>
      <c r="B43" s="1">
        <v>15522</v>
      </c>
      <c r="C43" s="1">
        <v>109400</v>
      </c>
      <c r="D43" s="1">
        <v>23389</v>
      </c>
      <c r="E43" s="1">
        <v>171500</v>
      </c>
      <c r="F43" s="1">
        <v>55631</v>
      </c>
      <c r="G43" s="1">
        <v>351100</v>
      </c>
      <c r="H43" s="27">
        <v>79569</v>
      </c>
      <c r="I43" s="27">
        <v>487100</v>
      </c>
      <c r="J43" s="27">
        <v>91628</v>
      </c>
      <c r="K43" s="27">
        <v>571500</v>
      </c>
      <c r="L43" s="27">
        <v>95309</v>
      </c>
      <c r="M43" s="27">
        <v>592100</v>
      </c>
      <c r="N43" s="27">
        <v>104684</v>
      </c>
      <c r="O43" s="27">
        <v>642500</v>
      </c>
      <c r="P43" s="27">
        <v>109003</v>
      </c>
      <c r="Q43" s="27">
        <v>672700</v>
      </c>
      <c r="R43" s="27">
        <v>120129</v>
      </c>
      <c r="S43" s="27">
        <v>734700</v>
      </c>
      <c r="T43" s="27">
        <v>125400</v>
      </c>
      <c r="U43" s="27">
        <v>772400</v>
      </c>
      <c r="V43" s="27">
        <v>130517</v>
      </c>
      <c r="W43" s="27">
        <v>816900</v>
      </c>
      <c r="X43" s="23">
        <v>153713</v>
      </c>
      <c r="Y43" s="23">
        <v>934600</v>
      </c>
    </row>
    <row r="44" spans="1:25" ht="16.5">
      <c r="A44" s="4" t="s">
        <v>33</v>
      </c>
      <c r="B44" s="1">
        <f aca="true" t="shared" si="39" ref="B44:I44">SUM(B31+B34+B38+B41)</f>
        <v>870169</v>
      </c>
      <c r="C44" s="20">
        <f t="shared" si="39"/>
        <v>3108200</v>
      </c>
      <c r="D44" s="1">
        <f t="shared" si="39"/>
        <v>1722556</v>
      </c>
      <c r="E44" s="20">
        <f t="shared" si="39"/>
        <v>6142700</v>
      </c>
      <c r="F44" s="1">
        <f>SUM(F31+F34+F38+F41)</f>
        <v>2697262</v>
      </c>
      <c r="G44" s="20">
        <f>SUM(G31+G34+G38+G41)</f>
        <v>9887800</v>
      </c>
      <c r="H44" s="27">
        <f t="shared" si="39"/>
        <v>3659351</v>
      </c>
      <c r="I44" s="27">
        <f t="shared" si="39"/>
        <v>13764700</v>
      </c>
      <c r="J44" s="27">
        <f aca="true" t="shared" si="40" ref="J44:Q44">SUM(J31+J34+J38+J41)</f>
        <v>4500134</v>
      </c>
      <c r="K44" s="27">
        <f t="shared" si="40"/>
        <v>17005700</v>
      </c>
      <c r="L44" s="27">
        <f t="shared" si="40"/>
        <v>5355143</v>
      </c>
      <c r="M44" s="27">
        <f t="shared" si="40"/>
        <v>20230900</v>
      </c>
      <c r="N44" s="27">
        <f t="shared" si="40"/>
        <v>6308268</v>
      </c>
      <c r="O44" s="27">
        <f t="shared" si="40"/>
        <v>23802600</v>
      </c>
      <c r="P44" s="27">
        <f t="shared" si="40"/>
        <v>7242596</v>
      </c>
      <c r="Q44" s="27">
        <f t="shared" si="40"/>
        <v>27176800</v>
      </c>
      <c r="R44" s="27">
        <f aca="true" t="shared" si="41" ref="R44:W44">SUM(R31+R34+R38+R41)</f>
        <v>8208359</v>
      </c>
      <c r="S44" s="27">
        <f t="shared" si="41"/>
        <v>30835100</v>
      </c>
      <c r="T44" s="27">
        <f t="shared" si="41"/>
        <v>9295963</v>
      </c>
      <c r="U44" s="27">
        <f t="shared" si="41"/>
        <v>35057800</v>
      </c>
      <c r="V44" s="27">
        <f t="shared" si="41"/>
        <v>10188798</v>
      </c>
      <c r="W44" s="27">
        <f t="shared" si="41"/>
        <v>38576800</v>
      </c>
      <c r="X44" s="27">
        <f>SUM(X31+X34+X38+X41)</f>
        <v>11357130</v>
      </c>
      <c r="Y44" s="27">
        <f>SUM(Y31+Y34+Y38+Y41)</f>
        <v>43270100</v>
      </c>
    </row>
    <row r="45" spans="1:25" ht="16.5">
      <c r="A45" s="5"/>
      <c r="B45" s="6"/>
      <c r="C45" s="6"/>
      <c r="D45" s="6"/>
      <c r="E45" s="6"/>
      <c r="F45" s="6"/>
      <c r="G45" s="6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74"/>
    </row>
    <row r="46" spans="1:25" ht="16.5">
      <c r="A46" s="1" t="s">
        <v>38</v>
      </c>
      <c r="B46" s="2">
        <f aca="true" t="shared" si="42" ref="B46:I46">SUM(B47:B49)</f>
        <v>3060</v>
      </c>
      <c r="C46" s="2">
        <f t="shared" si="42"/>
        <v>21000</v>
      </c>
      <c r="D46" s="2">
        <f t="shared" si="42"/>
        <v>3960</v>
      </c>
      <c r="E46" s="2">
        <f t="shared" si="42"/>
        <v>23100</v>
      </c>
      <c r="F46" s="2">
        <f>SUM(F47:F49)</f>
        <v>19615</v>
      </c>
      <c r="G46" s="2">
        <f>SUM(G47:G49)</f>
        <v>85400</v>
      </c>
      <c r="H46" s="23">
        <f t="shared" si="42"/>
        <v>20546</v>
      </c>
      <c r="I46" s="23">
        <f t="shared" si="42"/>
        <v>109500</v>
      </c>
      <c r="J46" s="23">
        <f aca="true" t="shared" si="43" ref="J46:Q46">SUM(J47:J49)</f>
        <v>24232</v>
      </c>
      <c r="K46" s="23">
        <f t="shared" si="43"/>
        <v>144800</v>
      </c>
      <c r="L46" s="23">
        <f t="shared" si="43"/>
        <v>27725</v>
      </c>
      <c r="M46" s="23">
        <f t="shared" si="43"/>
        <v>186100</v>
      </c>
      <c r="N46" s="23">
        <f t="shared" si="43"/>
        <v>29739</v>
      </c>
      <c r="O46" s="23">
        <f t="shared" si="43"/>
        <v>214200</v>
      </c>
      <c r="P46" s="23">
        <f t="shared" si="43"/>
        <v>43593</v>
      </c>
      <c r="Q46" s="23">
        <f t="shared" si="43"/>
        <v>250700</v>
      </c>
      <c r="R46" s="23">
        <f aca="true" t="shared" si="44" ref="R46:W46">SUM(R47:R49)</f>
        <v>56681</v>
      </c>
      <c r="S46" s="23">
        <f t="shared" si="44"/>
        <v>313200</v>
      </c>
      <c r="T46" s="23">
        <f t="shared" si="44"/>
        <v>56732</v>
      </c>
      <c r="U46" s="23">
        <f t="shared" si="44"/>
        <v>314100</v>
      </c>
      <c r="V46" s="23">
        <f t="shared" si="44"/>
        <v>57227</v>
      </c>
      <c r="W46" s="23">
        <f t="shared" si="44"/>
        <v>322000</v>
      </c>
      <c r="X46" s="23">
        <f>SUM(X47:X49)</f>
        <v>71357</v>
      </c>
      <c r="Y46" s="23">
        <f>SUM(Y47:Y49)</f>
        <v>443800</v>
      </c>
    </row>
    <row r="47" spans="1:25" ht="16.5">
      <c r="A47" s="1">
        <v>55111000000</v>
      </c>
      <c r="B47" s="1"/>
      <c r="C47" s="1"/>
      <c r="D47" s="1"/>
      <c r="E47" s="1"/>
      <c r="F47" s="1"/>
      <c r="G47" s="1"/>
      <c r="H47" s="27">
        <v>111</v>
      </c>
      <c r="I47" s="27">
        <v>5500</v>
      </c>
      <c r="J47" s="27">
        <v>111</v>
      </c>
      <c r="K47" s="27">
        <v>5500</v>
      </c>
      <c r="L47" s="27">
        <v>111</v>
      </c>
      <c r="M47" s="27">
        <v>5500</v>
      </c>
      <c r="N47" s="27">
        <v>111</v>
      </c>
      <c r="O47" s="27">
        <v>5500</v>
      </c>
      <c r="P47" s="27">
        <v>111</v>
      </c>
      <c r="Q47" s="27">
        <v>5500</v>
      </c>
      <c r="R47" s="27">
        <v>111</v>
      </c>
      <c r="S47" s="27">
        <v>5500</v>
      </c>
      <c r="T47" s="27">
        <v>111</v>
      </c>
      <c r="U47" s="27">
        <v>5500</v>
      </c>
      <c r="V47" s="27">
        <v>111</v>
      </c>
      <c r="W47" s="27">
        <v>5500</v>
      </c>
      <c r="X47" s="23">
        <v>111</v>
      </c>
      <c r="Y47" s="23">
        <v>5500</v>
      </c>
    </row>
    <row r="48" spans="1:25" ht="16.5">
      <c r="A48" s="1">
        <v>55112000008</v>
      </c>
      <c r="B48" s="1">
        <v>3060</v>
      </c>
      <c r="C48" s="1">
        <v>21000</v>
      </c>
      <c r="D48" s="1">
        <v>3960</v>
      </c>
      <c r="E48" s="1">
        <v>23100</v>
      </c>
      <c r="F48" s="1">
        <v>19555</v>
      </c>
      <c r="G48" s="1">
        <v>80000</v>
      </c>
      <c r="H48" s="27">
        <v>20375</v>
      </c>
      <c r="I48" s="27">
        <v>98600</v>
      </c>
      <c r="J48" s="27">
        <v>24061</v>
      </c>
      <c r="K48" s="27">
        <v>133900</v>
      </c>
      <c r="L48" s="27">
        <v>27554</v>
      </c>
      <c r="M48" s="27">
        <v>175200</v>
      </c>
      <c r="N48" s="27">
        <v>29568</v>
      </c>
      <c r="O48" s="27">
        <v>203300</v>
      </c>
      <c r="P48" s="27">
        <v>43422</v>
      </c>
      <c r="Q48" s="27">
        <v>239800</v>
      </c>
      <c r="R48" s="27">
        <v>56510</v>
      </c>
      <c r="S48" s="27">
        <v>302300</v>
      </c>
      <c r="T48" s="27">
        <v>56561</v>
      </c>
      <c r="U48" s="27">
        <v>303200</v>
      </c>
      <c r="V48" s="27">
        <v>57056</v>
      </c>
      <c r="W48" s="27">
        <v>311100</v>
      </c>
      <c r="X48" s="23">
        <v>70930</v>
      </c>
      <c r="Y48" s="23">
        <v>430400</v>
      </c>
    </row>
    <row r="49" spans="1:25" ht="16.5">
      <c r="A49" s="1">
        <v>55113000006</v>
      </c>
      <c r="B49" s="2"/>
      <c r="C49" s="2"/>
      <c r="D49" s="2"/>
      <c r="E49" s="2"/>
      <c r="F49" s="2">
        <v>60</v>
      </c>
      <c r="G49" s="2">
        <v>5400</v>
      </c>
      <c r="H49" s="23">
        <v>60</v>
      </c>
      <c r="I49" s="23">
        <v>5400</v>
      </c>
      <c r="J49" s="23">
        <v>60</v>
      </c>
      <c r="K49" s="23">
        <v>5400</v>
      </c>
      <c r="L49" s="23">
        <v>60</v>
      </c>
      <c r="M49" s="23">
        <v>5400</v>
      </c>
      <c r="N49" s="23">
        <v>60</v>
      </c>
      <c r="O49" s="23">
        <v>5400</v>
      </c>
      <c r="P49" s="23">
        <v>60</v>
      </c>
      <c r="Q49" s="23">
        <v>5400</v>
      </c>
      <c r="R49" s="23">
        <v>60</v>
      </c>
      <c r="S49" s="23">
        <v>5400</v>
      </c>
      <c r="T49" s="23">
        <v>60</v>
      </c>
      <c r="U49" s="23">
        <v>5400</v>
      </c>
      <c r="V49" s="23">
        <v>60</v>
      </c>
      <c r="W49" s="23">
        <v>5400</v>
      </c>
      <c r="X49" s="23">
        <v>316</v>
      </c>
      <c r="Y49" s="23">
        <v>7900</v>
      </c>
    </row>
    <row r="50" spans="1:25" ht="16.5">
      <c r="A50" s="1" t="s">
        <v>16</v>
      </c>
      <c r="B50" s="2">
        <f aca="true" t="shared" si="45" ref="B50:I50">SUM(B51:B54)</f>
        <v>142269</v>
      </c>
      <c r="C50" s="2">
        <f t="shared" si="45"/>
        <v>1053300</v>
      </c>
      <c r="D50" s="2">
        <f t="shared" si="45"/>
        <v>347342</v>
      </c>
      <c r="E50" s="2">
        <f t="shared" si="45"/>
        <v>2426700</v>
      </c>
      <c r="F50" s="2">
        <f>SUM(F51:F54)</f>
        <v>605372</v>
      </c>
      <c r="G50" s="2">
        <f>SUM(G51:G54)</f>
        <v>4061500</v>
      </c>
      <c r="H50" s="23">
        <f t="shared" si="45"/>
        <v>924459</v>
      </c>
      <c r="I50" s="23">
        <f t="shared" si="45"/>
        <v>5893400</v>
      </c>
      <c r="J50" s="23">
        <f aca="true" t="shared" si="46" ref="J50:Q50">SUM(J51:J54)</f>
        <v>1183944</v>
      </c>
      <c r="K50" s="23">
        <f t="shared" si="46"/>
        <v>7887000</v>
      </c>
      <c r="L50" s="23">
        <f t="shared" si="46"/>
        <v>1401501</v>
      </c>
      <c r="M50" s="23">
        <f t="shared" si="46"/>
        <v>9810000</v>
      </c>
      <c r="N50" s="23">
        <f t="shared" si="46"/>
        <v>1592382</v>
      </c>
      <c r="O50" s="23">
        <f t="shared" si="46"/>
        <v>11456100</v>
      </c>
      <c r="P50" s="23">
        <f t="shared" si="46"/>
        <v>1751266</v>
      </c>
      <c r="Q50" s="23">
        <f t="shared" si="46"/>
        <v>12530900</v>
      </c>
      <c r="R50" s="23">
        <f aca="true" t="shared" si="47" ref="R50:W50">SUM(R51:R54)</f>
        <v>1932312</v>
      </c>
      <c r="S50" s="23">
        <f t="shared" si="47"/>
        <v>13432600</v>
      </c>
      <c r="T50" s="23">
        <f t="shared" si="47"/>
        <v>2053985</v>
      </c>
      <c r="U50" s="23">
        <f t="shared" si="47"/>
        <v>14344000</v>
      </c>
      <c r="V50" s="23">
        <f t="shared" si="47"/>
        <v>2148199</v>
      </c>
      <c r="W50" s="23">
        <f t="shared" si="47"/>
        <v>15095000</v>
      </c>
      <c r="X50" s="23">
        <f>SUM(X51:X54)</f>
        <v>2254238</v>
      </c>
      <c r="Y50" s="23">
        <f>SUM(Y51:Y54)</f>
        <v>15812600</v>
      </c>
    </row>
    <row r="51" spans="1:25" ht="16.5">
      <c r="A51" s="21" t="s">
        <v>39</v>
      </c>
      <c r="B51" s="2"/>
      <c r="C51" s="2"/>
      <c r="D51" s="2"/>
      <c r="E51" s="2"/>
      <c r="F51" s="2"/>
      <c r="G51" s="2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</row>
    <row r="52" spans="1:25" ht="16.5">
      <c r="A52" s="11">
        <v>56049000001</v>
      </c>
      <c r="B52" s="2"/>
      <c r="C52" s="2"/>
      <c r="D52" s="2"/>
      <c r="E52" s="2"/>
      <c r="F52" s="2"/>
      <c r="G52" s="2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</row>
    <row r="53" spans="1:25" ht="16.5">
      <c r="A53" s="21" t="s">
        <v>40</v>
      </c>
      <c r="B53" s="2">
        <v>19064</v>
      </c>
      <c r="C53" s="2">
        <v>220800</v>
      </c>
      <c r="D53" s="2">
        <v>37521</v>
      </c>
      <c r="E53" s="2">
        <v>462800</v>
      </c>
      <c r="F53" s="2">
        <v>77253</v>
      </c>
      <c r="G53" s="23">
        <v>965800</v>
      </c>
      <c r="H53" s="23">
        <v>115238</v>
      </c>
      <c r="I53" s="23">
        <v>1416600</v>
      </c>
      <c r="J53" s="23">
        <v>172700</v>
      </c>
      <c r="K53" s="23">
        <v>2094900</v>
      </c>
      <c r="L53" s="23">
        <v>211166</v>
      </c>
      <c r="M53" s="23">
        <v>2612900</v>
      </c>
      <c r="N53" s="23">
        <v>264379</v>
      </c>
      <c r="O53" s="23">
        <v>3237900</v>
      </c>
      <c r="P53" s="23">
        <v>318698</v>
      </c>
      <c r="Q53" s="23">
        <v>3860500</v>
      </c>
      <c r="R53" s="23">
        <v>331892</v>
      </c>
      <c r="S53" s="23">
        <v>4097400</v>
      </c>
      <c r="T53" s="23">
        <v>352897</v>
      </c>
      <c r="U53" s="23">
        <v>4364400</v>
      </c>
      <c r="V53" s="23">
        <v>373792</v>
      </c>
      <c r="W53" s="23">
        <v>4659500</v>
      </c>
      <c r="X53" s="23">
        <v>377849</v>
      </c>
      <c r="Y53" s="23">
        <v>4717100</v>
      </c>
    </row>
    <row r="54" spans="1:25" ht="16.5">
      <c r="A54" s="22" t="s">
        <v>41</v>
      </c>
      <c r="B54" s="2">
        <v>123205</v>
      </c>
      <c r="C54" s="2">
        <v>832500</v>
      </c>
      <c r="D54" s="2">
        <v>309821</v>
      </c>
      <c r="E54" s="2">
        <v>1963900</v>
      </c>
      <c r="F54" s="2">
        <v>528119</v>
      </c>
      <c r="G54" s="2">
        <v>3095700</v>
      </c>
      <c r="H54" s="23">
        <v>809221</v>
      </c>
      <c r="I54" s="23">
        <v>4476800</v>
      </c>
      <c r="J54" s="23">
        <v>1011244</v>
      </c>
      <c r="K54" s="23">
        <v>5792100</v>
      </c>
      <c r="L54" s="23">
        <v>1190335</v>
      </c>
      <c r="M54" s="23">
        <v>7197100</v>
      </c>
      <c r="N54" s="23">
        <v>1328003</v>
      </c>
      <c r="O54" s="23">
        <v>8218200</v>
      </c>
      <c r="P54" s="23">
        <v>1432568</v>
      </c>
      <c r="Q54" s="23">
        <v>8670400</v>
      </c>
      <c r="R54" s="23">
        <v>1600420</v>
      </c>
      <c r="S54" s="23">
        <v>9335200</v>
      </c>
      <c r="T54" s="23">
        <v>1701088</v>
      </c>
      <c r="U54" s="23">
        <v>9979600</v>
      </c>
      <c r="V54" s="23">
        <v>1774407</v>
      </c>
      <c r="W54" s="23">
        <v>10435500</v>
      </c>
      <c r="X54" s="23">
        <v>1876389</v>
      </c>
      <c r="Y54" s="23">
        <v>11095500</v>
      </c>
    </row>
    <row r="55" spans="1:25" ht="16.5">
      <c r="A55" s="1" t="s">
        <v>17</v>
      </c>
      <c r="B55" s="2">
        <f aca="true" t="shared" si="48" ref="B55:I55">SUM(B56:B58)</f>
        <v>178356</v>
      </c>
      <c r="C55" s="2">
        <f t="shared" si="48"/>
        <v>774200</v>
      </c>
      <c r="D55" s="2">
        <f t="shared" si="48"/>
        <v>320899</v>
      </c>
      <c r="E55" s="2">
        <f t="shared" si="48"/>
        <v>1712200</v>
      </c>
      <c r="F55" s="2">
        <f>SUM(F56:F58)</f>
        <v>512955</v>
      </c>
      <c r="G55" s="2">
        <f>SUM(G56:G58)</f>
        <v>3046900</v>
      </c>
      <c r="H55" s="23">
        <f t="shared" si="48"/>
        <v>712129</v>
      </c>
      <c r="I55" s="23">
        <f t="shared" si="48"/>
        <v>4533900</v>
      </c>
      <c r="J55" s="23">
        <f aca="true" t="shared" si="49" ref="J55:Q55">SUM(J56:J58)</f>
        <v>864442</v>
      </c>
      <c r="K55" s="23">
        <f t="shared" si="49"/>
        <v>5662000</v>
      </c>
      <c r="L55" s="23">
        <f t="shared" si="49"/>
        <v>1113476</v>
      </c>
      <c r="M55" s="23">
        <f t="shared" si="49"/>
        <v>7521200</v>
      </c>
      <c r="N55" s="23">
        <f t="shared" si="49"/>
        <v>1383907</v>
      </c>
      <c r="O55" s="23">
        <f t="shared" si="49"/>
        <v>9256500</v>
      </c>
      <c r="P55" s="23">
        <f t="shared" si="49"/>
        <v>1508906</v>
      </c>
      <c r="Q55" s="23">
        <f t="shared" si="49"/>
        <v>10021000</v>
      </c>
      <c r="R55" s="23">
        <f aca="true" t="shared" si="50" ref="R55:W55">SUM(R56:R58)</f>
        <v>1730851</v>
      </c>
      <c r="S55" s="23">
        <f t="shared" si="50"/>
        <v>11269900</v>
      </c>
      <c r="T55" s="23">
        <f t="shared" si="50"/>
        <v>1832991</v>
      </c>
      <c r="U55" s="23">
        <f t="shared" si="50"/>
        <v>11909000</v>
      </c>
      <c r="V55" s="23">
        <f t="shared" si="50"/>
        <v>1953103</v>
      </c>
      <c r="W55" s="23">
        <f t="shared" si="50"/>
        <v>12762400</v>
      </c>
      <c r="X55" s="23">
        <f>SUM(X56:X58)</f>
        <v>2065046</v>
      </c>
      <c r="Y55" s="23">
        <f>SUM(Y56:Y58)</f>
        <v>13534500</v>
      </c>
    </row>
    <row r="56" spans="1:25" ht="16.5">
      <c r="A56" s="18">
        <v>55099100006</v>
      </c>
      <c r="B56" s="2"/>
      <c r="C56" s="2"/>
      <c r="D56" s="2">
        <v>2485</v>
      </c>
      <c r="E56" s="2">
        <v>28800</v>
      </c>
      <c r="F56" s="2">
        <v>8808</v>
      </c>
      <c r="G56" s="2">
        <v>130000</v>
      </c>
      <c r="H56" s="23">
        <v>15038</v>
      </c>
      <c r="I56" s="23">
        <v>211700</v>
      </c>
      <c r="J56" s="23">
        <v>18777</v>
      </c>
      <c r="K56" s="23">
        <v>256000</v>
      </c>
      <c r="L56" s="23">
        <v>24527</v>
      </c>
      <c r="M56" s="23">
        <v>322500</v>
      </c>
      <c r="N56" s="23">
        <v>28552</v>
      </c>
      <c r="O56" s="23">
        <v>390400</v>
      </c>
      <c r="P56" s="23">
        <v>31962</v>
      </c>
      <c r="Q56" s="23">
        <v>414400</v>
      </c>
      <c r="R56" s="23">
        <v>41907</v>
      </c>
      <c r="S56" s="23">
        <v>465900</v>
      </c>
      <c r="T56" s="23">
        <v>50320</v>
      </c>
      <c r="U56" s="23">
        <v>516400</v>
      </c>
      <c r="V56" s="23">
        <v>56114</v>
      </c>
      <c r="W56" s="23">
        <v>571000</v>
      </c>
      <c r="X56" s="23">
        <v>65391</v>
      </c>
      <c r="Y56" s="23">
        <v>629400</v>
      </c>
    </row>
    <row r="57" spans="1:25" ht="16.5">
      <c r="A57" s="18">
        <v>55099200005</v>
      </c>
      <c r="B57" s="2">
        <v>38549</v>
      </c>
      <c r="C57" s="2">
        <v>108200</v>
      </c>
      <c r="D57" s="2">
        <v>47172</v>
      </c>
      <c r="E57" s="2">
        <v>191400</v>
      </c>
      <c r="F57" s="2">
        <v>84676</v>
      </c>
      <c r="G57" s="2">
        <v>336200</v>
      </c>
      <c r="H57" s="23">
        <v>128398</v>
      </c>
      <c r="I57" s="23">
        <v>585500</v>
      </c>
      <c r="J57" s="23">
        <v>150839</v>
      </c>
      <c r="K57" s="23">
        <v>695500</v>
      </c>
      <c r="L57" s="23">
        <v>257094</v>
      </c>
      <c r="M57" s="23">
        <v>1360000</v>
      </c>
      <c r="N57" s="23">
        <v>406904</v>
      </c>
      <c r="O57" s="23">
        <v>2194300</v>
      </c>
      <c r="P57" s="23">
        <v>435859</v>
      </c>
      <c r="Q57" s="23">
        <v>2290000</v>
      </c>
      <c r="R57" s="23">
        <v>532019</v>
      </c>
      <c r="S57" s="23">
        <v>2570800</v>
      </c>
      <c r="T57" s="23">
        <v>578801</v>
      </c>
      <c r="U57" s="23">
        <v>2714900</v>
      </c>
      <c r="V57" s="23">
        <v>587735</v>
      </c>
      <c r="W57" s="23">
        <v>2767300</v>
      </c>
      <c r="X57" s="23">
        <v>619607</v>
      </c>
      <c r="Y57" s="23">
        <v>2910400</v>
      </c>
    </row>
    <row r="58" spans="1:25" ht="16.5">
      <c r="A58" s="18">
        <v>55099900008</v>
      </c>
      <c r="B58" s="2">
        <v>139807</v>
      </c>
      <c r="C58" s="2">
        <v>666000</v>
      </c>
      <c r="D58" s="2">
        <v>271242</v>
      </c>
      <c r="E58" s="2">
        <v>1492000</v>
      </c>
      <c r="F58" s="2">
        <v>419471</v>
      </c>
      <c r="G58" s="2">
        <v>2580700</v>
      </c>
      <c r="H58" s="23">
        <v>568693</v>
      </c>
      <c r="I58" s="23">
        <v>3736700</v>
      </c>
      <c r="J58" s="23">
        <v>694826</v>
      </c>
      <c r="K58" s="23">
        <v>4710500</v>
      </c>
      <c r="L58" s="23">
        <v>831855</v>
      </c>
      <c r="M58" s="23">
        <v>5838700</v>
      </c>
      <c r="N58" s="23">
        <v>948451</v>
      </c>
      <c r="O58" s="23">
        <v>6671800</v>
      </c>
      <c r="P58" s="23">
        <v>1041085</v>
      </c>
      <c r="Q58" s="23">
        <v>7316600</v>
      </c>
      <c r="R58" s="23">
        <v>1156925</v>
      </c>
      <c r="S58" s="23">
        <v>8233200</v>
      </c>
      <c r="T58" s="23">
        <v>1203870</v>
      </c>
      <c r="U58" s="23">
        <v>8677700</v>
      </c>
      <c r="V58" s="23">
        <v>1309254</v>
      </c>
      <c r="W58" s="23">
        <v>9424100</v>
      </c>
      <c r="X58" s="23">
        <v>1380048</v>
      </c>
      <c r="Y58" s="23">
        <v>9994700</v>
      </c>
    </row>
    <row r="59" spans="1:25" ht="16.5">
      <c r="A59" s="4" t="s">
        <v>33</v>
      </c>
      <c r="B59" s="1">
        <f aca="true" t="shared" si="51" ref="B59:I59">SUM(B46+B50+B55)</f>
        <v>323685</v>
      </c>
      <c r="C59" s="20">
        <f t="shared" si="51"/>
        <v>1848500</v>
      </c>
      <c r="D59" s="1">
        <f t="shared" si="51"/>
        <v>672201</v>
      </c>
      <c r="E59" s="20">
        <f t="shared" si="51"/>
        <v>4162000</v>
      </c>
      <c r="F59" s="1">
        <f>SUM(F46+F50+F55)</f>
        <v>1137942</v>
      </c>
      <c r="G59" s="20">
        <f>SUM(G46+G50+G55)</f>
        <v>7193800</v>
      </c>
      <c r="H59" s="27">
        <f t="shared" si="51"/>
        <v>1657134</v>
      </c>
      <c r="I59" s="27">
        <f t="shared" si="51"/>
        <v>10536800</v>
      </c>
      <c r="J59" s="27">
        <f aca="true" t="shared" si="52" ref="J59:Q59">SUM(J46+J50+J55)</f>
        <v>2072618</v>
      </c>
      <c r="K59" s="27">
        <f t="shared" si="52"/>
        <v>13693800</v>
      </c>
      <c r="L59" s="27">
        <f t="shared" si="52"/>
        <v>2542702</v>
      </c>
      <c r="M59" s="27">
        <f t="shared" si="52"/>
        <v>17517300</v>
      </c>
      <c r="N59" s="27">
        <f t="shared" si="52"/>
        <v>3006028</v>
      </c>
      <c r="O59" s="27">
        <f t="shared" si="52"/>
        <v>20926800</v>
      </c>
      <c r="P59" s="27">
        <f t="shared" si="52"/>
        <v>3303765</v>
      </c>
      <c r="Q59" s="27">
        <f t="shared" si="52"/>
        <v>22802600</v>
      </c>
      <c r="R59" s="27">
        <f aca="true" t="shared" si="53" ref="R59:W59">SUM(R46+R50+R55)</f>
        <v>3719844</v>
      </c>
      <c r="S59" s="27">
        <f t="shared" si="53"/>
        <v>25015700</v>
      </c>
      <c r="T59" s="27">
        <f t="shared" si="53"/>
        <v>3943708</v>
      </c>
      <c r="U59" s="27">
        <f t="shared" si="53"/>
        <v>26567100</v>
      </c>
      <c r="V59" s="27">
        <f t="shared" si="53"/>
        <v>4158529</v>
      </c>
      <c r="W59" s="27">
        <f t="shared" si="53"/>
        <v>28179400</v>
      </c>
      <c r="X59" s="27">
        <f>SUM(X46+X50+X55)</f>
        <v>4390641</v>
      </c>
      <c r="Y59" s="27">
        <f>SUM(Y46+Y50+Y55)</f>
        <v>29790900</v>
      </c>
    </row>
    <row r="60" spans="1:25" ht="16.5">
      <c r="A60" s="5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</row>
    <row r="62" spans="1:25" s="8" customFormat="1" ht="16.5">
      <c r="A62" s="58"/>
      <c r="B62" s="59">
        <f aca="true" t="shared" si="54" ref="B62:I62">SUM(B59+B44+B29+B18)</f>
        <v>2935320</v>
      </c>
      <c r="C62" s="59">
        <f t="shared" si="54"/>
        <v>10275900</v>
      </c>
      <c r="D62" s="59">
        <f t="shared" si="54"/>
        <v>7099759</v>
      </c>
      <c r="E62" s="59">
        <f t="shared" si="54"/>
        <v>24221800</v>
      </c>
      <c r="F62" s="59">
        <f>SUM(F59+F44+F29+F18)</f>
        <v>12509688</v>
      </c>
      <c r="G62" s="59">
        <f>SUM(G59+G44+G29+G18)</f>
        <v>43184400</v>
      </c>
      <c r="H62" s="60">
        <f t="shared" si="54"/>
        <v>16372742</v>
      </c>
      <c r="I62" s="60">
        <f t="shared" si="54"/>
        <v>59410000</v>
      </c>
      <c r="J62" s="60">
        <f aca="true" t="shared" si="55" ref="J62:Q62">SUM(J59+J44+J29+J18)</f>
        <v>20482587</v>
      </c>
      <c r="K62" s="60">
        <f t="shared" si="55"/>
        <v>75895900</v>
      </c>
      <c r="L62" s="60">
        <f t="shared" si="55"/>
        <v>24119949</v>
      </c>
      <c r="M62" s="60">
        <f t="shared" si="55"/>
        <v>91883200</v>
      </c>
      <c r="N62" s="60">
        <f t="shared" si="55"/>
        <v>27432921</v>
      </c>
      <c r="O62" s="60">
        <f t="shared" si="55"/>
        <v>105817700</v>
      </c>
      <c r="P62" s="60">
        <f t="shared" si="55"/>
        <v>32128321</v>
      </c>
      <c r="Q62" s="60">
        <f t="shared" si="55"/>
        <v>120264300</v>
      </c>
      <c r="R62" s="60">
        <f aca="true" t="shared" si="56" ref="R62:W62">SUM(R59+R44+R29+R18)</f>
        <v>35694391</v>
      </c>
      <c r="S62" s="60">
        <f t="shared" si="56"/>
        <v>133207600</v>
      </c>
      <c r="T62" s="60">
        <f t="shared" si="56"/>
        <v>39327905</v>
      </c>
      <c r="U62" s="60">
        <f t="shared" si="56"/>
        <v>145963500</v>
      </c>
      <c r="V62" s="60">
        <f t="shared" si="56"/>
        <v>42104266</v>
      </c>
      <c r="W62" s="60">
        <f t="shared" si="56"/>
        <v>156642800</v>
      </c>
      <c r="X62" s="73">
        <f>SUM(X59+X44+X29+X18)</f>
        <v>46830551</v>
      </c>
      <c r="Y62" s="73">
        <f>SUM(Y59+Y44+Y29+Y18)</f>
        <v>171289700</v>
      </c>
    </row>
  </sheetData>
  <mergeCells count="13">
    <mergeCell ref="P3:Q3"/>
    <mergeCell ref="R3:S3"/>
    <mergeCell ref="T3:U3"/>
    <mergeCell ref="V3:W3"/>
    <mergeCell ref="J3:K3"/>
    <mergeCell ref="L3:M3"/>
    <mergeCell ref="A1:I1"/>
    <mergeCell ref="B3:C3"/>
    <mergeCell ref="D3:E3"/>
    <mergeCell ref="H3:I3"/>
    <mergeCell ref="F3:G3"/>
    <mergeCell ref="N1:V1"/>
    <mergeCell ref="N3:O3"/>
  </mergeCells>
  <printOptions horizontalCentered="1"/>
  <pageMargins left="0.15748031496062992" right="0.15748031496062992" top="0.1968503937007874" bottom="0.1968503937007874" header="0.5118110236220472" footer="0.5118110236220472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1"/>
  <sheetViews>
    <sheetView workbookViewId="0" topLeftCell="A1">
      <selection activeCell="C14" sqref="C14"/>
    </sheetView>
  </sheetViews>
  <sheetFormatPr defaultColWidth="9.00390625" defaultRowHeight="16.5"/>
  <cols>
    <col min="1" max="1" width="18.00390625" style="30" customWidth="1"/>
    <col min="2" max="2" width="11.625" style="30" customWidth="1"/>
    <col min="3" max="3" width="12.375" style="30" customWidth="1"/>
    <col min="4" max="4" width="11.625" style="30" customWidth="1"/>
    <col min="5" max="5" width="13.125" style="30" customWidth="1"/>
    <col min="6" max="7" width="8.625" style="30" customWidth="1"/>
    <col min="8" max="16384" width="9.00390625" style="30" customWidth="1"/>
  </cols>
  <sheetData>
    <row r="1" spans="1:7" ht="25.5" customHeight="1">
      <c r="A1" s="29" t="s">
        <v>81</v>
      </c>
      <c r="B1" s="29"/>
      <c r="C1" s="29"/>
      <c r="D1" s="29"/>
      <c r="E1" s="29"/>
      <c r="F1" s="29"/>
      <c r="G1" s="29"/>
    </row>
    <row r="3" spans="1:7" ht="21.75" customHeight="1">
      <c r="A3" s="31"/>
      <c r="B3" s="32" t="s">
        <v>82</v>
      </c>
      <c r="C3" s="32"/>
      <c r="D3" s="32" t="s">
        <v>68</v>
      </c>
      <c r="E3" s="32"/>
      <c r="F3" s="61" t="s">
        <v>47</v>
      </c>
      <c r="G3" s="62"/>
    </row>
    <row r="4" spans="1:7" s="35" customFormat="1" ht="29.25" customHeight="1">
      <c r="A4" s="33" t="s">
        <v>48</v>
      </c>
      <c r="B4" s="33" t="s">
        <v>49</v>
      </c>
      <c r="C4" s="33" t="s">
        <v>50</v>
      </c>
      <c r="D4" s="33" t="s">
        <v>49</v>
      </c>
      <c r="E4" s="33" t="s">
        <v>50</v>
      </c>
      <c r="F4" s="34" t="s">
        <v>51</v>
      </c>
      <c r="G4" s="34" t="s">
        <v>52</v>
      </c>
    </row>
    <row r="5" spans="1:7" ht="21.75" customHeight="1">
      <c r="A5" s="31" t="s">
        <v>53</v>
      </c>
      <c r="B5" s="36">
        <f>SUM('公式'!D5)</f>
        <v>692462</v>
      </c>
      <c r="C5" s="36">
        <f>SUM('公式'!E5)</f>
        <v>2253100</v>
      </c>
      <c r="D5" s="36">
        <v>736105</v>
      </c>
      <c r="E5" s="36">
        <v>2689600</v>
      </c>
      <c r="F5" s="37">
        <f aca="true" t="shared" si="0" ref="F5:G10">SUM(B5/D5-1)</f>
        <v>-0.059289095984947804</v>
      </c>
      <c r="G5" s="37">
        <f t="shared" si="0"/>
        <v>-0.16229179060083287</v>
      </c>
    </row>
    <row r="6" spans="1:7" ht="21.75" customHeight="1">
      <c r="A6" s="31" t="s">
        <v>12</v>
      </c>
      <c r="B6" s="36">
        <f>SUM('公式'!D8)</f>
        <v>263944</v>
      </c>
      <c r="C6" s="36">
        <f>SUM('公式'!E8)</f>
        <v>910100</v>
      </c>
      <c r="D6" s="38">
        <v>468520</v>
      </c>
      <c r="E6" s="38">
        <v>2646900</v>
      </c>
      <c r="F6" s="37">
        <f t="shared" si="0"/>
        <v>-0.4366430461879962</v>
      </c>
      <c r="G6" s="37">
        <f t="shared" si="0"/>
        <v>-0.6561638142733008</v>
      </c>
    </row>
    <row r="7" spans="1:7" ht="21.75" customHeight="1">
      <c r="A7" s="31" t="s">
        <v>13</v>
      </c>
      <c r="B7" s="36">
        <f>SUM('公式'!D10)</f>
        <v>7297</v>
      </c>
      <c r="C7" s="36">
        <f>SUM('公式'!E10)</f>
        <v>69200</v>
      </c>
      <c r="D7" s="39">
        <v>11109</v>
      </c>
      <c r="E7" s="39">
        <v>72600</v>
      </c>
      <c r="F7" s="37">
        <f t="shared" si="0"/>
        <v>-0.3431451975875416</v>
      </c>
      <c r="G7" s="37">
        <f t="shared" si="0"/>
        <v>-0.04683195592286504</v>
      </c>
    </row>
    <row r="8" spans="1:7" ht="21.75" customHeight="1">
      <c r="A8" s="31" t="s">
        <v>14</v>
      </c>
      <c r="B8" s="36">
        <f>SUM('公式'!D12)</f>
        <v>2411782</v>
      </c>
      <c r="C8" s="36">
        <f>SUM('公式'!E12)</f>
        <v>6414500</v>
      </c>
      <c r="D8" s="39">
        <v>575254</v>
      </c>
      <c r="E8" s="39">
        <v>2783000</v>
      </c>
      <c r="F8" s="37">
        <f t="shared" si="0"/>
        <v>3.1925514642227606</v>
      </c>
      <c r="G8" s="37">
        <f t="shared" si="0"/>
        <v>1.3048868127919513</v>
      </c>
    </row>
    <row r="9" spans="1:7" ht="21.75" customHeight="1">
      <c r="A9" s="31" t="s">
        <v>1</v>
      </c>
      <c r="B9" s="36">
        <f>SUM('公式'!D14)</f>
        <v>772051</v>
      </c>
      <c r="C9" s="36">
        <f>SUM('公式'!E14)</f>
        <v>2020400</v>
      </c>
      <c r="D9" s="39">
        <v>1697323</v>
      </c>
      <c r="E9" s="39">
        <v>4134600</v>
      </c>
      <c r="F9" s="37">
        <f t="shared" si="0"/>
        <v>-0.5451360760444535</v>
      </c>
      <c r="G9" s="37">
        <f t="shared" si="0"/>
        <v>-0.511343298021574</v>
      </c>
    </row>
    <row r="10" spans="1:7" ht="23.25" customHeight="1">
      <c r="A10" s="40" t="s">
        <v>54</v>
      </c>
      <c r="B10" s="39">
        <f>SUM(B5:B9)</f>
        <v>4147536</v>
      </c>
      <c r="C10" s="39">
        <f>SUM(C5:C9)</f>
        <v>11667300</v>
      </c>
      <c r="D10" s="39">
        <f>SUM(D5:D9)</f>
        <v>3488311</v>
      </c>
      <c r="E10" s="39">
        <f>SUM(E5:E9)</f>
        <v>12326700</v>
      </c>
      <c r="F10" s="37">
        <f t="shared" si="0"/>
        <v>0.18898114302308477</v>
      </c>
      <c r="G10" s="37">
        <f t="shared" si="0"/>
        <v>-0.053493635766263425</v>
      </c>
    </row>
    <row r="11" spans="1:7" ht="11.25" customHeight="1">
      <c r="A11" s="41"/>
      <c r="B11" s="42"/>
      <c r="C11" s="42"/>
      <c r="D11" s="42"/>
      <c r="E11" s="42"/>
      <c r="F11" s="42"/>
      <c r="G11" s="42"/>
    </row>
    <row r="12" spans="1:7" ht="21.75" customHeight="1">
      <c r="A12" s="43" t="s">
        <v>55</v>
      </c>
      <c r="B12" s="36">
        <f>SUM('公式'!D20)</f>
        <v>418273</v>
      </c>
      <c r="C12" s="36">
        <f>SUM('公式'!E20)</f>
        <v>1200400</v>
      </c>
      <c r="D12" s="44">
        <v>234994</v>
      </c>
      <c r="E12" s="44">
        <v>1147700</v>
      </c>
      <c r="F12" s="37">
        <f aca="true" t="shared" si="1" ref="F12:G16">SUM(B12/D12-1)</f>
        <v>0.7799305514183341</v>
      </c>
      <c r="G12" s="37">
        <f t="shared" si="1"/>
        <v>0.04591792280212603</v>
      </c>
    </row>
    <row r="13" spans="1:7" ht="21.75" customHeight="1">
      <c r="A13" s="31" t="s">
        <v>9</v>
      </c>
      <c r="B13" s="36">
        <f>SUM('公式'!D23)</f>
        <v>70099</v>
      </c>
      <c r="C13" s="36">
        <f>SUM('公式'!E23)</f>
        <v>393500</v>
      </c>
      <c r="D13" s="45">
        <v>76373</v>
      </c>
      <c r="E13" s="45">
        <v>348700</v>
      </c>
      <c r="F13" s="37">
        <f t="shared" si="1"/>
        <v>-0.08214945072211388</v>
      </c>
      <c r="G13" s="37">
        <f t="shared" si="1"/>
        <v>0.128477201032406</v>
      </c>
    </row>
    <row r="14" spans="1:7" ht="21.75" customHeight="1">
      <c r="A14" s="31" t="s">
        <v>10</v>
      </c>
      <c r="B14" s="36">
        <f>SUM('公式'!D25)</f>
        <v>6265</v>
      </c>
      <c r="C14" s="36">
        <f>SUM('公式'!E25)</f>
        <v>70700</v>
      </c>
      <c r="D14" s="45">
        <v>645</v>
      </c>
      <c r="E14" s="45">
        <v>12700</v>
      </c>
      <c r="F14" s="37">
        <f t="shared" si="1"/>
        <v>8.713178294573643</v>
      </c>
      <c r="G14" s="37">
        <f t="shared" si="1"/>
        <v>4.566929133858268</v>
      </c>
    </row>
    <row r="15" spans="1:7" ht="21.75" customHeight="1">
      <c r="A15" s="31" t="s">
        <v>0</v>
      </c>
      <c r="B15" s="36">
        <f>SUM('公式'!D27)</f>
        <v>62829</v>
      </c>
      <c r="C15" s="36">
        <f>SUM('公式'!E27)</f>
        <v>585200</v>
      </c>
      <c r="D15" s="45">
        <v>97017</v>
      </c>
      <c r="E15" s="45">
        <v>746700</v>
      </c>
      <c r="F15" s="37">
        <f t="shared" si="1"/>
        <v>-0.3523918488512322</v>
      </c>
      <c r="G15" s="37">
        <f t="shared" si="1"/>
        <v>-0.21628498727735368</v>
      </c>
    </row>
    <row r="16" spans="1:7" ht="21.75" customHeight="1">
      <c r="A16" s="40" t="s">
        <v>54</v>
      </c>
      <c r="B16" s="45">
        <f>SUM(B12:B15)</f>
        <v>557466</v>
      </c>
      <c r="C16" s="45">
        <f>SUM(C12:C15)</f>
        <v>2249800</v>
      </c>
      <c r="D16" s="45">
        <f>SUM(D12:D15)</f>
        <v>409029</v>
      </c>
      <c r="E16" s="45">
        <f>SUM(E12:E15)</f>
        <v>2255800</v>
      </c>
      <c r="F16" s="37">
        <f t="shared" si="1"/>
        <v>0.36290091900574284</v>
      </c>
      <c r="G16" s="37">
        <f t="shared" si="1"/>
        <v>-0.0026598102668676793</v>
      </c>
    </row>
    <row r="17" spans="1:7" ht="11.25" customHeight="1">
      <c r="A17" s="41"/>
      <c r="B17" s="46"/>
      <c r="C17" s="46"/>
      <c r="D17" s="46"/>
      <c r="E17" s="46"/>
      <c r="F17" s="42"/>
      <c r="G17" s="42"/>
    </row>
    <row r="18" spans="1:7" ht="21.75" customHeight="1">
      <c r="A18" s="31" t="s">
        <v>56</v>
      </c>
      <c r="B18" s="36">
        <f>SUM('公式'!D31)</f>
        <v>1278966</v>
      </c>
      <c r="C18" s="36">
        <f>SUM('公式'!E31)</f>
        <v>4369800</v>
      </c>
      <c r="D18" s="45">
        <v>1202242</v>
      </c>
      <c r="E18" s="45">
        <v>5912100</v>
      </c>
      <c r="F18" s="37">
        <f aca="true" t="shared" si="2" ref="F18:G22">SUM(B18/D18-1)</f>
        <v>0.06381743442667953</v>
      </c>
      <c r="G18" s="37">
        <f t="shared" si="2"/>
        <v>-0.26087177145176843</v>
      </c>
    </row>
    <row r="19" spans="1:7" ht="21.75" customHeight="1">
      <c r="A19" s="31" t="s">
        <v>2</v>
      </c>
      <c r="B19" s="36">
        <f>SUM('公式'!D34)</f>
        <v>270855</v>
      </c>
      <c r="C19" s="36">
        <f>SUM('公式'!E34)</f>
        <v>768800</v>
      </c>
      <c r="D19" s="45">
        <v>141180</v>
      </c>
      <c r="E19" s="45">
        <v>911000</v>
      </c>
      <c r="F19" s="37">
        <f t="shared" si="2"/>
        <v>0.9185082872928176</v>
      </c>
      <c r="G19" s="37">
        <f t="shared" si="2"/>
        <v>-0.15609220636663013</v>
      </c>
    </row>
    <row r="20" spans="1:7" ht="21.75" customHeight="1">
      <c r="A20" s="31" t="s">
        <v>3</v>
      </c>
      <c r="B20" s="36">
        <f>SUM('公式'!D38)</f>
        <v>15737</v>
      </c>
      <c r="C20" s="36">
        <f>SUM('公式'!E38)</f>
        <v>87100</v>
      </c>
      <c r="D20" s="45">
        <v>23264</v>
      </c>
      <c r="E20" s="45">
        <v>143600</v>
      </c>
      <c r="F20" s="37">
        <f t="shared" si="2"/>
        <v>-0.3235471114167813</v>
      </c>
      <c r="G20" s="37">
        <f t="shared" si="2"/>
        <v>-0.39345403899721454</v>
      </c>
    </row>
    <row r="21" spans="1:7" ht="21.75" customHeight="1">
      <c r="A21" s="31" t="s">
        <v>15</v>
      </c>
      <c r="B21" s="36">
        <f>SUM('公式'!D41)</f>
        <v>156998</v>
      </c>
      <c r="C21" s="36">
        <f>SUM('公式'!E41)</f>
        <v>917000</v>
      </c>
      <c r="D21" s="45">
        <v>109247</v>
      </c>
      <c r="E21" s="45">
        <v>820000</v>
      </c>
      <c r="F21" s="37">
        <f t="shared" si="2"/>
        <v>0.4370920940620795</v>
      </c>
      <c r="G21" s="37">
        <f t="shared" si="2"/>
        <v>0.11829268292682937</v>
      </c>
    </row>
    <row r="22" spans="1:7" ht="21.75" customHeight="1">
      <c r="A22" s="40" t="s">
        <v>54</v>
      </c>
      <c r="B22" s="45">
        <f>SUM(B18:B21)</f>
        <v>1722556</v>
      </c>
      <c r="C22" s="45">
        <f>SUM(C18:C21)</f>
        <v>6142700</v>
      </c>
      <c r="D22" s="45">
        <f>SUM(D18:D21)</f>
        <v>1475933</v>
      </c>
      <c r="E22" s="45">
        <f>SUM(E18:E21)</f>
        <v>7786700</v>
      </c>
      <c r="F22" s="37">
        <f t="shared" si="2"/>
        <v>0.1670963383839239</v>
      </c>
      <c r="G22" s="37">
        <f t="shared" si="2"/>
        <v>-0.2111292331796525</v>
      </c>
    </row>
    <row r="23" spans="1:7" ht="11.25" customHeight="1">
      <c r="A23" s="41"/>
      <c r="B23" s="46"/>
      <c r="C23" s="46"/>
      <c r="D23" s="46"/>
      <c r="E23" s="46"/>
      <c r="F23" s="42"/>
      <c r="G23" s="42"/>
    </row>
    <row r="24" spans="1:7" ht="21.75" customHeight="1">
      <c r="A24" s="31" t="s">
        <v>57</v>
      </c>
      <c r="B24" s="36">
        <f>SUM('公式'!D46)</f>
        <v>3960</v>
      </c>
      <c r="C24" s="36">
        <f>SUM('公式'!E46)</f>
        <v>23100</v>
      </c>
      <c r="D24" s="45">
        <v>73802</v>
      </c>
      <c r="E24" s="45">
        <v>330500</v>
      </c>
      <c r="F24" s="37">
        <f aca="true" t="shared" si="3" ref="F24:G27">SUM(B24/D24-1)</f>
        <v>-0.9463429175361101</v>
      </c>
      <c r="G24" s="37">
        <f t="shared" si="3"/>
        <v>-0.9301059001512859</v>
      </c>
    </row>
    <row r="25" spans="1:7" ht="21.75" customHeight="1">
      <c r="A25" s="31" t="s">
        <v>16</v>
      </c>
      <c r="B25" s="36">
        <f>SUM('公式'!D50)</f>
        <v>347342</v>
      </c>
      <c r="C25" s="36">
        <f>SUM('公式'!E50)</f>
        <v>2426700</v>
      </c>
      <c r="D25" s="45">
        <v>200750</v>
      </c>
      <c r="E25" s="45">
        <v>1231500</v>
      </c>
      <c r="F25" s="37">
        <f t="shared" si="3"/>
        <v>0.7302216687422167</v>
      </c>
      <c r="G25" s="37">
        <f t="shared" si="3"/>
        <v>0.9705237515225336</v>
      </c>
    </row>
    <row r="26" spans="1:7" ht="21.75" customHeight="1">
      <c r="A26" s="31" t="s">
        <v>17</v>
      </c>
      <c r="B26" s="36">
        <f>SUM('公式'!D55)</f>
        <v>320899</v>
      </c>
      <c r="C26" s="36">
        <f>SUM('公式'!E55)</f>
        <v>1712200</v>
      </c>
      <c r="D26" s="45">
        <v>644138</v>
      </c>
      <c r="E26" s="45">
        <v>3493100</v>
      </c>
      <c r="F26" s="37">
        <f t="shared" si="3"/>
        <v>-0.5018163809618436</v>
      </c>
      <c r="G26" s="37">
        <f t="shared" si="3"/>
        <v>-0.5098336720964187</v>
      </c>
    </row>
    <row r="27" spans="1:7" ht="21.75" customHeight="1">
      <c r="A27" s="40" t="s">
        <v>54</v>
      </c>
      <c r="B27" s="45">
        <f>SUM(B24:B26)</f>
        <v>672201</v>
      </c>
      <c r="C27" s="45">
        <f>SUM(C24:C26)</f>
        <v>4162000</v>
      </c>
      <c r="D27" s="45">
        <f>SUM(D24:D26)</f>
        <v>918690</v>
      </c>
      <c r="E27" s="45">
        <f>SUM(E24:E26)</f>
        <v>5055100</v>
      </c>
      <c r="F27" s="37">
        <f t="shared" si="3"/>
        <v>-0.26830486888939686</v>
      </c>
      <c r="G27" s="37">
        <f t="shared" si="3"/>
        <v>-0.17667306284742146</v>
      </c>
    </row>
    <row r="28" spans="1:7" ht="11.25" customHeight="1">
      <c r="A28" s="41"/>
      <c r="B28" s="42"/>
      <c r="C28" s="42"/>
      <c r="D28" s="42"/>
      <c r="E28" s="42"/>
      <c r="F28" s="42"/>
      <c r="G28" s="42"/>
    </row>
    <row r="29" spans="1:7" ht="33" customHeight="1">
      <c r="A29" s="47" t="s">
        <v>58</v>
      </c>
      <c r="B29" s="47"/>
      <c r="C29" s="47"/>
      <c r="D29" s="47"/>
      <c r="E29" s="47"/>
      <c r="F29" s="47"/>
      <c r="G29" s="47"/>
    </row>
    <row r="30" spans="1:7" ht="16.5">
      <c r="A30" s="47" t="s">
        <v>59</v>
      </c>
      <c r="B30" s="47"/>
      <c r="C30" s="47"/>
      <c r="D30" s="47"/>
      <c r="E30" s="47"/>
      <c r="F30" s="47"/>
      <c r="G30" s="47"/>
    </row>
    <row r="31" spans="1:7" ht="16.5">
      <c r="A31" s="47" t="s">
        <v>60</v>
      </c>
      <c r="B31" s="47"/>
      <c r="C31" s="47"/>
      <c r="D31" s="47"/>
      <c r="E31" s="47"/>
      <c r="F31" s="47"/>
      <c r="G31" s="47"/>
    </row>
    <row r="32" spans="1:7" ht="16.5">
      <c r="A32" s="47" t="s">
        <v>4</v>
      </c>
      <c r="B32" s="47"/>
      <c r="C32" s="47"/>
      <c r="D32" s="47"/>
      <c r="E32" s="47"/>
      <c r="F32" s="47"/>
      <c r="G32" s="47"/>
    </row>
    <row r="33" spans="1:7" ht="16.5">
      <c r="A33" s="47" t="s">
        <v>61</v>
      </c>
      <c r="B33" s="47"/>
      <c r="C33" s="47"/>
      <c r="D33" s="47"/>
      <c r="E33" s="47"/>
      <c r="F33" s="47"/>
      <c r="G33" s="47"/>
    </row>
    <row r="34" spans="1:7" ht="16.5">
      <c r="A34" s="47" t="s">
        <v>25</v>
      </c>
      <c r="B34" s="47"/>
      <c r="C34" s="47"/>
      <c r="D34" s="47"/>
      <c r="E34" s="47"/>
      <c r="F34" s="47"/>
      <c r="G34" s="47"/>
    </row>
    <row r="35" spans="1:7" ht="16.5">
      <c r="A35" s="47" t="s">
        <v>62</v>
      </c>
      <c r="B35" s="47"/>
      <c r="C35" s="47"/>
      <c r="D35" s="47"/>
      <c r="E35" s="47"/>
      <c r="F35" s="47"/>
      <c r="G35" s="47"/>
    </row>
    <row r="36" spans="1:7" ht="16.5">
      <c r="A36" s="47" t="s">
        <v>5</v>
      </c>
      <c r="B36" s="47"/>
      <c r="C36" s="47"/>
      <c r="D36" s="47"/>
      <c r="E36" s="47"/>
      <c r="F36" s="47"/>
      <c r="G36" s="47"/>
    </row>
    <row r="37" spans="1:7" ht="16.5">
      <c r="A37" s="47" t="s">
        <v>6</v>
      </c>
      <c r="B37" s="47"/>
      <c r="C37" s="47"/>
      <c r="D37" s="47"/>
      <c r="E37" s="47"/>
      <c r="F37" s="47"/>
      <c r="G37" s="47"/>
    </row>
    <row r="38" spans="1:7" ht="16.5">
      <c r="A38" s="47" t="s">
        <v>7</v>
      </c>
      <c r="B38" s="47"/>
      <c r="C38" s="47"/>
      <c r="D38" s="47"/>
      <c r="E38" s="47"/>
      <c r="F38" s="47"/>
      <c r="G38" s="47"/>
    </row>
    <row r="39" spans="1:7" ht="16.5">
      <c r="A39" s="47" t="s">
        <v>8</v>
      </c>
      <c r="B39" s="47"/>
      <c r="C39" s="47"/>
      <c r="D39" s="47"/>
      <c r="E39" s="47"/>
      <c r="F39" s="47"/>
      <c r="G39" s="47"/>
    </row>
    <row r="41" spans="2:5" ht="16.5">
      <c r="B41" s="24">
        <f>SUM(B10+B16+B22+B27)</f>
        <v>7099759</v>
      </c>
      <c r="C41" s="24">
        <f>SUM(C10+C16+C22+C27)</f>
        <v>24221800</v>
      </c>
      <c r="D41" s="24">
        <f>SUM(D10+D16+D22+D27)</f>
        <v>6291963</v>
      </c>
      <c r="E41" s="24">
        <f>SUM(E10+E16+E22+E27)</f>
        <v>27424300</v>
      </c>
    </row>
  </sheetData>
  <mergeCells count="1">
    <mergeCell ref="F3:G3"/>
  </mergeCells>
  <printOptions horizontalCentered="1"/>
  <pageMargins left="0.7480314960629921" right="0.7480314960629921" top="0.7874015748031497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1"/>
  <sheetViews>
    <sheetView workbookViewId="0" topLeftCell="A1">
      <selection activeCell="C43" sqref="C43"/>
    </sheetView>
  </sheetViews>
  <sheetFormatPr defaultColWidth="9.00390625" defaultRowHeight="16.5"/>
  <cols>
    <col min="1" max="1" width="18.00390625" style="30" customWidth="1"/>
    <col min="2" max="2" width="11.50390625" style="30" customWidth="1"/>
    <col min="3" max="3" width="13.125" style="30" customWidth="1"/>
    <col min="4" max="4" width="11.50390625" style="30" customWidth="1"/>
    <col min="5" max="5" width="13.125" style="30" customWidth="1"/>
    <col min="6" max="7" width="8.625" style="30" customWidth="1"/>
    <col min="8" max="16384" width="9.00390625" style="30" customWidth="1"/>
  </cols>
  <sheetData>
    <row r="1" spans="1:7" ht="25.5" customHeight="1">
      <c r="A1" s="29" t="s">
        <v>84</v>
      </c>
      <c r="B1" s="29"/>
      <c r="C1" s="29"/>
      <c r="D1" s="29"/>
      <c r="E1" s="29"/>
      <c r="F1" s="29"/>
      <c r="G1" s="29"/>
    </row>
    <row r="3" spans="1:7" ht="21.75" customHeight="1">
      <c r="A3" s="31"/>
      <c r="B3" s="32" t="s">
        <v>83</v>
      </c>
      <c r="C3" s="32"/>
      <c r="D3" s="32" t="s">
        <v>69</v>
      </c>
      <c r="E3" s="32"/>
      <c r="F3" s="61" t="s">
        <v>47</v>
      </c>
      <c r="G3" s="62"/>
    </row>
    <row r="4" spans="1:7" s="35" customFormat="1" ht="29.25" customHeight="1">
      <c r="A4" s="33" t="s">
        <v>48</v>
      </c>
      <c r="B4" s="33" t="s">
        <v>49</v>
      </c>
      <c r="C4" s="33" t="s">
        <v>50</v>
      </c>
      <c r="D4" s="33" t="s">
        <v>49</v>
      </c>
      <c r="E4" s="33" t="s">
        <v>50</v>
      </c>
      <c r="F4" s="34" t="s">
        <v>51</v>
      </c>
      <c r="G4" s="34" t="s">
        <v>52</v>
      </c>
    </row>
    <row r="5" spans="1:7" ht="21.75" customHeight="1">
      <c r="A5" s="31" t="s">
        <v>53</v>
      </c>
      <c r="B5" s="36">
        <f>'公式'!F5</f>
        <v>991571</v>
      </c>
      <c r="C5" s="36">
        <f>'公式'!G5</f>
        <v>3221300</v>
      </c>
      <c r="D5" s="36">
        <v>1152266</v>
      </c>
      <c r="E5" s="36">
        <v>4180400</v>
      </c>
      <c r="F5" s="37">
        <f aca="true" t="shared" si="0" ref="F5:G10">SUM(B5/D5-1)</f>
        <v>-0.13945998580188945</v>
      </c>
      <c r="G5" s="37">
        <f t="shared" si="0"/>
        <v>-0.22942780595158363</v>
      </c>
    </row>
    <row r="6" spans="1:7" ht="21.75" customHeight="1">
      <c r="A6" s="31" t="s">
        <v>12</v>
      </c>
      <c r="B6" s="38">
        <f>'公式'!F8</f>
        <v>468672</v>
      </c>
      <c r="C6" s="38">
        <f>'公式'!G8</f>
        <v>1857400</v>
      </c>
      <c r="D6" s="38">
        <v>901805</v>
      </c>
      <c r="E6" s="38">
        <v>4921000</v>
      </c>
      <c r="F6" s="37">
        <f t="shared" si="0"/>
        <v>-0.48029562932119474</v>
      </c>
      <c r="G6" s="37">
        <f t="shared" si="0"/>
        <v>-0.6225563909774436</v>
      </c>
    </row>
    <row r="7" spans="1:7" ht="21.75" customHeight="1">
      <c r="A7" s="31" t="s">
        <v>13</v>
      </c>
      <c r="B7" s="39">
        <f>'公式'!F10</f>
        <v>25198</v>
      </c>
      <c r="C7" s="39">
        <f>'公式'!G10</f>
        <v>237100</v>
      </c>
      <c r="D7" s="39">
        <v>19867</v>
      </c>
      <c r="E7" s="39">
        <v>161300</v>
      </c>
      <c r="F7" s="37">
        <f t="shared" si="0"/>
        <v>0.2683344239190617</v>
      </c>
      <c r="G7" s="37">
        <f t="shared" si="0"/>
        <v>0.4699318040917544</v>
      </c>
    </row>
    <row r="8" spans="1:7" ht="21.75" customHeight="1">
      <c r="A8" s="31" t="s">
        <v>14</v>
      </c>
      <c r="B8" s="39">
        <f>'公式'!F12</f>
        <v>5124395</v>
      </c>
      <c r="C8" s="39">
        <f>'公式'!G12</f>
        <v>13310200</v>
      </c>
      <c r="D8" s="39">
        <v>1309191</v>
      </c>
      <c r="E8" s="39">
        <v>5071000</v>
      </c>
      <c r="F8" s="37">
        <f t="shared" si="0"/>
        <v>2.9141691319295657</v>
      </c>
      <c r="G8" s="37">
        <f t="shared" si="0"/>
        <v>1.6247682902780518</v>
      </c>
    </row>
    <row r="9" spans="1:7" ht="21.75" customHeight="1">
      <c r="A9" s="31" t="s">
        <v>1</v>
      </c>
      <c r="B9" s="39">
        <f>'公式'!F14</f>
        <v>1259740</v>
      </c>
      <c r="C9" s="39">
        <f>'公式'!G14</f>
        <v>3600400</v>
      </c>
      <c r="D9" s="39">
        <v>2654729</v>
      </c>
      <c r="E9" s="39">
        <v>6673300</v>
      </c>
      <c r="F9" s="37">
        <f t="shared" si="0"/>
        <v>-0.525473221560468</v>
      </c>
      <c r="G9" s="37">
        <f t="shared" si="0"/>
        <v>-0.46047682555856917</v>
      </c>
    </row>
    <row r="10" spans="1:7" ht="23.25" customHeight="1">
      <c r="A10" s="40" t="s">
        <v>54</v>
      </c>
      <c r="B10" s="39">
        <f>SUM(B5:B9)</f>
        <v>7869576</v>
      </c>
      <c r="C10" s="39">
        <f>SUM(C5:C9)</f>
        <v>22226400</v>
      </c>
      <c r="D10" s="39">
        <f>SUM(D5:D9)</f>
        <v>6037858</v>
      </c>
      <c r="E10" s="39">
        <f>SUM(E5:E9)</f>
        <v>21007000</v>
      </c>
      <c r="F10" s="37">
        <f t="shared" si="0"/>
        <v>0.3033721561520659</v>
      </c>
      <c r="G10" s="37">
        <f t="shared" si="0"/>
        <v>0.05804731756081316</v>
      </c>
    </row>
    <row r="11" spans="1:7" ht="11.25" customHeight="1">
      <c r="A11" s="41"/>
      <c r="B11" s="42"/>
      <c r="C11" s="42"/>
      <c r="D11" s="42"/>
      <c r="E11" s="42"/>
      <c r="F11" s="42"/>
      <c r="G11" s="42"/>
    </row>
    <row r="12" spans="1:7" ht="21.75" customHeight="1">
      <c r="A12" s="43" t="s">
        <v>55</v>
      </c>
      <c r="B12" s="44">
        <f>'公式'!F20</f>
        <v>565468</v>
      </c>
      <c r="C12" s="44">
        <f>'公式'!G20</f>
        <v>2101200</v>
      </c>
      <c r="D12" s="44">
        <v>443164</v>
      </c>
      <c r="E12" s="44">
        <v>2438500</v>
      </c>
      <c r="F12" s="37">
        <f aca="true" t="shared" si="1" ref="F12:G16">SUM(B12/D12-1)</f>
        <v>0.2759790957749275</v>
      </c>
      <c r="G12" s="37">
        <f t="shared" si="1"/>
        <v>-0.13832273938896866</v>
      </c>
    </row>
    <row r="13" spans="1:7" ht="21.75" customHeight="1">
      <c r="A13" s="31" t="s">
        <v>9</v>
      </c>
      <c r="B13" s="45">
        <f>'公式'!F23</f>
        <v>122899</v>
      </c>
      <c r="C13" s="45">
        <f>'公式'!G23</f>
        <v>623600</v>
      </c>
      <c r="D13" s="45">
        <v>130010</v>
      </c>
      <c r="E13" s="45">
        <v>699000</v>
      </c>
      <c r="F13" s="37">
        <f t="shared" si="1"/>
        <v>-0.05469579263133606</v>
      </c>
      <c r="G13" s="37">
        <f t="shared" si="1"/>
        <v>-0.10786838340486404</v>
      </c>
    </row>
    <row r="14" spans="1:7" ht="21.75" customHeight="1">
      <c r="A14" s="31" t="s">
        <v>10</v>
      </c>
      <c r="B14" s="45">
        <f>'公式'!F25</f>
        <v>8091</v>
      </c>
      <c r="C14" s="45">
        <f>'公式'!G25</f>
        <v>91800</v>
      </c>
      <c r="D14" s="45">
        <v>645</v>
      </c>
      <c r="E14" s="45">
        <v>12700</v>
      </c>
      <c r="F14" s="37">
        <f t="shared" si="1"/>
        <v>11.544186046511628</v>
      </c>
      <c r="G14" s="37">
        <f t="shared" si="1"/>
        <v>6.228346456692913</v>
      </c>
    </row>
    <row r="15" spans="1:7" ht="21.75" customHeight="1">
      <c r="A15" s="31" t="s">
        <v>0</v>
      </c>
      <c r="B15" s="45">
        <f>'公式'!F27</f>
        <v>108450</v>
      </c>
      <c r="C15" s="45">
        <f>'公式'!G27</f>
        <v>1059800</v>
      </c>
      <c r="D15" s="45">
        <v>189619</v>
      </c>
      <c r="E15" s="45">
        <v>1252300</v>
      </c>
      <c r="F15" s="37">
        <f t="shared" si="1"/>
        <v>-0.4280636434112616</v>
      </c>
      <c r="G15" s="37">
        <f t="shared" si="1"/>
        <v>-0.1537171604248183</v>
      </c>
    </row>
    <row r="16" spans="1:7" ht="21.75" customHeight="1">
      <c r="A16" s="40" t="s">
        <v>54</v>
      </c>
      <c r="B16" s="45">
        <f>SUM(B12:B15)</f>
        <v>804908</v>
      </c>
      <c r="C16" s="45">
        <f>SUM(C12:C15)</f>
        <v>3876400</v>
      </c>
      <c r="D16" s="45">
        <f>SUM(D12:D15)</f>
        <v>763438</v>
      </c>
      <c r="E16" s="45">
        <f>SUM(E12:E15)</f>
        <v>4402500</v>
      </c>
      <c r="F16" s="37">
        <f t="shared" si="1"/>
        <v>0.05432006266389666</v>
      </c>
      <c r="G16" s="37">
        <f t="shared" si="1"/>
        <v>-0.11950028392958545</v>
      </c>
    </row>
    <row r="17" spans="1:7" ht="11.25" customHeight="1">
      <c r="A17" s="41"/>
      <c r="B17" s="46"/>
      <c r="C17" s="46"/>
      <c r="D17" s="46"/>
      <c r="E17" s="46"/>
      <c r="F17" s="42"/>
      <c r="G17" s="42"/>
    </row>
    <row r="18" spans="1:7" ht="21.75" customHeight="1">
      <c r="A18" s="31" t="s">
        <v>56</v>
      </c>
      <c r="B18" s="45">
        <f>'公式'!F31</f>
        <v>1911055</v>
      </c>
      <c r="C18" s="45">
        <f>'公式'!G31</f>
        <v>6694600</v>
      </c>
      <c r="D18" s="45">
        <v>1811719</v>
      </c>
      <c r="E18" s="45">
        <v>9095300</v>
      </c>
      <c r="F18" s="37">
        <f aca="true" t="shared" si="2" ref="F18:G22">SUM(B18/D18-1)</f>
        <v>0.0548296948919782</v>
      </c>
      <c r="G18" s="37">
        <f t="shared" si="2"/>
        <v>-0.2639495123855178</v>
      </c>
    </row>
    <row r="19" spans="1:7" ht="21.75" customHeight="1">
      <c r="A19" s="31" t="s">
        <v>2</v>
      </c>
      <c r="B19" s="45">
        <f>'公式'!F34</f>
        <v>445641</v>
      </c>
      <c r="C19" s="45">
        <f>'公式'!G34</f>
        <v>1266500</v>
      </c>
      <c r="D19" s="45">
        <v>216604</v>
      </c>
      <c r="E19" s="45">
        <v>1362500</v>
      </c>
      <c r="F19" s="37">
        <f t="shared" si="2"/>
        <v>1.057399678676294</v>
      </c>
      <c r="G19" s="37">
        <f t="shared" si="2"/>
        <v>-0.07045871559633032</v>
      </c>
    </row>
    <row r="20" spans="1:7" ht="21.75" customHeight="1">
      <c r="A20" s="31" t="s">
        <v>3</v>
      </c>
      <c r="B20" s="45">
        <f>'公式'!F38</f>
        <v>34182</v>
      </c>
      <c r="C20" s="45">
        <f>'公式'!G38</f>
        <v>199200</v>
      </c>
      <c r="D20" s="45">
        <v>36291</v>
      </c>
      <c r="E20" s="45">
        <v>179900</v>
      </c>
      <c r="F20" s="37">
        <f t="shared" si="2"/>
        <v>-0.058113581879804865</v>
      </c>
      <c r="G20" s="37">
        <f t="shared" si="2"/>
        <v>0.10728182323513069</v>
      </c>
    </row>
    <row r="21" spans="1:7" ht="21.75" customHeight="1">
      <c r="A21" s="31" t="s">
        <v>15</v>
      </c>
      <c r="B21" s="45">
        <f>'公式'!F41</f>
        <v>306384</v>
      </c>
      <c r="C21" s="45">
        <f>'公式'!G41</f>
        <v>1727500</v>
      </c>
      <c r="D21" s="45">
        <v>201300</v>
      </c>
      <c r="E21" s="45">
        <v>1477100</v>
      </c>
      <c r="F21" s="37">
        <f t="shared" si="2"/>
        <v>0.5220268256333831</v>
      </c>
      <c r="G21" s="37">
        <f t="shared" si="2"/>
        <v>0.16952135942048607</v>
      </c>
    </row>
    <row r="22" spans="1:7" ht="21.75" customHeight="1">
      <c r="A22" s="40" t="s">
        <v>54</v>
      </c>
      <c r="B22" s="45">
        <f>SUM(B18:B21)</f>
        <v>2697262</v>
      </c>
      <c r="C22" s="45">
        <f>SUM(C18:C21)</f>
        <v>9887800</v>
      </c>
      <c r="D22" s="45">
        <f>SUM(D18:D21)</f>
        <v>2265914</v>
      </c>
      <c r="E22" s="45">
        <f>SUM(E18:E21)</f>
        <v>12114800</v>
      </c>
      <c r="F22" s="37">
        <f t="shared" si="2"/>
        <v>0.190363800214836</v>
      </c>
      <c r="G22" s="37">
        <f t="shared" si="2"/>
        <v>-0.18382474328919995</v>
      </c>
    </row>
    <row r="23" spans="1:7" ht="11.25" customHeight="1">
      <c r="A23" s="41"/>
      <c r="B23" s="46"/>
      <c r="C23" s="46"/>
      <c r="D23" s="46"/>
      <c r="E23" s="46"/>
      <c r="F23" s="42"/>
      <c r="G23" s="42"/>
    </row>
    <row r="24" spans="1:7" ht="21.75" customHeight="1">
      <c r="A24" s="31" t="s">
        <v>57</v>
      </c>
      <c r="B24" s="45">
        <f>'公式'!F46</f>
        <v>19615</v>
      </c>
      <c r="C24" s="45">
        <f>'公式'!G46</f>
        <v>85400</v>
      </c>
      <c r="D24" s="45">
        <v>115294</v>
      </c>
      <c r="E24" s="45">
        <v>456700</v>
      </c>
      <c r="F24" s="37">
        <f aca="true" t="shared" si="3" ref="F24:G27">SUM(B24/D24-1)</f>
        <v>-0.8298697243568616</v>
      </c>
      <c r="G24" s="37">
        <f t="shared" si="3"/>
        <v>-0.813006349901467</v>
      </c>
    </row>
    <row r="25" spans="1:7" ht="21.75" customHeight="1">
      <c r="A25" s="31" t="s">
        <v>16</v>
      </c>
      <c r="B25" s="45">
        <f>'公式'!F50</f>
        <v>605372</v>
      </c>
      <c r="C25" s="45">
        <f>'公式'!G50</f>
        <v>4061500</v>
      </c>
      <c r="D25" s="45">
        <v>379161</v>
      </c>
      <c r="E25" s="45">
        <v>1336700</v>
      </c>
      <c r="F25" s="37">
        <f t="shared" si="3"/>
        <v>0.5966093559200445</v>
      </c>
      <c r="G25" s="37">
        <f t="shared" si="3"/>
        <v>2.0384529064113113</v>
      </c>
    </row>
    <row r="26" spans="1:7" ht="21.75" customHeight="1">
      <c r="A26" s="31" t="s">
        <v>17</v>
      </c>
      <c r="B26" s="45">
        <f>'公式'!F55</f>
        <v>512955</v>
      </c>
      <c r="C26" s="45">
        <f>'公式'!G55</f>
        <v>3046900</v>
      </c>
      <c r="D26" s="45">
        <v>974891</v>
      </c>
      <c r="E26" s="45">
        <v>5438400</v>
      </c>
      <c r="F26" s="37">
        <f t="shared" si="3"/>
        <v>-0.4738334849742176</v>
      </c>
      <c r="G26" s="37">
        <f t="shared" si="3"/>
        <v>-0.4397433068549573</v>
      </c>
    </row>
    <row r="27" spans="1:7" ht="21.75" customHeight="1">
      <c r="A27" s="40" t="s">
        <v>54</v>
      </c>
      <c r="B27" s="45">
        <f>SUM(B24:B26)</f>
        <v>1137942</v>
      </c>
      <c r="C27" s="45">
        <f>SUM(C24:C26)</f>
        <v>7193800</v>
      </c>
      <c r="D27" s="45">
        <f>SUM(D24:D26)</f>
        <v>1469346</v>
      </c>
      <c r="E27" s="45">
        <f>SUM(E24:E26)</f>
        <v>7231800</v>
      </c>
      <c r="F27" s="37">
        <f t="shared" si="3"/>
        <v>-0.2255452425773099</v>
      </c>
      <c r="G27" s="37">
        <f t="shared" si="3"/>
        <v>-0.005254570093199518</v>
      </c>
    </row>
    <row r="28" spans="1:7" ht="11.25" customHeight="1">
      <c r="A28" s="41"/>
      <c r="B28" s="42"/>
      <c r="C28" s="42"/>
      <c r="D28" s="42"/>
      <c r="E28" s="42"/>
      <c r="F28" s="42"/>
      <c r="G28" s="42"/>
    </row>
    <row r="29" spans="1:7" ht="33" customHeight="1">
      <c r="A29" s="47" t="s">
        <v>58</v>
      </c>
      <c r="B29" s="47"/>
      <c r="C29" s="47"/>
      <c r="D29" s="47"/>
      <c r="E29" s="47"/>
      <c r="F29" s="47"/>
      <c r="G29" s="47"/>
    </row>
    <row r="30" spans="1:7" ht="16.5">
      <c r="A30" s="47" t="s">
        <v>59</v>
      </c>
      <c r="B30" s="47"/>
      <c r="C30" s="47"/>
      <c r="D30" s="47"/>
      <c r="E30" s="47"/>
      <c r="F30" s="47"/>
      <c r="G30" s="47"/>
    </row>
    <row r="31" spans="1:7" ht="16.5">
      <c r="A31" s="47" t="s">
        <v>60</v>
      </c>
      <c r="B31" s="47"/>
      <c r="C31" s="47"/>
      <c r="D31" s="47"/>
      <c r="E31" s="47"/>
      <c r="F31" s="47"/>
      <c r="G31" s="47"/>
    </row>
    <row r="32" spans="1:7" ht="16.5">
      <c r="A32" s="47" t="s">
        <v>4</v>
      </c>
      <c r="B32" s="47"/>
      <c r="C32" s="47"/>
      <c r="D32" s="47"/>
      <c r="E32" s="47"/>
      <c r="F32" s="47"/>
      <c r="G32" s="47"/>
    </row>
    <row r="33" spans="1:7" ht="16.5">
      <c r="A33" s="47" t="s">
        <v>61</v>
      </c>
      <c r="B33" s="47"/>
      <c r="C33" s="47"/>
      <c r="D33" s="47"/>
      <c r="E33" s="47"/>
      <c r="F33" s="47"/>
      <c r="G33" s="47"/>
    </row>
    <row r="34" spans="1:7" ht="16.5">
      <c r="A34" s="47" t="s">
        <v>25</v>
      </c>
      <c r="B34" s="47"/>
      <c r="C34" s="47"/>
      <c r="D34" s="47"/>
      <c r="E34" s="47"/>
      <c r="F34" s="47"/>
      <c r="G34" s="47"/>
    </row>
    <row r="35" spans="1:7" ht="16.5">
      <c r="A35" s="47" t="s">
        <v>62</v>
      </c>
      <c r="B35" s="47"/>
      <c r="C35" s="47"/>
      <c r="D35" s="47"/>
      <c r="E35" s="47"/>
      <c r="F35" s="47"/>
      <c r="G35" s="47"/>
    </row>
    <row r="36" spans="1:7" ht="16.5">
      <c r="A36" s="47" t="s">
        <v>5</v>
      </c>
      <c r="B36" s="47"/>
      <c r="C36" s="47"/>
      <c r="D36" s="47"/>
      <c r="E36" s="47"/>
      <c r="F36" s="47"/>
      <c r="G36" s="47"/>
    </row>
    <row r="37" spans="1:7" ht="16.5">
      <c r="A37" s="47" t="s">
        <v>6</v>
      </c>
      <c r="B37" s="47"/>
      <c r="C37" s="47"/>
      <c r="D37" s="47"/>
      <c r="E37" s="47"/>
      <c r="F37" s="47"/>
      <c r="G37" s="47"/>
    </row>
    <row r="38" spans="1:7" ht="16.5">
      <c r="A38" s="47" t="s">
        <v>7</v>
      </c>
      <c r="B38" s="47"/>
      <c r="C38" s="47"/>
      <c r="D38" s="47"/>
      <c r="E38" s="47"/>
      <c r="F38" s="47"/>
      <c r="G38" s="47"/>
    </row>
    <row r="39" spans="1:7" ht="16.5">
      <c r="A39" s="47" t="s">
        <v>8</v>
      </c>
      <c r="B39" s="47"/>
      <c r="C39" s="47"/>
      <c r="D39" s="47"/>
      <c r="E39" s="47"/>
      <c r="F39" s="47"/>
      <c r="G39" s="47"/>
    </row>
    <row r="41" spans="2:5" ht="16.5">
      <c r="B41" s="24">
        <f>SUM(B10+B16+B22+B27)</f>
        <v>12509688</v>
      </c>
      <c r="C41" s="24">
        <f>SUM(C10+C16+C22+C27)</f>
        <v>43184400</v>
      </c>
      <c r="D41" s="24">
        <f>SUM(D10+D16+D22+D27)</f>
        <v>10536556</v>
      </c>
      <c r="E41" s="24">
        <f>SUM(E10+E16+E22+E27)</f>
        <v>44756100</v>
      </c>
    </row>
  </sheetData>
  <mergeCells count="1">
    <mergeCell ref="F3:G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1"/>
  <sheetViews>
    <sheetView workbookViewId="0" topLeftCell="A1">
      <selection activeCell="G15" sqref="G15"/>
    </sheetView>
  </sheetViews>
  <sheetFormatPr defaultColWidth="9.00390625" defaultRowHeight="16.5"/>
  <cols>
    <col min="1" max="1" width="18.00390625" style="30" customWidth="1"/>
    <col min="2" max="2" width="11.50390625" style="30" customWidth="1"/>
    <col min="3" max="3" width="13.125" style="30" customWidth="1"/>
    <col min="4" max="4" width="11.50390625" style="30" customWidth="1"/>
    <col min="5" max="5" width="13.125" style="30" customWidth="1"/>
    <col min="6" max="7" width="8.625" style="30" customWidth="1"/>
    <col min="8" max="16384" width="9.00390625" style="30" customWidth="1"/>
  </cols>
  <sheetData>
    <row r="1" spans="1:7" ht="25.5" customHeight="1">
      <c r="A1" s="29" t="s">
        <v>86</v>
      </c>
      <c r="B1" s="29"/>
      <c r="C1" s="29"/>
      <c r="D1" s="29"/>
      <c r="E1" s="29"/>
      <c r="F1" s="29"/>
      <c r="G1" s="29"/>
    </row>
    <row r="3" spans="1:7" ht="21.75" customHeight="1">
      <c r="A3" s="31"/>
      <c r="B3" s="32" t="s">
        <v>85</v>
      </c>
      <c r="C3" s="32"/>
      <c r="D3" s="32" t="s">
        <v>70</v>
      </c>
      <c r="E3" s="32"/>
      <c r="F3" s="61" t="s">
        <v>47</v>
      </c>
      <c r="G3" s="62"/>
    </row>
    <row r="4" spans="1:7" s="35" customFormat="1" ht="29.25" customHeight="1">
      <c r="A4" s="33" t="s">
        <v>48</v>
      </c>
      <c r="B4" s="33" t="s">
        <v>49</v>
      </c>
      <c r="C4" s="33" t="s">
        <v>50</v>
      </c>
      <c r="D4" s="33" t="s">
        <v>49</v>
      </c>
      <c r="E4" s="33" t="s">
        <v>50</v>
      </c>
      <c r="F4" s="34" t="s">
        <v>51</v>
      </c>
      <c r="G4" s="34" t="s">
        <v>52</v>
      </c>
    </row>
    <row r="5" spans="1:7" ht="21.75" customHeight="1">
      <c r="A5" s="31" t="s">
        <v>53</v>
      </c>
      <c r="B5" s="36">
        <f>'公式'!H5</f>
        <v>1456376</v>
      </c>
      <c r="C5" s="36">
        <f>'公式'!I5</f>
        <v>4758400</v>
      </c>
      <c r="D5" s="36">
        <v>1640785</v>
      </c>
      <c r="E5" s="36">
        <v>6035200</v>
      </c>
      <c r="F5" s="37">
        <f aca="true" t="shared" si="0" ref="F5:G10">SUM(B5/D5-1)</f>
        <v>-0.11239071541975332</v>
      </c>
      <c r="G5" s="37">
        <f t="shared" si="0"/>
        <v>-0.21155885471898195</v>
      </c>
    </row>
    <row r="6" spans="1:7" ht="21.75" customHeight="1">
      <c r="A6" s="31" t="s">
        <v>12</v>
      </c>
      <c r="B6" s="36">
        <f>'公式'!H8</f>
        <v>706188</v>
      </c>
      <c r="C6" s="36">
        <f>'公式'!I8</f>
        <v>2837500</v>
      </c>
      <c r="D6" s="38">
        <v>1180888</v>
      </c>
      <c r="E6" s="38">
        <v>6268200</v>
      </c>
      <c r="F6" s="37">
        <f t="shared" si="0"/>
        <v>-0.401985624377587</v>
      </c>
      <c r="G6" s="37">
        <f t="shared" si="0"/>
        <v>-0.5473182093743021</v>
      </c>
    </row>
    <row r="7" spans="1:7" ht="21.75" customHeight="1">
      <c r="A7" s="31" t="s">
        <v>13</v>
      </c>
      <c r="B7" s="36">
        <f>'公式'!H10</f>
        <v>48463</v>
      </c>
      <c r="C7" s="36">
        <f>'公式'!I10</f>
        <v>439300</v>
      </c>
      <c r="D7" s="39">
        <v>33947</v>
      </c>
      <c r="E7" s="39">
        <v>264600</v>
      </c>
      <c r="F7" s="37">
        <f t="shared" si="0"/>
        <v>0.42760774147936487</v>
      </c>
      <c r="G7" s="37">
        <f t="shared" si="0"/>
        <v>0.6602418745275889</v>
      </c>
    </row>
    <row r="8" spans="1:7" ht="21.75" customHeight="1">
      <c r="A8" s="31" t="s">
        <v>14</v>
      </c>
      <c r="B8" s="36">
        <f>'公式'!H12</f>
        <v>5910779</v>
      </c>
      <c r="C8" s="36">
        <f>'公式'!I12</f>
        <v>15873300</v>
      </c>
      <c r="D8" s="39">
        <v>1539875</v>
      </c>
      <c r="E8" s="39">
        <v>5968100</v>
      </c>
      <c r="F8" s="37">
        <f t="shared" si="0"/>
        <v>2.8384797467326894</v>
      </c>
      <c r="G8" s="37">
        <f t="shared" si="0"/>
        <v>1.6596906888289404</v>
      </c>
    </row>
    <row r="9" spans="1:7" ht="21.75" customHeight="1">
      <c r="A9" s="31" t="s">
        <v>1</v>
      </c>
      <c r="B9" s="36">
        <f>'公式'!H14</f>
        <v>1858848</v>
      </c>
      <c r="C9" s="36">
        <f>'公式'!I14</f>
        <v>5746400</v>
      </c>
      <c r="D9" s="39">
        <v>3648411</v>
      </c>
      <c r="E9" s="39">
        <v>9581700</v>
      </c>
      <c r="F9" s="37">
        <f t="shared" si="0"/>
        <v>-0.4905047704329364</v>
      </c>
      <c r="G9" s="37">
        <f t="shared" si="0"/>
        <v>-0.4002734379076782</v>
      </c>
    </row>
    <row r="10" spans="1:7" ht="23.25" customHeight="1">
      <c r="A10" s="40" t="s">
        <v>54</v>
      </c>
      <c r="B10" s="39">
        <f>SUM(B5:B9)</f>
        <v>9980654</v>
      </c>
      <c r="C10" s="39">
        <f>SUM(C5:C9)</f>
        <v>29654900</v>
      </c>
      <c r="D10" s="39">
        <f>SUM(D5:D9)</f>
        <v>8043906</v>
      </c>
      <c r="E10" s="39">
        <f>SUM(E5:E9)</f>
        <v>28117800</v>
      </c>
      <c r="F10" s="37">
        <f t="shared" si="0"/>
        <v>0.2407720826175741</v>
      </c>
      <c r="G10" s="37">
        <f t="shared" si="0"/>
        <v>0.054666439052841964</v>
      </c>
    </row>
    <row r="11" spans="1:7" ht="11.25" customHeight="1">
      <c r="A11" s="41"/>
      <c r="B11" s="42"/>
      <c r="C11" s="42"/>
      <c r="D11" s="42"/>
      <c r="E11" s="42"/>
      <c r="F11" s="42"/>
      <c r="G11" s="42"/>
    </row>
    <row r="12" spans="1:7" ht="21.75" customHeight="1">
      <c r="A12" s="43" t="s">
        <v>55</v>
      </c>
      <c r="B12" s="44">
        <f>'公式'!H20</f>
        <v>709854</v>
      </c>
      <c r="C12" s="44">
        <f>'公式'!I20</f>
        <v>2960300</v>
      </c>
      <c r="D12" s="44">
        <v>597991</v>
      </c>
      <c r="E12" s="44">
        <v>3582500</v>
      </c>
      <c r="F12" s="37">
        <f aca="true" t="shared" si="1" ref="F12:G16">SUM(B12/D12-1)</f>
        <v>0.18706468826453904</v>
      </c>
      <c r="G12" s="37">
        <f t="shared" si="1"/>
        <v>-0.17367759944173067</v>
      </c>
    </row>
    <row r="13" spans="1:7" ht="21.75" customHeight="1">
      <c r="A13" s="31" t="s">
        <v>9</v>
      </c>
      <c r="B13" s="45">
        <f>'公式'!H23</f>
        <v>209799</v>
      </c>
      <c r="C13" s="45">
        <f>'公式'!I23</f>
        <v>870100</v>
      </c>
      <c r="D13" s="45">
        <v>262387</v>
      </c>
      <c r="E13" s="45">
        <v>2059300</v>
      </c>
      <c r="F13" s="37">
        <f t="shared" si="1"/>
        <v>-0.20042151478541237</v>
      </c>
      <c r="G13" s="37">
        <f t="shared" si="1"/>
        <v>-0.5774777837129121</v>
      </c>
    </row>
    <row r="14" spans="1:7" ht="21.75" customHeight="1">
      <c r="A14" s="31" t="s">
        <v>10</v>
      </c>
      <c r="B14" s="45">
        <f>'公式'!H25</f>
        <v>9620</v>
      </c>
      <c r="C14" s="45">
        <f>'公式'!I25</f>
        <v>110700</v>
      </c>
      <c r="D14" s="45">
        <v>11827</v>
      </c>
      <c r="E14" s="45">
        <v>184000</v>
      </c>
      <c r="F14" s="37">
        <f t="shared" si="1"/>
        <v>-0.1866069163777797</v>
      </c>
      <c r="G14" s="37">
        <f t="shared" si="1"/>
        <v>-0.3983695652173913</v>
      </c>
    </row>
    <row r="15" spans="1:7" ht="21.75" customHeight="1">
      <c r="A15" s="31" t="s">
        <v>0</v>
      </c>
      <c r="B15" s="45">
        <f>'公式'!H27</f>
        <v>146330</v>
      </c>
      <c r="C15" s="45">
        <f>'公式'!I27</f>
        <v>1512500</v>
      </c>
      <c r="D15" s="45">
        <v>218239</v>
      </c>
      <c r="E15" s="45">
        <v>1537300</v>
      </c>
      <c r="F15" s="37">
        <f t="shared" si="1"/>
        <v>-0.32949656110960923</v>
      </c>
      <c r="G15" s="37">
        <f t="shared" si="1"/>
        <v>-0.01613217979574577</v>
      </c>
    </row>
    <row r="16" spans="1:7" ht="21.75" customHeight="1">
      <c r="A16" s="40" t="s">
        <v>54</v>
      </c>
      <c r="B16" s="45">
        <f>SUM(B12:B15)</f>
        <v>1075603</v>
      </c>
      <c r="C16" s="45">
        <f>SUM(C12:C15)</f>
        <v>5453600</v>
      </c>
      <c r="D16" s="45">
        <f>SUM(D12:D15)</f>
        <v>1090444</v>
      </c>
      <c r="E16" s="45">
        <f>SUM(E12:E15)</f>
        <v>7363100</v>
      </c>
      <c r="F16" s="37">
        <f t="shared" si="1"/>
        <v>-0.013610052419014584</v>
      </c>
      <c r="G16" s="37">
        <f t="shared" si="1"/>
        <v>-0.25933370455378846</v>
      </c>
    </row>
    <row r="17" spans="1:7" ht="11.25" customHeight="1">
      <c r="A17" s="41"/>
      <c r="B17" s="46"/>
      <c r="C17" s="46"/>
      <c r="D17" s="46"/>
      <c r="E17" s="46"/>
      <c r="F17" s="42"/>
      <c r="G17" s="42"/>
    </row>
    <row r="18" spans="1:7" ht="21.75" customHeight="1">
      <c r="A18" s="31" t="s">
        <v>56</v>
      </c>
      <c r="B18" s="45">
        <f>'公式'!H31</f>
        <v>2548886</v>
      </c>
      <c r="C18" s="45">
        <f>'公式'!I31</f>
        <v>9079100</v>
      </c>
      <c r="D18" s="45">
        <v>2285853</v>
      </c>
      <c r="E18" s="45">
        <v>11640300</v>
      </c>
      <c r="F18" s="37">
        <f aca="true" t="shared" si="2" ref="F18:G22">SUM(B18/D18-1)</f>
        <v>0.11506995419215493</v>
      </c>
      <c r="G18" s="37">
        <f t="shared" si="2"/>
        <v>-0.22002869341855447</v>
      </c>
    </row>
    <row r="19" spans="1:7" ht="21.75" customHeight="1">
      <c r="A19" s="31" t="s">
        <v>2</v>
      </c>
      <c r="B19" s="45">
        <f>'公式'!H34</f>
        <v>576340</v>
      </c>
      <c r="C19" s="45">
        <f>'公式'!I34</f>
        <v>1697900</v>
      </c>
      <c r="D19" s="45">
        <v>231424</v>
      </c>
      <c r="E19" s="45">
        <v>1482800</v>
      </c>
      <c r="F19" s="37">
        <f t="shared" si="2"/>
        <v>1.490407217920354</v>
      </c>
      <c r="G19" s="37">
        <f t="shared" si="2"/>
        <v>0.1450633935797141</v>
      </c>
    </row>
    <row r="20" spans="1:7" ht="21.75" customHeight="1">
      <c r="A20" s="31" t="s">
        <v>3</v>
      </c>
      <c r="B20" s="45">
        <f>'公式'!H38</f>
        <v>59547</v>
      </c>
      <c r="C20" s="45">
        <f>'公式'!I38</f>
        <v>360900</v>
      </c>
      <c r="D20" s="45">
        <v>39239</v>
      </c>
      <c r="E20" s="45">
        <v>219600</v>
      </c>
      <c r="F20" s="37">
        <f t="shared" si="2"/>
        <v>0.5175463187135247</v>
      </c>
      <c r="G20" s="37">
        <f t="shared" si="2"/>
        <v>0.6434426229508197</v>
      </c>
    </row>
    <row r="21" spans="1:7" ht="21.75" customHeight="1">
      <c r="A21" s="31" t="s">
        <v>15</v>
      </c>
      <c r="B21" s="45">
        <f>'公式'!H41</f>
        <v>474578</v>
      </c>
      <c r="C21" s="45">
        <f>'公式'!I41</f>
        <v>2626800</v>
      </c>
      <c r="D21" s="45">
        <v>307319</v>
      </c>
      <c r="E21" s="45">
        <v>2144600</v>
      </c>
      <c r="F21" s="37">
        <f t="shared" si="2"/>
        <v>0.5442520638164252</v>
      </c>
      <c r="G21" s="37">
        <f t="shared" si="2"/>
        <v>0.22484379371444563</v>
      </c>
    </row>
    <row r="22" spans="1:7" ht="21.75" customHeight="1">
      <c r="A22" s="40" t="s">
        <v>54</v>
      </c>
      <c r="B22" s="45">
        <f>SUM(B18:B21)</f>
        <v>3659351</v>
      </c>
      <c r="C22" s="45">
        <f>SUM(C18:C21)</f>
        <v>13764700</v>
      </c>
      <c r="D22" s="45">
        <f>SUM(D18:D21)</f>
        <v>2863835</v>
      </c>
      <c r="E22" s="45">
        <f>SUM(E18:E21)</f>
        <v>15487300</v>
      </c>
      <c r="F22" s="37">
        <f t="shared" si="2"/>
        <v>0.2777799698655823</v>
      </c>
      <c r="G22" s="37">
        <f t="shared" si="2"/>
        <v>-0.11122661793856903</v>
      </c>
    </row>
    <row r="23" spans="1:7" ht="11.25" customHeight="1">
      <c r="A23" s="41"/>
      <c r="B23" s="46"/>
      <c r="C23" s="46"/>
      <c r="D23" s="46"/>
      <c r="E23" s="46"/>
      <c r="F23" s="42"/>
      <c r="G23" s="42"/>
    </row>
    <row r="24" spans="1:7" ht="21.75" customHeight="1">
      <c r="A24" s="31" t="s">
        <v>57</v>
      </c>
      <c r="B24" s="45">
        <f>'公式'!H46</f>
        <v>20546</v>
      </c>
      <c r="C24" s="45">
        <f>'公式'!I46</f>
        <v>109500</v>
      </c>
      <c r="D24" s="45">
        <v>136803</v>
      </c>
      <c r="E24" s="45">
        <v>517600</v>
      </c>
      <c r="F24" s="37">
        <f aca="true" t="shared" si="3" ref="F24:G27">SUM(B24/D24-1)</f>
        <v>-0.8498132350898737</v>
      </c>
      <c r="G24" s="37">
        <f t="shared" si="3"/>
        <v>-0.7884466769706338</v>
      </c>
    </row>
    <row r="25" spans="1:7" ht="21.75" customHeight="1">
      <c r="A25" s="31" t="s">
        <v>16</v>
      </c>
      <c r="B25" s="45">
        <f>'公式'!H50</f>
        <v>924459</v>
      </c>
      <c r="C25" s="45">
        <f>'公式'!I50</f>
        <v>5893400</v>
      </c>
      <c r="D25" s="45">
        <v>551935</v>
      </c>
      <c r="E25" s="45">
        <v>3540000</v>
      </c>
      <c r="F25" s="37">
        <f t="shared" si="3"/>
        <v>0.6749417956824626</v>
      </c>
      <c r="G25" s="37">
        <f t="shared" si="3"/>
        <v>0.6648022598870056</v>
      </c>
    </row>
    <row r="26" spans="1:7" ht="21.75" customHeight="1">
      <c r="A26" s="31" t="s">
        <v>17</v>
      </c>
      <c r="B26" s="45">
        <f>'公式'!H55</f>
        <v>712129</v>
      </c>
      <c r="C26" s="45">
        <f>'公式'!I55</f>
        <v>4533900</v>
      </c>
      <c r="D26" s="45">
        <v>1293696</v>
      </c>
      <c r="E26" s="45">
        <v>7976400</v>
      </c>
      <c r="F26" s="37">
        <f t="shared" si="3"/>
        <v>-0.4495391498466409</v>
      </c>
      <c r="G26" s="37">
        <f t="shared" si="3"/>
        <v>-0.43158567774936063</v>
      </c>
    </row>
    <row r="27" spans="1:7" ht="21.75" customHeight="1">
      <c r="A27" s="40" t="s">
        <v>54</v>
      </c>
      <c r="B27" s="45">
        <f>SUM(B24:B26)</f>
        <v>1657134</v>
      </c>
      <c r="C27" s="45">
        <f>SUM(C24:C26)</f>
        <v>10536800</v>
      </c>
      <c r="D27" s="45">
        <f>SUM(D24:D26)</f>
        <v>1982434</v>
      </c>
      <c r="E27" s="45">
        <f>SUM(E24:E26)</f>
        <v>12034000</v>
      </c>
      <c r="F27" s="37">
        <f t="shared" si="3"/>
        <v>-0.16409121312487573</v>
      </c>
      <c r="G27" s="37">
        <f t="shared" si="3"/>
        <v>-0.12441415988033899</v>
      </c>
    </row>
    <row r="28" spans="1:7" ht="11.25" customHeight="1">
      <c r="A28" s="41"/>
      <c r="B28" s="42"/>
      <c r="C28" s="42"/>
      <c r="D28" s="42"/>
      <c r="E28" s="42"/>
      <c r="F28" s="42"/>
      <c r="G28" s="42"/>
    </row>
    <row r="29" spans="1:7" ht="33" customHeight="1">
      <c r="A29" s="47" t="s">
        <v>58</v>
      </c>
      <c r="B29" s="47"/>
      <c r="C29" s="47"/>
      <c r="D29" s="47"/>
      <c r="E29" s="47"/>
      <c r="F29" s="47"/>
      <c r="G29" s="47"/>
    </row>
    <row r="30" spans="1:7" ht="16.5">
      <c r="A30" s="47" t="s">
        <v>59</v>
      </c>
      <c r="B30" s="47"/>
      <c r="C30" s="47"/>
      <c r="D30" s="47"/>
      <c r="E30" s="47"/>
      <c r="F30" s="47"/>
      <c r="G30" s="47"/>
    </row>
    <row r="31" spans="1:7" ht="16.5">
      <c r="A31" s="47" t="s">
        <v>60</v>
      </c>
      <c r="B31" s="47"/>
      <c r="C31" s="47"/>
      <c r="D31" s="47"/>
      <c r="E31" s="47"/>
      <c r="F31" s="47"/>
      <c r="G31" s="47"/>
    </row>
    <row r="32" spans="1:7" ht="16.5">
      <c r="A32" s="47" t="s">
        <v>4</v>
      </c>
      <c r="B32" s="47"/>
      <c r="C32" s="47"/>
      <c r="D32" s="47"/>
      <c r="E32" s="47"/>
      <c r="F32" s="47"/>
      <c r="G32" s="47"/>
    </row>
    <row r="33" spans="1:7" ht="16.5">
      <c r="A33" s="47" t="s">
        <v>61</v>
      </c>
      <c r="B33" s="47"/>
      <c r="C33" s="47"/>
      <c r="D33" s="47"/>
      <c r="E33" s="47"/>
      <c r="F33" s="47"/>
      <c r="G33" s="47"/>
    </row>
    <row r="34" spans="1:7" ht="16.5">
      <c r="A34" s="47" t="s">
        <v>25</v>
      </c>
      <c r="B34" s="47"/>
      <c r="C34" s="47"/>
      <c r="D34" s="47"/>
      <c r="E34" s="47"/>
      <c r="F34" s="47"/>
      <c r="G34" s="47"/>
    </row>
    <row r="35" spans="1:7" ht="16.5">
      <c r="A35" s="47" t="s">
        <v>62</v>
      </c>
      <c r="B35" s="47"/>
      <c r="C35" s="47"/>
      <c r="D35" s="47"/>
      <c r="E35" s="47"/>
      <c r="F35" s="47"/>
      <c r="G35" s="47"/>
    </row>
    <row r="36" spans="1:7" ht="16.5">
      <c r="A36" s="47" t="s">
        <v>5</v>
      </c>
      <c r="B36" s="47"/>
      <c r="C36" s="47"/>
      <c r="D36" s="47"/>
      <c r="E36" s="47"/>
      <c r="F36" s="47"/>
      <c r="G36" s="47"/>
    </row>
    <row r="37" spans="1:7" ht="16.5">
      <c r="A37" s="47" t="s">
        <v>6</v>
      </c>
      <c r="B37" s="47"/>
      <c r="C37" s="47"/>
      <c r="D37" s="47"/>
      <c r="E37" s="47"/>
      <c r="F37" s="47"/>
      <c r="G37" s="47"/>
    </row>
    <row r="38" spans="1:7" ht="16.5">
      <c r="A38" s="47" t="s">
        <v>7</v>
      </c>
      <c r="B38" s="47"/>
      <c r="C38" s="47"/>
      <c r="D38" s="47"/>
      <c r="E38" s="47"/>
      <c r="F38" s="47"/>
      <c r="G38" s="47"/>
    </row>
    <row r="39" spans="1:7" ht="16.5">
      <c r="A39" s="47" t="s">
        <v>8</v>
      </c>
      <c r="B39" s="47"/>
      <c r="C39" s="47"/>
      <c r="D39" s="47"/>
      <c r="E39" s="47"/>
      <c r="F39" s="47"/>
      <c r="G39" s="47"/>
    </row>
    <row r="41" spans="2:5" ht="16.5">
      <c r="B41" s="24">
        <f>SUM(B10+B16+B22+B27)</f>
        <v>16372742</v>
      </c>
      <c r="C41" s="24">
        <f>SUM(C10+C16+C22+C27)</f>
        <v>59410000</v>
      </c>
      <c r="D41" s="24">
        <f>SUM(D10+D16+D22+D27)</f>
        <v>13980619</v>
      </c>
      <c r="E41" s="24">
        <f>SUM(E10+E16+E22+E27)</f>
        <v>63002200</v>
      </c>
    </row>
  </sheetData>
  <mergeCells count="1">
    <mergeCell ref="F3:G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4"/>
  <sheetViews>
    <sheetView workbookViewId="0" topLeftCell="A1">
      <selection activeCell="D16" sqref="D16"/>
    </sheetView>
  </sheetViews>
  <sheetFormatPr defaultColWidth="9.00390625" defaultRowHeight="16.5"/>
  <cols>
    <col min="1" max="1" width="21.00390625" style="0" customWidth="1"/>
    <col min="2" max="2" width="11.625" style="0" customWidth="1"/>
    <col min="3" max="3" width="13.625" style="0" customWidth="1"/>
    <col min="4" max="4" width="11.625" style="0" customWidth="1"/>
    <col min="5" max="5" width="13.625" style="0" customWidth="1"/>
    <col min="6" max="7" width="8.625" style="30" customWidth="1"/>
  </cols>
  <sheetData>
    <row r="1" spans="1:7" ht="25.5" customHeight="1">
      <c r="A1" s="63" t="s">
        <v>89</v>
      </c>
      <c r="B1" s="64"/>
      <c r="C1" s="64"/>
      <c r="D1" s="64"/>
      <c r="E1" s="64"/>
      <c r="F1" s="29"/>
      <c r="G1" s="29"/>
    </row>
    <row r="2" spans="2:5" ht="16.5">
      <c r="B2" s="30"/>
      <c r="C2" s="30"/>
      <c r="D2" s="30"/>
      <c r="E2" s="30"/>
    </row>
    <row r="3" spans="1:7" ht="21.75" customHeight="1">
      <c r="A3" s="1"/>
      <c r="B3" s="48" t="s">
        <v>90</v>
      </c>
      <c r="C3" s="48"/>
      <c r="D3" s="48" t="s">
        <v>71</v>
      </c>
      <c r="E3" s="48"/>
      <c r="F3" s="61" t="s">
        <v>47</v>
      </c>
      <c r="G3" s="62"/>
    </row>
    <row r="4" spans="1:7" s="8" customFormat="1" ht="29.25" customHeight="1">
      <c r="A4" s="7" t="s">
        <v>18</v>
      </c>
      <c r="B4" s="33" t="s">
        <v>63</v>
      </c>
      <c r="C4" s="33" t="s">
        <v>64</v>
      </c>
      <c r="D4" s="33" t="s">
        <v>63</v>
      </c>
      <c r="E4" s="33" t="s">
        <v>64</v>
      </c>
      <c r="F4" s="34" t="s">
        <v>51</v>
      </c>
      <c r="G4" s="34" t="s">
        <v>52</v>
      </c>
    </row>
    <row r="5" spans="1:7" ht="21.75" customHeight="1">
      <c r="A5" s="1" t="s">
        <v>11</v>
      </c>
      <c r="B5" s="36">
        <f>SUM('公式'!J5)</f>
        <v>2213091</v>
      </c>
      <c r="C5" s="36">
        <f>SUM('公式'!K5)</f>
        <v>7191300</v>
      </c>
      <c r="D5" s="36">
        <v>2022854</v>
      </c>
      <c r="E5" s="36">
        <v>7425700</v>
      </c>
      <c r="F5" s="37">
        <f aca="true" t="shared" si="0" ref="F5:G10">SUM(B5/D5-1)</f>
        <v>0.09404386080260863</v>
      </c>
      <c r="G5" s="37">
        <f t="shared" si="0"/>
        <v>-0.03156604764533988</v>
      </c>
    </row>
    <row r="6" spans="1:7" ht="21.75" customHeight="1">
      <c r="A6" s="1" t="s">
        <v>12</v>
      </c>
      <c r="B6" s="38">
        <f>SUM('公式'!J8)</f>
        <v>849834</v>
      </c>
      <c r="C6" s="36">
        <f>SUM('公式'!K8)</f>
        <v>3832900</v>
      </c>
      <c r="D6" s="38">
        <v>1429764</v>
      </c>
      <c r="E6" s="38">
        <v>7904900</v>
      </c>
      <c r="F6" s="37">
        <f t="shared" si="0"/>
        <v>-0.4056123947728436</v>
      </c>
      <c r="G6" s="37">
        <f t="shared" si="0"/>
        <v>-0.5151235309744588</v>
      </c>
    </row>
    <row r="7" spans="1:7" ht="21.75" customHeight="1">
      <c r="A7" s="1" t="s">
        <v>13</v>
      </c>
      <c r="B7" s="38">
        <f>SUM('公式'!J10)</f>
        <v>53186</v>
      </c>
      <c r="C7" s="36">
        <f>SUM('公式'!K10)</f>
        <v>473400</v>
      </c>
      <c r="D7" s="39">
        <v>61634</v>
      </c>
      <c r="E7" s="39">
        <v>469000</v>
      </c>
      <c r="F7" s="37">
        <f t="shared" si="0"/>
        <v>-0.1370672031670831</v>
      </c>
      <c r="G7" s="37">
        <f t="shared" si="0"/>
        <v>0.009381663113006367</v>
      </c>
    </row>
    <row r="8" spans="1:7" ht="21.75" customHeight="1">
      <c r="A8" s="1" t="s">
        <v>14</v>
      </c>
      <c r="B8" s="38">
        <f>SUM('公式'!J12)</f>
        <v>7087765</v>
      </c>
      <c r="C8" s="36">
        <f>SUM('公式'!K12)</f>
        <v>18761000</v>
      </c>
      <c r="D8" s="39">
        <v>2470780</v>
      </c>
      <c r="E8" s="39">
        <v>8403500</v>
      </c>
      <c r="F8" s="37">
        <f t="shared" si="0"/>
        <v>1.8686346012190485</v>
      </c>
      <c r="G8" s="37">
        <f t="shared" si="0"/>
        <v>1.2325221633843042</v>
      </c>
    </row>
    <row r="9" spans="1:7" ht="21.75" customHeight="1">
      <c r="A9" s="1" t="s">
        <v>1</v>
      </c>
      <c r="B9" s="38">
        <f>SUM('公式'!J14)</f>
        <v>2259732</v>
      </c>
      <c r="C9" s="36">
        <f>SUM('公式'!K14)</f>
        <v>7151700</v>
      </c>
      <c r="D9" s="39">
        <v>4061124</v>
      </c>
      <c r="E9" s="39">
        <v>10884200</v>
      </c>
      <c r="F9" s="37">
        <f t="shared" si="0"/>
        <v>-0.4435698097374028</v>
      </c>
      <c r="G9" s="37">
        <f t="shared" si="0"/>
        <v>-0.3429282813619743</v>
      </c>
    </row>
    <row r="10" spans="1:7" ht="23.25" customHeight="1">
      <c r="A10" s="4" t="s">
        <v>21</v>
      </c>
      <c r="B10" s="39">
        <f>SUM(B5:B9)</f>
        <v>12463608</v>
      </c>
      <c r="C10" s="39">
        <f>SUM(C5:C9)</f>
        <v>37410300</v>
      </c>
      <c r="D10" s="39">
        <f>SUM(D5:D9)</f>
        <v>10046156</v>
      </c>
      <c r="E10" s="39">
        <f>SUM(E5:E9)</f>
        <v>35087300</v>
      </c>
      <c r="F10" s="37">
        <f t="shared" si="0"/>
        <v>0.2406345272759054</v>
      </c>
      <c r="G10" s="37">
        <f t="shared" si="0"/>
        <v>0.06620629116517951</v>
      </c>
    </row>
    <row r="11" spans="1:7" ht="11.25" customHeight="1">
      <c r="A11" s="5"/>
      <c r="B11" s="42"/>
      <c r="C11" s="42"/>
      <c r="D11" s="42"/>
      <c r="E11" s="42"/>
      <c r="F11" s="42"/>
      <c r="G11" s="42"/>
    </row>
    <row r="12" spans="1:7" ht="21.75" customHeight="1">
      <c r="A12" s="3" t="s">
        <v>22</v>
      </c>
      <c r="B12" s="44">
        <f>SUM('公式'!J20)</f>
        <v>866556</v>
      </c>
      <c r="C12" s="44">
        <f>SUM('公式'!K20)</f>
        <v>4040400</v>
      </c>
      <c r="D12" s="44">
        <v>763169</v>
      </c>
      <c r="E12" s="44">
        <v>4766400</v>
      </c>
      <c r="F12" s="37">
        <f aca="true" t="shared" si="1" ref="F12:G16">SUM(B12/D12-1)</f>
        <v>0.13547064935813702</v>
      </c>
      <c r="G12" s="37">
        <f t="shared" si="1"/>
        <v>-0.15231621349446123</v>
      </c>
    </row>
    <row r="13" spans="1:7" ht="21.75" customHeight="1">
      <c r="A13" s="1" t="s">
        <v>9</v>
      </c>
      <c r="B13" s="44">
        <f>SUM('公式'!J23)</f>
        <v>343396</v>
      </c>
      <c r="C13" s="44">
        <f>SUM('公式'!K23)</f>
        <v>1359400</v>
      </c>
      <c r="D13" s="45">
        <v>367720</v>
      </c>
      <c r="E13" s="45">
        <v>3043900</v>
      </c>
      <c r="F13" s="37">
        <f t="shared" si="1"/>
        <v>-0.06614815620580872</v>
      </c>
      <c r="G13" s="37">
        <f t="shared" si="1"/>
        <v>-0.5534018857386904</v>
      </c>
    </row>
    <row r="14" spans="1:7" ht="21.75" customHeight="1">
      <c r="A14" s="1" t="s">
        <v>10</v>
      </c>
      <c r="B14" s="44">
        <f>SUM('公式'!J25)</f>
        <v>12002</v>
      </c>
      <c r="C14" s="44">
        <f>SUM('公式'!K25)</f>
        <v>140800</v>
      </c>
      <c r="D14" s="45">
        <v>18041</v>
      </c>
      <c r="E14" s="45">
        <v>257700</v>
      </c>
      <c r="F14" s="37">
        <f t="shared" si="1"/>
        <v>-0.3347375422648412</v>
      </c>
      <c r="G14" s="37">
        <f t="shared" si="1"/>
        <v>-0.453628249902988</v>
      </c>
    </row>
    <row r="15" spans="1:7" ht="21.75" customHeight="1">
      <c r="A15" s="1" t="s">
        <v>0</v>
      </c>
      <c r="B15" s="44">
        <f>SUM('公式'!J27)</f>
        <v>224273</v>
      </c>
      <c r="C15" s="44">
        <f>SUM('公式'!K27)</f>
        <v>2245500</v>
      </c>
      <c r="D15" s="45">
        <v>331862</v>
      </c>
      <c r="E15" s="45">
        <v>2336500</v>
      </c>
      <c r="F15" s="37">
        <f t="shared" si="1"/>
        <v>-0.3241980100162115</v>
      </c>
      <c r="G15" s="37">
        <f t="shared" si="1"/>
        <v>-0.03894714316285042</v>
      </c>
    </row>
    <row r="16" spans="1:7" ht="21.75" customHeight="1">
      <c r="A16" s="4" t="s">
        <v>21</v>
      </c>
      <c r="B16" s="45">
        <f>SUM(B12:B15)</f>
        <v>1446227</v>
      </c>
      <c r="C16" s="45">
        <f>SUM(C12:C15)</f>
        <v>7786100</v>
      </c>
      <c r="D16" s="45">
        <f>SUM(D12:D15)</f>
        <v>1480792</v>
      </c>
      <c r="E16" s="45">
        <f>SUM(E12:E15)</f>
        <v>10404500</v>
      </c>
      <c r="F16" s="37">
        <f t="shared" si="1"/>
        <v>-0.023342238477787602</v>
      </c>
      <c r="G16" s="37">
        <f t="shared" si="1"/>
        <v>-0.25166033927627474</v>
      </c>
    </row>
    <row r="17" spans="1:7" ht="11.25" customHeight="1">
      <c r="A17" s="5"/>
      <c r="B17" s="46"/>
      <c r="C17" s="46"/>
      <c r="D17" s="46"/>
      <c r="E17" s="46"/>
      <c r="F17" s="42"/>
      <c r="G17" s="42"/>
    </row>
    <row r="18" spans="1:7" ht="21.75" customHeight="1">
      <c r="A18" s="1" t="s">
        <v>23</v>
      </c>
      <c r="B18" s="44">
        <f>SUM('公式'!J31)</f>
        <v>3078766</v>
      </c>
      <c r="C18" s="44">
        <f>SUM('公式'!K31)</f>
        <v>11054500</v>
      </c>
      <c r="D18" s="45">
        <v>2971562</v>
      </c>
      <c r="E18" s="45">
        <v>15150900</v>
      </c>
      <c r="F18" s="37">
        <f aca="true" t="shared" si="2" ref="F18:G22">SUM(B18/D18-1)</f>
        <v>0.03607664925046161</v>
      </c>
      <c r="G18" s="37">
        <f t="shared" si="2"/>
        <v>-0.2703733771591127</v>
      </c>
    </row>
    <row r="19" spans="1:7" ht="21.75" customHeight="1">
      <c r="A19" s="1" t="s">
        <v>2</v>
      </c>
      <c r="B19" s="44">
        <f>SUM('公式'!J34)</f>
        <v>779597</v>
      </c>
      <c r="C19" s="44">
        <f>SUM('公式'!K34)</f>
        <v>2318100</v>
      </c>
      <c r="D19" s="45">
        <v>287597</v>
      </c>
      <c r="E19" s="45">
        <v>1930600</v>
      </c>
      <c r="F19" s="37">
        <f t="shared" si="2"/>
        <v>1.7107271633570589</v>
      </c>
      <c r="G19" s="37">
        <f t="shared" si="2"/>
        <v>0.20071480368797268</v>
      </c>
    </row>
    <row r="20" spans="1:7" ht="21.75" customHeight="1">
      <c r="A20" s="1" t="s">
        <v>3</v>
      </c>
      <c r="B20" s="44">
        <f>SUM('公式'!J38)</f>
        <v>70467</v>
      </c>
      <c r="C20" s="44">
        <f>SUM('公式'!K38)</f>
        <v>447000</v>
      </c>
      <c r="D20" s="45">
        <v>78404</v>
      </c>
      <c r="E20" s="45">
        <v>427800</v>
      </c>
      <c r="F20" s="37">
        <f t="shared" si="2"/>
        <v>-0.10123207999591854</v>
      </c>
      <c r="G20" s="37">
        <f t="shared" si="2"/>
        <v>0.04488078541374474</v>
      </c>
    </row>
    <row r="21" spans="1:7" ht="21.75" customHeight="1">
      <c r="A21" s="1" t="s">
        <v>15</v>
      </c>
      <c r="B21" s="44">
        <f>SUM('公式'!J41)</f>
        <v>571304</v>
      </c>
      <c r="C21" s="44">
        <f>SUM('公式'!K41)</f>
        <v>3186100</v>
      </c>
      <c r="D21" s="45">
        <v>426396</v>
      </c>
      <c r="E21" s="45">
        <v>2919400</v>
      </c>
      <c r="F21" s="37">
        <f t="shared" si="2"/>
        <v>0.33984371335566</v>
      </c>
      <c r="G21" s="37">
        <f t="shared" si="2"/>
        <v>0.09135438788792216</v>
      </c>
    </row>
    <row r="22" spans="1:7" ht="21.75" customHeight="1">
      <c r="A22" s="4" t="s">
        <v>21</v>
      </c>
      <c r="B22" s="45">
        <f>SUM(B18:B21)</f>
        <v>4500134</v>
      </c>
      <c r="C22" s="45">
        <f>SUM(C18:C21)</f>
        <v>17005700</v>
      </c>
      <c r="D22" s="45">
        <f>SUM(D18:D21)</f>
        <v>3763959</v>
      </c>
      <c r="E22" s="45">
        <f>SUM(E18:E21)</f>
        <v>20428700</v>
      </c>
      <c r="F22" s="37">
        <f t="shared" si="2"/>
        <v>0.19558528666226183</v>
      </c>
      <c r="G22" s="37">
        <f t="shared" si="2"/>
        <v>-0.167558385996172</v>
      </c>
    </row>
    <row r="23" spans="1:7" ht="11.25" customHeight="1">
      <c r="A23" s="5"/>
      <c r="B23" s="46"/>
      <c r="C23" s="46"/>
      <c r="D23" s="46"/>
      <c r="E23" s="46"/>
      <c r="F23" s="42"/>
      <c r="G23" s="42"/>
    </row>
    <row r="24" spans="1:7" ht="21.75" customHeight="1">
      <c r="A24" s="1" t="s">
        <v>24</v>
      </c>
      <c r="B24" s="44">
        <f>SUM('公式'!J46)</f>
        <v>24232</v>
      </c>
      <c r="C24" s="44">
        <f>SUM('公式'!K46)</f>
        <v>144800</v>
      </c>
      <c r="D24" s="45">
        <v>156958</v>
      </c>
      <c r="E24" s="45">
        <v>581600</v>
      </c>
      <c r="F24" s="37">
        <f aca="true" t="shared" si="3" ref="F24:G27">SUM(B24/D24-1)</f>
        <v>-0.8456147504427936</v>
      </c>
      <c r="G24" s="37">
        <f t="shared" si="3"/>
        <v>-0.7510316368638239</v>
      </c>
    </row>
    <row r="25" spans="1:7" ht="21.75" customHeight="1">
      <c r="A25" s="1" t="s">
        <v>16</v>
      </c>
      <c r="B25" s="44">
        <f>SUM('公式'!J50)</f>
        <v>1183944</v>
      </c>
      <c r="C25" s="44">
        <f>SUM('公式'!K50)</f>
        <v>7887000</v>
      </c>
      <c r="D25" s="45">
        <v>661608</v>
      </c>
      <c r="E25" s="45">
        <v>4418900</v>
      </c>
      <c r="F25" s="37">
        <f t="shared" si="3"/>
        <v>0.7894946856749012</v>
      </c>
      <c r="G25" s="37">
        <f t="shared" si="3"/>
        <v>0.7848333295616556</v>
      </c>
    </row>
    <row r="26" spans="1:7" ht="21.75" customHeight="1">
      <c r="A26" s="1" t="s">
        <v>17</v>
      </c>
      <c r="B26" s="44">
        <f>SUM('公式'!J55)</f>
        <v>864442</v>
      </c>
      <c r="C26" s="44">
        <f>SUM('公式'!K55)</f>
        <v>5662000</v>
      </c>
      <c r="D26" s="45">
        <v>1651426</v>
      </c>
      <c r="E26" s="45">
        <v>10649600</v>
      </c>
      <c r="F26" s="37">
        <f t="shared" si="3"/>
        <v>-0.47654814687427716</v>
      </c>
      <c r="G26" s="37">
        <f t="shared" si="3"/>
        <v>-0.4683368389423077</v>
      </c>
    </row>
    <row r="27" spans="1:7" ht="21.75" customHeight="1">
      <c r="A27" s="4" t="s">
        <v>21</v>
      </c>
      <c r="B27" s="45">
        <f>SUM(B24:B26)</f>
        <v>2072618</v>
      </c>
      <c r="C27" s="45">
        <f>SUM(C24:C26)</f>
        <v>13693800</v>
      </c>
      <c r="D27" s="45">
        <f>SUM(D24:D26)</f>
        <v>2469992</v>
      </c>
      <c r="E27" s="45">
        <f>SUM(E24:E26)</f>
        <v>15650100</v>
      </c>
      <c r="F27" s="37">
        <f t="shared" si="3"/>
        <v>-0.16088068301435798</v>
      </c>
      <c r="G27" s="37">
        <f t="shared" si="3"/>
        <v>-0.12500239615082331</v>
      </c>
    </row>
    <row r="28" spans="1:7" ht="11.25" customHeight="1">
      <c r="A28" s="5"/>
      <c r="B28" s="42"/>
      <c r="C28" s="42"/>
      <c r="D28" s="42"/>
      <c r="E28" s="42"/>
      <c r="F28" s="42"/>
      <c r="G28" s="42"/>
    </row>
    <row r="29" spans="1:7" ht="33" customHeight="1">
      <c r="A29" s="9" t="s">
        <v>42</v>
      </c>
      <c r="B29" s="47"/>
      <c r="C29" s="47"/>
      <c r="D29" s="47"/>
      <c r="E29" s="47"/>
      <c r="F29" s="47"/>
      <c r="G29" s="47"/>
    </row>
    <row r="30" spans="1:7" ht="16.5">
      <c r="A30" s="10" t="s">
        <v>45</v>
      </c>
      <c r="B30" s="47"/>
      <c r="C30" s="47"/>
      <c r="D30" s="47"/>
      <c r="E30" s="47"/>
      <c r="F30" s="47"/>
      <c r="G30" s="47"/>
    </row>
    <row r="31" spans="1:7" ht="16.5">
      <c r="A31" s="9" t="s">
        <v>26</v>
      </c>
      <c r="B31" s="47"/>
      <c r="C31" s="47"/>
      <c r="D31" s="47"/>
      <c r="E31" s="47"/>
      <c r="F31" s="47"/>
      <c r="G31" s="47"/>
    </row>
    <row r="32" spans="1:7" ht="16.5">
      <c r="A32" s="9" t="s">
        <v>4</v>
      </c>
      <c r="B32" s="47"/>
      <c r="C32" s="47"/>
      <c r="D32" s="47"/>
      <c r="E32" s="47"/>
      <c r="F32" s="47"/>
      <c r="G32" s="47"/>
    </row>
    <row r="33" spans="1:7" ht="16.5">
      <c r="A33" s="9" t="s">
        <v>27</v>
      </c>
      <c r="B33" s="47"/>
      <c r="C33" s="47"/>
      <c r="D33" s="47"/>
      <c r="E33" s="47"/>
      <c r="F33" s="47"/>
      <c r="G33" s="47"/>
    </row>
    <row r="34" spans="1:7" ht="16.5">
      <c r="A34" s="9" t="s">
        <v>25</v>
      </c>
      <c r="B34" s="47"/>
      <c r="C34" s="47"/>
      <c r="D34" s="47"/>
      <c r="E34" s="47"/>
      <c r="F34" s="47"/>
      <c r="G34" s="47"/>
    </row>
    <row r="35" spans="1:7" ht="16.5">
      <c r="A35" s="9" t="s">
        <v>28</v>
      </c>
      <c r="B35" s="47"/>
      <c r="C35" s="47"/>
      <c r="D35" s="47"/>
      <c r="E35" s="47"/>
      <c r="F35" s="47"/>
      <c r="G35" s="47"/>
    </row>
    <row r="36" spans="1:7" ht="16.5">
      <c r="A36" s="9" t="s">
        <v>5</v>
      </c>
      <c r="B36" s="47"/>
      <c r="C36" s="47"/>
      <c r="D36" s="47"/>
      <c r="E36" s="47"/>
      <c r="F36" s="47"/>
      <c r="G36" s="47"/>
    </row>
    <row r="37" spans="1:7" ht="16.5">
      <c r="A37" s="9" t="s">
        <v>6</v>
      </c>
      <c r="B37" s="47"/>
      <c r="C37" s="47"/>
      <c r="D37" s="47"/>
      <c r="E37" s="47"/>
      <c r="F37" s="47"/>
      <c r="G37" s="47"/>
    </row>
    <row r="38" spans="1:7" ht="16.5">
      <c r="A38" s="9" t="s">
        <v>7</v>
      </c>
      <c r="B38" s="47"/>
      <c r="C38" s="47"/>
      <c r="D38" s="47"/>
      <c r="E38" s="47"/>
      <c r="F38" s="47"/>
      <c r="G38" s="47"/>
    </row>
    <row r="39" spans="1:7" ht="16.5">
      <c r="A39" s="9" t="s">
        <v>8</v>
      </c>
      <c r="B39" s="47"/>
      <c r="C39" s="47"/>
      <c r="D39" s="47"/>
      <c r="E39" s="47"/>
      <c r="F39" s="47"/>
      <c r="G39" s="47"/>
    </row>
    <row r="41" spans="6:7" ht="16.5">
      <c r="F41"/>
      <c r="G41"/>
    </row>
    <row r="44" spans="2:5" ht="16.5">
      <c r="B44" s="24">
        <f>SUM(B10+B16+B22+B27)</f>
        <v>20482587</v>
      </c>
      <c r="C44" s="24">
        <f>SUM(C10+C16+C22+C27)</f>
        <v>75895900</v>
      </c>
      <c r="D44" s="24">
        <f>SUM(D10+D16+D22+D27)</f>
        <v>17760899</v>
      </c>
      <c r="E44" s="24">
        <f>SUM(E10+E16+E22+E27)</f>
        <v>81570600</v>
      </c>
    </row>
  </sheetData>
  <mergeCells count="2">
    <mergeCell ref="A1:E1"/>
    <mergeCell ref="F3:G3"/>
  </mergeCells>
  <printOptions horizontalCentered="1"/>
  <pageMargins left="0.35433070866141736" right="0.35433070866141736" top="0.984251968503937" bottom="0.5905511811023623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4"/>
  <sheetViews>
    <sheetView workbookViewId="0" topLeftCell="A1">
      <selection activeCell="E27" sqref="E27"/>
    </sheetView>
  </sheetViews>
  <sheetFormatPr defaultColWidth="9.00390625" defaultRowHeight="16.5"/>
  <cols>
    <col min="1" max="1" width="21.00390625" style="0" customWidth="1"/>
    <col min="2" max="2" width="11.625" style="0" customWidth="1"/>
    <col min="3" max="3" width="13.625" style="0" customWidth="1"/>
    <col min="4" max="4" width="11.50390625" style="30" customWidth="1"/>
    <col min="5" max="5" width="13.125" style="30" customWidth="1"/>
    <col min="6" max="7" width="8.625" style="30" customWidth="1"/>
  </cols>
  <sheetData>
    <row r="1" spans="1:7" ht="25.5" customHeight="1">
      <c r="A1" s="63" t="s">
        <v>91</v>
      </c>
      <c r="B1" s="64"/>
      <c r="C1" s="64"/>
      <c r="D1" s="64"/>
      <c r="E1" s="64"/>
      <c r="F1" s="29"/>
      <c r="G1" s="29"/>
    </row>
    <row r="2" spans="2:3" ht="16.5">
      <c r="B2" s="30"/>
      <c r="C2" s="30"/>
    </row>
    <row r="3" spans="1:7" ht="21.75" customHeight="1">
      <c r="A3" s="1"/>
      <c r="B3" s="48" t="s">
        <v>92</v>
      </c>
      <c r="C3" s="48"/>
      <c r="D3" s="48" t="s">
        <v>72</v>
      </c>
      <c r="E3" s="48"/>
      <c r="F3" s="61" t="s">
        <v>47</v>
      </c>
      <c r="G3" s="62"/>
    </row>
    <row r="4" spans="1:7" s="8" customFormat="1" ht="29.25" customHeight="1">
      <c r="A4" s="7" t="s">
        <v>18</v>
      </c>
      <c r="B4" s="33" t="s">
        <v>63</v>
      </c>
      <c r="C4" s="33" t="s">
        <v>64</v>
      </c>
      <c r="D4" s="33" t="s">
        <v>49</v>
      </c>
      <c r="E4" s="33" t="s">
        <v>50</v>
      </c>
      <c r="F4" s="34" t="s">
        <v>51</v>
      </c>
      <c r="G4" s="34" t="s">
        <v>52</v>
      </c>
    </row>
    <row r="5" spans="1:7" ht="21.75" customHeight="1">
      <c r="A5" s="1" t="s">
        <v>11</v>
      </c>
      <c r="B5" s="36">
        <f>SUM('公式'!L5)</f>
        <v>2940169</v>
      </c>
      <c r="C5" s="36">
        <f>SUM('公式'!M5)</f>
        <v>9468100</v>
      </c>
      <c r="D5" s="36">
        <v>2611108</v>
      </c>
      <c r="E5" s="36">
        <v>9533200</v>
      </c>
      <c r="F5" s="37">
        <f aca="true" t="shared" si="0" ref="F5:G10">SUM(B5/D5-1)</f>
        <v>0.12602351185780147</v>
      </c>
      <c r="G5" s="37">
        <f t="shared" si="0"/>
        <v>-0.0068287668358998355</v>
      </c>
    </row>
    <row r="6" spans="1:7" ht="21.75" customHeight="1">
      <c r="A6" s="1" t="s">
        <v>12</v>
      </c>
      <c r="B6" s="38">
        <f>SUM('公式'!L8)</f>
        <v>997234</v>
      </c>
      <c r="C6" s="36">
        <f>SUM('公式'!M8)</f>
        <v>4547800</v>
      </c>
      <c r="D6" s="38">
        <v>1706608</v>
      </c>
      <c r="E6" s="38">
        <v>9121600</v>
      </c>
      <c r="F6" s="37">
        <f t="shared" si="0"/>
        <v>-0.4156631165446312</v>
      </c>
      <c r="G6" s="37">
        <f t="shared" si="0"/>
        <v>-0.50142518856341</v>
      </c>
    </row>
    <row r="7" spans="1:7" ht="21.75" customHeight="1">
      <c r="A7" s="1" t="s">
        <v>13</v>
      </c>
      <c r="B7" s="38">
        <f>SUM('公式'!L10)</f>
        <v>77712</v>
      </c>
      <c r="C7" s="36">
        <f>SUM('公式'!M10)</f>
        <v>615200</v>
      </c>
      <c r="D7" s="39">
        <v>76509</v>
      </c>
      <c r="E7" s="39">
        <v>574900</v>
      </c>
      <c r="F7" s="37">
        <f t="shared" si="0"/>
        <v>0.015723640356036572</v>
      </c>
      <c r="G7" s="37">
        <f t="shared" si="0"/>
        <v>0.07009914767785697</v>
      </c>
    </row>
    <row r="8" spans="1:7" ht="21.75" customHeight="1">
      <c r="A8" s="1" t="s">
        <v>14</v>
      </c>
      <c r="B8" s="38">
        <f>SUM('公式'!L12)</f>
        <v>7702102</v>
      </c>
      <c r="C8" s="36">
        <f>SUM('公式'!M12)</f>
        <v>20587200</v>
      </c>
      <c r="D8" s="39">
        <v>3365634</v>
      </c>
      <c r="E8" s="39">
        <v>11282300</v>
      </c>
      <c r="F8" s="37">
        <f t="shared" si="0"/>
        <v>1.288455013230791</v>
      </c>
      <c r="G8" s="37">
        <f t="shared" si="0"/>
        <v>0.8247343183570726</v>
      </c>
    </row>
    <row r="9" spans="1:7" ht="21.75" customHeight="1">
      <c r="A9" s="1" t="s">
        <v>1</v>
      </c>
      <c r="B9" s="38">
        <f>SUM('公式'!L14)</f>
        <v>2714498</v>
      </c>
      <c r="C9" s="36">
        <f>SUM('公式'!M14)</f>
        <v>8790800</v>
      </c>
      <c r="D9" s="39">
        <v>4669800</v>
      </c>
      <c r="E9" s="39">
        <v>12876200</v>
      </c>
      <c r="F9" s="37">
        <f t="shared" si="0"/>
        <v>-0.4187121504132939</v>
      </c>
      <c r="G9" s="37">
        <f t="shared" si="0"/>
        <v>-0.317283049346857</v>
      </c>
    </row>
    <row r="10" spans="1:7" ht="23.25" customHeight="1">
      <c r="A10" s="4" t="s">
        <v>21</v>
      </c>
      <c r="B10" s="39">
        <f>SUM(B5:B9)</f>
        <v>14431715</v>
      </c>
      <c r="C10" s="39">
        <f>SUM(C5:C9)</f>
        <v>44009100</v>
      </c>
      <c r="D10" s="39">
        <f>SUM(D5:D9)</f>
        <v>12429659</v>
      </c>
      <c r="E10" s="39">
        <f>SUM(E5:E9)</f>
        <v>43388200</v>
      </c>
      <c r="F10" s="37">
        <f t="shared" si="0"/>
        <v>0.1610708708903439</v>
      </c>
      <c r="G10" s="37">
        <f t="shared" si="0"/>
        <v>0.014310342443337065</v>
      </c>
    </row>
    <row r="11" spans="1:7" ht="11.25" customHeight="1">
      <c r="A11" s="5"/>
      <c r="B11" s="42"/>
      <c r="C11" s="42"/>
      <c r="D11" s="42"/>
      <c r="E11" s="42"/>
      <c r="F11" s="42"/>
      <c r="G11" s="42"/>
    </row>
    <row r="12" spans="1:7" ht="21.75" customHeight="1">
      <c r="A12" s="3" t="s">
        <v>22</v>
      </c>
      <c r="B12" s="44">
        <f>SUM('公式'!L20)</f>
        <v>1028370</v>
      </c>
      <c r="C12" s="44">
        <f>SUM('公式'!M20)</f>
        <v>5006100</v>
      </c>
      <c r="D12" s="44">
        <v>892948</v>
      </c>
      <c r="E12" s="44">
        <v>5643100</v>
      </c>
      <c r="F12" s="37">
        <f aca="true" t="shared" si="1" ref="F12:G16">SUM(B12/D12-1)</f>
        <v>0.15165720736257882</v>
      </c>
      <c r="G12" s="37">
        <f t="shared" si="1"/>
        <v>-0.11288121777037441</v>
      </c>
    </row>
    <row r="13" spans="1:7" ht="21.75" customHeight="1">
      <c r="A13" s="1" t="s">
        <v>9</v>
      </c>
      <c r="B13" s="44">
        <f>SUM('公式'!L23)</f>
        <v>450541</v>
      </c>
      <c r="C13" s="44">
        <f>SUM('公式'!M23)</f>
        <v>2141100</v>
      </c>
      <c r="D13" s="45">
        <v>419724</v>
      </c>
      <c r="E13" s="45">
        <v>3596800</v>
      </c>
      <c r="F13" s="37">
        <f t="shared" si="1"/>
        <v>0.07342205830498139</v>
      </c>
      <c r="G13" s="37">
        <f t="shared" si="1"/>
        <v>-0.40472086298932386</v>
      </c>
    </row>
    <row r="14" spans="1:7" ht="21.75" customHeight="1">
      <c r="A14" s="1" t="s">
        <v>10</v>
      </c>
      <c r="B14" s="44">
        <f>SUM('公式'!L25)</f>
        <v>31731</v>
      </c>
      <c r="C14" s="44">
        <f>SUM('公式'!M25)</f>
        <v>245900</v>
      </c>
      <c r="D14" s="45">
        <v>18551</v>
      </c>
      <c r="E14" s="45">
        <v>262300</v>
      </c>
      <c r="F14" s="37">
        <f t="shared" si="1"/>
        <v>0.7104738289041022</v>
      </c>
      <c r="G14" s="37">
        <f t="shared" si="1"/>
        <v>-0.06252382767823106</v>
      </c>
    </row>
    <row r="15" spans="1:7" ht="21.75" customHeight="1">
      <c r="A15" s="1" t="s">
        <v>0</v>
      </c>
      <c r="B15" s="44">
        <f>SUM('公式'!L27)</f>
        <v>279747</v>
      </c>
      <c r="C15" s="44">
        <f>SUM('公式'!M27)</f>
        <v>2732800</v>
      </c>
      <c r="D15" s="45">
        <v>380142</v>
      </c>
      <c r="E15" s="45">
        <v>2938200</v>
      </c>
      <c r="F15" s="37">
        <f t="shared" si="1"/>
        <v>-0.2640986789147214</v>
      </c>
      <c r="G15" s="37">
        <f t="shared" si="1"/>
        <v>-0.06990674562657406</v>
      </c>
    </row>
    <row r="16" spans="1:7" ht="21.75" customHeight="1">
      <c r="A16" s="4" t="s">
        <v>21</v>
      </c>
      <c r="B16" s="45">
        <f>SUM(B12:B15)</f>
        <v>1790389</v>
      </c>
      <c r="C16" s="45">
        <f>SUM(C12:C15)</f>
        <v>10125900</v>
      </c>
      <c r="D16" s="45">
        <f>SUM(D12:D15)</f>
        <v>1711365</v>
      </c>
      <c r="E16" s="45">
        <f>SUM(E12:E15)</f>
        <v>12440400</v>
      </c>
      <c r="F16" s="37">
        <f t="shared" si="1"/>
        <v>0.046176005703049805</v>
      </c>
      <c r="G16" s="37">
        <f t="shared" si="1"/>
        <v>-0.18604707244140062</v>
      </c>
    </row>
    <row r="17" spans="1:7" ht="11.25" customHeight="1">
      <c r="A17" s="5"/>
      <c r="B17" s="46"/>
      <c r="C17" s="46"/>
      <c r="D17" s="46"/>
      <c r="E17" s="46"/>
      <c r="F17" s="42"/>
      <c r="G17" s="42"/>
    </row>
    <row r="18" spans="1:7" ht="21.75" customHeight="1">
      <c r="A18" s="1" t="s">
        <v>23</v>
      </c>
      <c r="B18" s="44">
        <f>SUM('公式'!L31)</f>
        <v>3654286</v>
      </c>
      <c r="C18" s="44">
        <f>SUM('公式'!M31)</f>
        <v>13166900</v>
      </c>
      <c r="D18" s="45">
        <v>3487974</v>
      </c>
      <c r="E18" s="45">
        <v>17378200</v>
      </c>
      <c r="F18" s="37">
        <f aca="true" t="shared" si="2" ref="F18:G22">SUM(B18/D18-1)</f>
        <v>0.04768154808493419</v>
      </c>
      <c r="G18" s="37">
        <f t="shared" si="2"/>
        <v>-0.24233234742378384</v>
      </c>
    </row>
    <row r="19" spans="1:7" ht="21.75" customHeight="1">
      <c r="A19" s="1" t="s">
        <v>2</v>
      </c>
      <c r="B19" s="44">
        <f>SUM('公式'!L34)</f>
        <v>930721</v>
      </c>
      <c r="C19" s="44">
        <f>SUM('公式'!M34)</f>
        <v>2740900</v>
      </c>
      <c r="D19" s="45">
        <v>421318</v>
      </c>
      <c r="E19" s="45">
        <v>2379500</v>
      </c>
      <c r="F19" s="37">
        <f t="shared" si="2"/>
        <v>1.2090701085640774</v>
      </c>
      <c r="G19" s="37">
        <f t="shared" si="2"/>
        <v>0.1518806471947889</v>
      </c>
    </row>
    <row r="20" spans="1:7" ht="21.75" customHeight="1">
      <c r="A20" s="1" t="s">
        <v>3</v>
      </c>
      <c r="B20" s="44">
        <f>SUM('公式'!L38)</f>
        <v>85785</v>
      </c>
      <c r="C20" s="44">
        <f>SUM('公式'!M38)</f>
        <v>544100</v>
      </c>
      <c r="D20" s="45">
        <v>112686</v>
      </c>
      <c r="E20" s="45">
        <v>608900</v>
      </c>
      <c r="F20" s="37">
        <f t="shared" si="2"/>
        <v>-0.23872530749161391</v>
      </c>
      <c r="G20" s="37">
        <f t="shared" si="2"/>
        <v>-0.10642141566759733</v>
      </c>
    </row>
    <row r="21" spans="1:7" ht="21.75" customHeight="1">
      <c r="A21" s="1" t="s">
        <v>15</v>
      </c>
      <c r="B21" s="44">
        <f>SUM('公式'!L41)</f>
        <v>684351</v>
      </c>
      <c r="C21" s="44">
        <f>SUM('公式'!M41)</f>
        <v>3779000</v>
      </c>
      <c r="D21" s="45">
        <v>484282</v>
      </c>
      <c r="E21" s="45">
        <v>3305400</v>
      </c>
      <c r="F21" s="37">
        <f t="shared" si="2"/>
        <v>0.41312499741885933</v>
      </c>
      <c r="G21" s="37">
        <f t="shared" si="2"/>
        <v>0.14328069220064132</v>
      </c>
    </row>
    <row r="22" spans="1:7" ht="21.75" customHeight="1">
      <c r="A22" s="4" t="s">
        <v>21</v>
      </c>
      <c r="B22" s="45">
        <f>SUM(B18:B21)</f>
        <v>5355143</v>
      </c>
      <c r="C22" s="45">
        <f>SUM(C18:C21)</f>
        <v>20230900</v>
      </c>
      <c r="D22" s="45">
        <f>SUM(D18:D21)</f>
        <v>4506260</v>
      </c>
      <c r="E22" s="45">
        <f>SUM(E18:E21)</f>
        <v>23672000</v>
      </c>
      <c r="F22" s="37">
        <f t="shared" si="2"/>
        <v>0.18837861108768683</v>
      </c>
      <c r="G22" s="37">
        <f t="shared" si="2"/>
        <v>-0.1453658330517067</v>
      </c>
    </row>
    <row r="23" spans="1:7" ht="11.25" customHeight="1">
      <c r="A23" s="5"/>
      <c r="B23" s="46"/>
      <c r="C23" s="46"/>
      <c r="D23" s="46"/>
      <c r="E23" s="46"/>
      <c r="F23" s="42"/>
      <c r="G23" s="42"/>
    </row>
    <row r="24" spans="1:7" ht="21.75" customHeight="1">
      <c r="A24" s="1" t="s">
        <v>24</v>
      </c>
      <c r="B24" s="44">
        <f>SUM('公式'!L46)</f>
        <v>27725</v>
      </c>
      <c r="C24" s="44">
        <f>SUM('公式'!M46)</f>
        <v>186100</v>
      </c>
      <c r="D24" s="45">
        <v>197149</v>
      </c>
      <c r="E24" s="45">
        <v>728600</v>
      </c>
      <c r="F24" s="37">
        <f aca="true" t="shared" si="3" ref="F24:G27">SUM(B24/D24-1)</f>
        <v>-0.8593703239681663</v>
      </c>
      <c r="G24" s="37">
        <f t="shared" si="3"/>
        <v>-0.7445786439747462</v>
      </c>
    </row>
    <row r="25" spans="1:7" ht="21.75" customHeight="1">
      <c r="A25" s="1" t="s">
        <v>16</v>
      </c>
      <c r="B25" s="44">
        <f>SUM('公式'!L50)</f>
        <v>1401501</v>
      </c>
      <c r="C25" s="44">
        <f>SUM('公式'!M50)</f>
        <v>9810000</v>
      </c>
      <c r="D25" s="45">
        <v>859848</v>
      </c>
      <c r="E25" s="45">
        <v>5802000</v>
      </c>
      <c r="F25" s="37">
        <f t="shared" si="3"/>
        <v>0.6299404080721245</v>
      </c>
      <c r="G25" s="37">
        <f t="shared" si="3"/>
        <v>0.6907962771458118</v>
      </c>
    </row>
    <row r="26" spans="1:7" ht="21.75" customHeight="1">
      <c r="A26" s="1" t="s">
        <v>17</v>
      </c>
      <c r="B26" s="44">
        <f>SUM('公式'!L55)</f>
        <v>1113476</v>
      </c>
      <c r="C26" s="44">
        <f>SUM('公式'!M55)</f>
        <v>7521200</v>
      </c>
      <c r="D26" s="45">
        <v>1825992</v>
      </c>
      <c r="E26" s="45">
        <v>12159800</v>
      </c>
      <c r="F26" s="37">
        <f t="shared" si="3"/>
        <v>-0.39020762412978804</v>
      </c>
      <c r="G26" s="37">
        <f t="shared" si="3"/>
        <v>-0.381470089968585</v>
      </c>
    </row>
    <row r="27" spans="1:7" ht="21.75" customHeight="1">
      <c r="A27" s="4" t="s">
        <v>21</v>
      </c>
      <c r="B27" s="45">
        <f>SUM(B24:B26)</f>
        <v>2542702</v>
      </c>
      <c r="C27" s="45">
        <f>SUM(C24:C26)</f>
        <v>17517300</v>
      </c>
      <c r="D27" s="45">
        <f>SUM(D24:D26)</f>
        <v>2882989</v>
      </c>
      <c r="E27" s="45">
        <f>SUM(E24:E26)</f>
        <v>18690400</v>
      </c>
      <c r="F27" s="37">
        <f t="shared" si="3"/>
        <v>-0.11803270841477365</v>
      </c>
      <c r="G27" s="37">
        <f t="shared" si="3"/>
        <v>-0.06276484184394127</v>
      </c>
    </row>
    <row r="28" spans="1:7" ht="11.25" customHeight="1">
      <c r="A28" s="5"/>
      <c r="B28" s="42"/>
      <c r="C28" s="42"/>
      <c r="D28" s="42"/>
      <c r="E28" s="42"/>
      <c r="F28" s="42"/>
      <c r="G28" s="42"/>
    </row>
    <row r="29" spans="1:7" ht="33" customHeight="1">
      <c r="A29" s="9" t="s">
        <v>42</v>
      </c>
      <c r="B29" s="47"/>
      <c r="C29" s="47"/>
      <c r="D29" s="47"/>
      <c r="E29" s="47"/>
      <c r="F29" s="47"/>
      <c r="G29" s="47"/>
    </row>
    <row r="30" spans="1:7" ht="16.5">
      <c r="A30" s="10" t="s">
        <v>45</v>
      </c>
      <c r="B30" s="47"/>
      <c r="C30" s="47"/>
      <c r="D30" s="47"/>
      <c r="E30" s="47"/>
      <c r="F30" s="47"/>
      <c r="G30" s="47"/>
    </row>
    <row r="31" spans="1:7" ht="16.5">
      <c r="A31" s="9" t="s">
        <v>26</v>
      </c>
      <c r="B31" s="47"/>
      <c r="C31" s="47"/>
      <c r="D31" s="47"/>
      <c r="E31" s="47"/>
      <c r="F31" s="47"/>
      <c r="G31" s="47"/>
    </row>
    <row r="32" spans="1:7" ht="16.5">
      <c r="A32" s="9" t="s">
        <v>4</v>
      </c>
      <c r="B32" s="47"/>
      <c r="C32" s="47"/>
      <c r="D32" s="47"/>
      <c r="E32" s="47"/>
      <c r="F32" s="47"/>
      <c r="G32" s="47"/>
    </row>
    <row r="33" spans="1:7" ht="16.5">
      <c r="A33" s="9" t="s">
        <v>27</v>
      </c>
      <c r="B33" s="47"/>
      <c r="C33" s="47"/>
      <c r="D33" s="47"/>
      <c r="E33" s="47"/>
      <c r="F33" s="47"/>
      <c r="G33" s="47"/>
    </row>
    <row r="34" spans="1:7" ht="16.5">
      <c r="A34" s="9" t="s">
        <v>25</v>
      </c>
      <c r="B34" s="47"/>
      <c r="C34" s="47"/>
      <c r="D34" s="47"/>
      <c r="E34" s="47"/>
      <c r="F34" s="47"/>
      <c r="G34" s="47"/>
    </row>
    <row r="35" spans="1:7" ht="16.5">
      <c r="A35" s="9" t="s">
        <v>28</v>
      </c>
      <c r="B35" s="47"/>
      <c r="C35" s="47"/>
      <c r="D35" s="47"/>
      <c r="E35" s="47"/>
      <c r="F35" s="47"/>
      <c r="G35" s="47"/>
    </row>
    <row r="36" spans="1:7" ht="16.5">
      <c r="A36" s="9" t="s">
        <v>5</v>
      </c>
      <c r="B36" s="47"/>
      <c r="C36" s="47"/>
      <c r="D36" s="47"/>
      <c r="E36" s="47"/>
      <c r="F36" s="47"/>
      <c r="G36" s="47"/>
    </row>
    <row r="37" spans="1:7" ht="16.5">
      <c r="A37" s="9" t="s">
        <v>6</v>
      </c>
      <c r="B37" s="47"/>
      <c r="C37" s="47"/>
      <c r="D37" s="47"/>
      <c r="E37" s="47"/>
      <c r="F37" s="47"/>
      <c r="G37" s="47"/>
    </row>
    <row r="38" spans="1:7" ht="16.5">
      <c r="A38" s="9" t="s">
        <v>7</v>
      </c>
      <c r="B38" s="47"/>
      <c r="C38" s="47"/>
      <c r="D38" s="47"/>
      <c r="E38" s="47"/>
      <c r="F38" s="47"/>
      <c r="G38" s="47"/>
    </row>
    <row r="39" spans="1:7" ht="16.5">
      <c r="A39" s="9" t="s">
        <v>8</v>
      </c>
      <c r="B39" s="47"/>
      <c r="C39" s="47"/>
      <c r="D39" s="47"/>
      <c r="E39" s="47"/>
      <c r="F39" s="47"/>
      <c r="G39" s="47"/>
    </row>
    <row r="41" spans="4:7" ht="16.5">
      <c r="D41" s="24">
        <f>SUM(D10+D16+D22+D27)</f>
        <v>21530273</v>
      </c>
      <c r="E41" s="24">
        <f>SUM(E10+E16+E22+E27)</f>
        <v>98191000</v>
      </c>
      <c r="F41"/>
      <c r="G41"/>
    </row>
    <row r="44" spans="2:3" ht="16.5">
      <c r="B44" s="24">
        <f>SUM(B10+B16+B22+B27)</f>
        <v>24119949</v>
      </c>
      <c r="C44" s="24">
        <f>SUM(C10+C16+C22+C27)</f>
        <v>91883200</v>
      </c>
    </row>
  </sheetData>
  <mergeCells count="2">
    <mergeCell ref="A1:E1"/>
    <mergeCell ref="F3:G3"/>
  </mergeCells>
  <printOptions/>
  <pageMargins left="0.35433070866141736" right="0.35433070866141736" top="0.3937007874015748" bottom="0.1968503937007874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1"/>
  <sheetViews>
    <sheetView workbookViewId="0" topLeftCell="A22">
      <selection activeCell="A1" sqref="A1:E1"/>
    </sheetView>
  </sheetViews>
  <sheetFormatPr defaultColWidth="9.00390625" defaultRowHeight="16.5"/>
  <cols>
    <col min="1" max="1" width="21.00390625" style="0" customWidth="1"/>
    <col min="2" max="2" width="11.50390625" style="30" customWidth="1"/>
    <col min="3" max="3" width="13.125" style="30" customWidth="1"/>
    <col min="4" max="4" width="11.50390625" style="30" customWidth="1"/>
    <col min="5" max="5" width="13.125" style="30" customWidth="1"/>
    <col min="6" max="7" width="8.625" style="30" customWidth="1"/>
  </cols>
  <sheetData>
    <row r="1" spans="1:7" ht="25.5" customHeight="1">
      <c r="A1" s="63" t="s">
        <v>100</v>
      </c>
      <c r="B1" s="64"/>
      <c r="C1" s="64"/>
      <c r="D1" s="64"/>
      <c r="E1" s="64"/>
      <c r="F1" s="29"/>
      <c r="G1" s="29"/>
    </row>
    <row r="3" spans="1:7" ht="21.75" customHeight="1">
      <c r="A3" s="1"/>
      <c r="B3" s="48" t="s">
        <v>103</v>
      </c>
      <c r="C3" s="48"/>
      <c r="D3" s="48" t="s">
        <v>73</v>
      </c>
      <c r="E3" s="48"/>
      <c r="F3" s="61" t="s">
        <v>47</v>
      </c>
      <c r="G3" s="62"/>
    </row>
    <row r="4" spans="1:7" s="8" customFormat="1" ht="29.25" customHeight="1">
      <c r="A4" s="7" t="s">
        <v>18</v>
      </c>
      <c r="B4" s="33" t="s">
        <v>49</v>
      </c>
      <c r="C4" s="33" t="s">
        <v>50</v>
      </c>
      <c r="D4" s="33" t="s">
        <v>49</v>
      </c>
      <c r="E4" s="33" t="s">
        <v>50</v>
      </c>
      <c r="F4" s="34" t="s">
        <v>51</v>
      </c>
      <c r="G4" s="34" t="s">
        <v>52</v>
      </c>
    </row>
    <row r="5" spans="1:7" ht="21.75" customHeight="1">
      <c r="A5" s="1" t="s">
        <v>11</v>
      </c>
      <c r="B5" s="36">
        <f>SUM('公式'!N5)</f>
        <v>3612307</v>
      </c>
      <c r="C5" s="36">
        <f>SUM('公式'!O5)</f>
        <v>11405800</v>
      </c>
      <c r="D5" s="36">
        <v>3193516</v>
      </c>
      <c r="E5" s="36">
        <v>11525700</v>
      </c>
      <c r="F5" s="37">
        <f aca="true" t="shared" si="0" ref="F5:G10">SUM(B5/D5-1)</f>
        <v>0.13113790568138683</v>
      </c>
      <c r="G5" s="37">
        <f t="shared" si="0"/>
        <v>-0.010402838873126985</v>
      </c>
    </row>
    <row r="6" spans="1:7" ht="21.75" customHeight="1">
      <c r="A6" s="1" t="s">
        <v>12</v>
      </c>
      <c r="B6" s="36">
        <f>SUM('公式'!N8)</f>
        <v>1134550</v>
      </c>
      <c r="C6" s="36">
        <f>SUM('公式'!O8)</f>
        <v>5034300</v>
      </c>
      <c r="D6" s="38">
        <v>2105317</v>
      </c>
      <c r="E6" s="38">
        <v>10833000</v>
      </c>
      <c r="F6" s="37">
        <f t="shared" si="0"/>
        <v>-0.46110253230273635</v>
      </c>
      <c r="G6" s="37">
        <f t="shared" si="0"/>
        <v>-0.5352810855718637</v>
      </c>
    </row>
    <row r="7" spans="1:7" ht="21.75" customHeight="1">
      <c r="A7" s="1" t="s">
        <v>13</v>
      </c>
      <c r="B7" s="36">
        <f>SUM('公式'!N10)</f>
        <v>93861</v>
      </c>
      <c r="C7" s="36">
        <f>SUM('公式'!O10)</f>
        <v>732400</v>
      </c>
      <c r="D7" s="39">
        <v>85493</v>
      </c>
      <c r="E7" s="39">
        <v>658600</v>
      </c>
      <c r="F7" s="37">
        <f t="shared" si="0"/>
        <v>0.09787935854397434</v>
      </c>
      <c r="G7" s="37">
        <f t="shared" si="0"/>
        <v>0.1120558761008199</v>
      </c>
    </row>
    <row r="8" spans="1:7" ht="21.75" customHeight="1">
      <c r="A8" s="1" t="s">
        <v>14</v>
      </c>
      <c r="B8" s="36">
        <f>SUM('公式'!N12)</f>
        <v>8050437</v>
      </c>
      <c r="C8" s="36">
        <f>SUM('公式'!O12)</f>
        <v>21610200</v>
      </c>
      <c r="D8" s="39">
        <v>4643811</v>
      </c>
      <c r="E8" s="39">
        <v>14349100</v>
      </c>
      <c r="F8" s="37">
        <f t="shared" si="0"/>
        <v>0.7335841187335144</v>
      </c>
      <c r="G8" s="37">
        <f t="shared" si="0"/>
        <v>0.506031737182123</v>
      </c>
    </row>
    <row r="9" spans="1:7" ht="21.75" customHeight="1">
      <c r="A9" s="1" t="s">
        <v>1</v>
      </c>
      <c r="B9" s="36">
        <f>SUM('公式'!N14)</f>
        <v>3173968</v>
      </c>
      <c r="C9" s="36">
        <f>SUM('公式'!O14)</f>
        <v>10298700</v>
      </c>
      <c r="D9" s="39">
        <v>5143209</v>
      </c>
      <c r="E9" s="39">
        <v>14767100</v>
      </c>
      <c r="F9" s="37">
        <f t="shared" si="0"/>
        <v>-0.38288177672733115</v>
      </c>
      <c r="G9" s="37">
        <f t="shared" si="0"/>
        <v>-0.3025915718048906</v>
      </c>
    </row>
    <row r="10" spans="1:7" ht="23.25" customHeight="1">
      <c r="A10" s="4" t="s">
        <v>21</v>
      </c>
      <c r="B10" s="39">
        <f>SUM(B5:B9)</f>
        <v>16065123</v>
      </c>
      <c r="C10" s="39">
        <f>SUM(C5:C9)</f>
        <v>49081400</v>
      </c>
      <c r="D10" s="39">
        <f>SUM(D5:D9)</f>
        <v>15171346</v>
      </c>
      <c r="E10" s="39">
        <f>SUM(E5:E9)</f>
        <v>52133500</v>
      </c>
      <c r="F10" s="37">
        <f t="shared" si="0"/>
        <v>0.05891217562370543</v>
      </c>
      <c r="G10" s="37">
        <f t="shared" si="0"/>
        <v>-0.05854393048615569</v>
      </c>
    </row>
    <row r="11" spans="1:7" ht="11.25" customHeight="1">
      <c r="A11" s="5"/>
      <c r="B11" s="42"/>
      <c r="C11" s="42"/>
      <c r="D11" s="42"/>
      <c r="E11" s="42"/>
      <c r="F11" s="42"/>
      <c r="G11" s="42"/>
    </row>
    <row r="12" spans="1:7" ht="21.75" customHeight="1">
      <c r="A12" s="3" t="s">
        <v>22</v>
      </c>
      <c r="B12" s="36">
        <f>SUM('公式'!N20)</f>
        <v>1132526</v>
      </c>
      <c r="C12" s="36">
        <f>SUM('公式'!O20)</f>
        <v>5618300</v>
      </c>
      <c r="D12" s="38">
        <v>962743</v>
      </c>
      <c r="E12" s="38">
        <v>6095300</v>
      </c>
      <c r="F12" s="37">
        <f aca="true" t="shared" si="1" ref="F12:G16">SUM(B12/D12-1)</f>
        <v>0.17635339857054277</v>
      </c>
      <c r="G12" s="37">
        <f t="shared" si="1"/>
        <v>-0.07825701770216398</v>
      </c>
    </row>
    <row r="13" spans="1:7" ht="21.75" customHeight="1">
      <c r="A13" s="1" t="s">
        <v>9</v>
      </c>
      <c r="B13" s="36">
        <f>SUM('公式'!N23)</f>
        <v>546495</v>
      </c>
      <c r="C13" s="36">
        <f>SUM('公式'!O23)</f>
        <v>2897100</v>
      </c>
      <c r="D13" s="39">
        <v>479354</v>
      </c>
      <c r="E13" s="39">
        <v>4350900</v>
      </c>
      <c r="F13" s="37">
        <f t="shared" si="1"/>
        <v>0.14006558827088122</v>
      </c>
      <c r="G13" s="37">
        <f t="shared" si="1"/>
        <v>-0.33413776460042754</v>
      </c>
    </row>
    <row r="14" spans="1:7" ht="21.75" customHeight="1">
      <c r="A14" s="1" t="s">
        <v>10</v>
      </c>
      <c r="B14" s="36">
        <f>SUM('公式'!N25)</f>
        <v>33411</v>
      </c>
      <c r="C14" s="36">
        <f>SUM('公式'!O25)</f>
        <v>266200</v>
      </c>
      <c r="D14" s="39">
        <v>25444</v>
      </c>
      <c r="E14" s="39">
        <v>354400</v>
      </c>
      <c r="F14" s="37">
        <f t="shared" si="1"/>
        <v>0.31311900644552737</v>
      </c>
      <c r="G14" s="37">
        <f t="shared" si="1"/>
        <v>-0.24887133182844245</v>
      </c>
    </row>
    <row r="15" spans="1:7" ht="21.75" customHeight="1">
      <c r="A15" s="1" t="s">
        <v>0</v>
      </c>
      <c r="B15" s="36">
        <f>SUM('公式'!N27)</f>
        <v>341070</v>
      </c>
      <c r="C15" s="36">
        <f>SUM('公式'!O27)</f>
        <v>3225300</v>
      </c>
      <c r="D15" s="39">
        <v>442153</v>
      </c>
      <c r="E15" s="39">
        <v>3720900</v>
      </c>
      <c r="F15" s="37">
        <f t="shared" si="1"/>
        <v>-0.2286154340239691</v>
      </c>
      <c r="G15" s="37">
        <f t="shared" si="1"/>
        <v>-0.13319358219785538</v>
      </c>
    </row>
    <row r="16" spans="1:7" ht="21.75" customHeight="1">
      <c r="A16" s="4" t="s">
        <v>21</v>
      </c>
      <c r="B16" s="45">
        <f>SUM(B12:B15)</f>
        <v>2053502</v>
      </c>
      <c r="C16" s="45">
        <f>SUM(C12:C15)</f>
        <v>12006900</v>
      </c>
      <c r="D16" s="45">
        <f>SUM(D12:D15)</f>
        <v>1909694</v>
      </c>
      <c r="E16" s="45">
        <f>SUM(E12:E15)</f>
        <v>14521500</v>
      </c>
      <c r="F16" s="37">
        <f t="shared" si="1"/>
        <v>0.0753042110411406</v>
      </c>
      <c r="G16" s="37">
        <f t="shared" si="1"/>
        <v>-0.1731639293461419</v>
      </c>
    </row>
    <row r="17" spans="1:7" ht="11.25" customHeight="1">
      <c r="A17" s="5"/>
      <c r="B17" s="46"/>
      <c r="C17" s="46"/>
      <c r="D17" s="46"/>
      <c r="E17" s="46"/>
      <c r="F17" s="42"/>
      <c r="G17" s="42"/>
    </row>
    <row r="18" spans="1:7" ht="21.75" customHeight="1">
      <c r="A18" s="1" t="s">
        <v>23</v>
      </c>
      <c r="B18" s="36">
        <f>SUM('公式'!N31)</f>
        <v>4276834</v>
      </c>
      <c r="C18" s="36">
        <f>SUM('公式'!O31)</f>
        <v>15322500</v>
      </c>
      <c r="D18" s="38">
        <v>4100632</v>
      </c>
      <c r="E18" s="38">
        <v>19918700</v>
      </c>
      <c r="F18" s="37">
        <f aca="true" t="shared" si="2" ref="F18:G22">SUM(B18/D18-1)</f>
        <v>0.042969473973768046</v>
      </c>
      <c r="G18" s="37">
        <f t="shared" si="2"/>
        <v>-0.2307479905817147</v>
      </c>
    </row>
    <row r="19" spans="1:7" ht="21.75" customHeight="1">
      <c r="A19" s="1" t="s">
        <v>2</v>
      </c>
      <c r="B19" s="36">
        <f>SUM('公式'!N34)</f>
        <v>1132273</v>
      </c>
      <c r="C19" s="36">
        <f>SUM('公式'!O34)</f>
        <v>3462300</v>
      </c>
      <c r="D19" s="39">
        <v>513089</v>
      </c>
      <c r="E19" s="39">
        <v>2836700</v>
      </c>
      <c r="F19" s="37">
        <f t="shared" si="2"/>
        <v>1.2067769919058877</v>
      </c>
      <c r="G19" s="37">
        <f t="shared" si="2"/>
        <v>0.2205379490252759</v>
      </c>
    </row>
    <row r="20" spans="1:7" ht="21.75" customHeight="1">
      <c r="A20" s="1" t="s">
        <v>3</v>
      </c>
      <c r="B20" s="36">
        <f>SUM('公式'!N38)</f>
        <v>91600</v>
      </c>
      <c r="C20" s="36">
        <f>SUM('公式'!O38)</f>
        <v>596600</v>
      </c>
      <c r="D20" s="39">
        <v>157309</v>
      </c>
      <c r="E20" s="39">
        <v>944400</v>
      </c>
      <c r="F20" s="37">
        <f t="shared" si="2"/>
        <v>-0.41770655207267227</v>
      </c>
      <c r="G20" s="37">
        <f t="shared" si="2"/>
        <v>-0.368276154171961</v>
      </c>
    </row>
    <row r="21" spans="1:7" ht="21.75" customHeight="1">
      <c r="A21" s="1" t="s">
        <v>15</v>
      </c>
      <c r="B21" s="36">
        <f>SUM('公式'!N41)</f>
        <v>807561</v>
      </c>
      <c r="C21" s="36">
        <f>SUM('公式'!O41)</f>
        <v>4421200</v>
      </c>
      <c r="D21" s="39">
        <v>536460</v>
      </c>
      <c r="E21" s="39">
        <v>3746800</v>
      </c>
      <c r="F21" s="37">
        <f t="shared" si="2"/>
        <v>0.5053517503634941</v>
      </c>
      <c r="G21" s="37">
        <f t="shared" si="2"/>
        <v>0.17999359453400232</v>
      </c>
    </row>
    <row r="22" spans="1:7" ht="21.75" customHeight="1">
      <c r="A22" s="4" t="s">
        <v>21</v>
      </c>
      <c r="B22" s="45">
        <f>SUM(B18:B21)</f>
        <v>6308268</v>
      </c>
      <c r="C22" s="45">
        <f>SUM(C18:C21)</f>
        <v>23802600</v>
      </c>
      <c r="D22" s="45">
        <f>SUM(D18:D21)</f>
        <v>5307490</v>
      </c>
      <c r="E22" s="45">
        <f>SUM(E18:E21)</f>
        <v>27446600</v>
      </c>
      <c r="F22" s="37">
        <f t="shared" si="2"/>
        <v>0.18855956393700213</v>
      </c>
      <c r="G22" s="37">
        <f t="shared" si="2"/>
        <v>-0.13276690008962855</v>
      </c>
    </row>
    <row r="23" spans="1:7" ht="11.25" customHeight="1">
      <c r="A23" s="5"/>
      <c r="B23" s="46"/>
      <c r="C23" s="46"/>
      <c r="D23" s="46"/>
      <c r="E23" s="46"/>
      <c r="F23" s="42"/>
      <c r="G23" s="42"/>
    </row>
    <row r="24" spans="1:7" ht="21.75" customHeight="1">
      <c r="A24" s="1" t="s">
        <v>24</v>
      </c>
      <c r="B24" s="36">
        <f>SUM('公式'!N46)</f>
        <v>29739</v>
      </c>
      <c r="C24" s="36">
        <f>SUM('公式'!O46)</f>
        <v>214200</v>
      </c>
      <c r="D24" s="39">
        <v>240814</v>
      </c>
      <c r="E24" s="39">
        <v>835100</v>
      </c>
      <c r="F24" s="37">
        <f aca="true" t="shared" si="3" ref="F24:G27">SUM(B24/D24-1)</f>
        <v>-0.8765063492986288</v>
      </c>
      <c r="G24" s="37">
        <f t="shared" si="3"/>
        <v>-0.7435037720033528</v>
      </c>
    </row>
    <row r="25" spans="1:7" ht="21.75" customHeight="1">
      <c r="A25" s="1" t="s">
        <v>16</v>
      </c>
      <c r="B25" s="36">
        <f>SUM('公式'!N50)</f>
        <v>1592382</v>
      </c>
      <c r="C25" s="36">
        <f>SUM('公式'!O50)</f>
        <v>11456100</v>
      </c>
      <c r="D25" s="39">
        <v>1052737</v>
      </c>
      <c r="E25" s="39">
        <v>7205500</v>
      </c>
      <c r="F25" s="37">
        <f t="shared" si="3"/>
        <v>0.5126114119670915</v>
      </c>
      <c r="G25" s="37">
        <f t="shared" si="3"/>
        <v>0.5899104850461454</v>
      </c>
    </row>
    <row r="26" spans="1:7" ht="21.75" customHeight="1">
      <c r="A26" s="1" t="s">
        <v>17</v>
      </c>
      <c r="B26" s="36">
        <f>SUM('公式'!N55)</f>
        <v>1383907</v>
      </c>
      <c r="C26" s="36">
        <f>SUM('公式'!O55)</f>
        <v>9256500</v>
      </c>
      <c r="D26" s="39">
        <v>2069291</v>
      </c>
      <c r="E26" s="39">
        <v>14337800</v>
      </c>
      <c r="F26" s="37">
        <f t="shared" si="3"/>
        <v>-0.3312168274061019</v>
      </c>
      <c r="G26" s="37">
        <f t="shared" si="3"/>
        <v>-0.3543988617500593</v>
      </c>
    </row>
    <row r="27" spans="1:7" ht="21.75" customHeight="1">
      <c r="A27" s="4" t="s">
        <v>21</v>
      </c>
      <c r="B27" s="45">
        <f>SUM(B24:B26)</f>
        <v>3006028</v>
      </c>
      <c r="C27" s="45">
        <f>SUM(C24:C26)</f>
        <v>20926800</v>
      </c>
      <c r="D27" s="45">
        <f>SUM(D24:D26)</f>
        <v>3362842</v>
      </c>
      <c r="E27" s="45">
        <f>SUM(E24:E26)</f>
        <v>22378400</v>
      </c>
      <c r="F27" s="37">
        <f t="shared" si="3"/>
        <v>-0.10610489579944582</v>
      </c>
      <c r="G27" s="37">
        <f t="shared" si="3"/>
        <v>-0.0648661209022986</v>
      </c>
    </row>
    <row r="28" spans="1:7" ht="11.25" customHeight="1">
      <c r="A28" s="5"/>
      <c r="B28" s="42"/>
      <c r="C28" s="42"/>
      <c r="D28" s="42"/>
      <c r="E28" s="42"/>
      <c r="F28" s="42"/>
      <c r="G28" s="42"/>
    </row>
    <row r="29" spans="1:7" ht="33" customHeight="1">
      <c r="A29" s="9" t="s">
        <v>42</v>
      </c>
      <c r="B29" s="47"/>
      <c r="C29" s="47"/>
      <c r="D29" s="47"/>
      <c r="E29" s="47"/>
      <c r="F29" s="47"/>
      <c r="G29" s="47"/>
    </row>
    <row r="30" spans="1:7" ht="16.5">
      <c r="A30" s="10" t="s">
        <v>45</v>
      </c>
      <c r="B30" s="47"/>
      <c r="C30" s="47"/>
      <c r="D30" s="47"/>
      <c r="E30" s="47"/>
      <c r="F30" s="47"/>
      <c r="G30" s="47"/>
    </row>
    <row r="31" spans="1:7" ht="16.5">
      <c r="A31" s="9" t="s">
        <v>26</v>
      </c>
      <c r="B31" s="47"/>
      <c r="C31" s="47"/>
      <c r="D31" s="47"/>
      <c r="E31" s="47"/>
      <c r="F31" s="47"/>
      <c r="G31" s="47"/>
    </row>
    <row r="32" spans="1:7" ht="16.5">
      <c r="A32" s="9" t="s">
        <v>4</v>
      </c>
      <c r="B32" s="47"/>
      <c r="C32" s="47"/>
      <c r="D32" s="47"/>
      <c r="E32" s="47"/>
      <c r="F32" s="47"/>
      <c r="G32" s="47"/>
    </row>
    <row r="33" spans="1:7" ht="16.5">
      <c r="A33" s="9" t="s">
        <v>27</v>
      </c>
      <c r="B33" s="47"/>
      <c r="C33" s="47"/>
      <c r="D33" s="47"/>
      <c r="E33" s="47"/>
      <c r="F33" s="47"/>
      <c r="G33" s="47"/>
    </row>
    <row r="34" spans="1:7" ht="16.5">
      <c r="A34" s="9" t="s">
        <v>25</v>
      </c>
      <c r="B34" s="47"/>
      <c r="C34" s="47"/>
      <c r="D34" s="47"/>
      <c r="E34" s="47"/>
      <c r="F34" s="47"/>
      <c r="G34" s="47"/>
    </row>
    <row r="35" spans="1:7" ht="16.5">
      <c r="A35" s="9" t="s">
        <v>28</v>
      </c>
      <c r="B35" s="47"/>
      <c r="C35" s="47"/>
      <c r="D35" s="47"/>
      <c r="E35" s="47"/>
      <c r="F35" s="47"/>
      <c r="G35" s="47"/>
    </row>
    <row r="36" spans="1:7" ht="16.5">
      <c r="A36" s="9" t="s">
        <v>5</v>
      </c>
      <c r="B36" s="47"/>
      <c r="C36" s="47"/>
      <c r="D36" s="47"/>
      <c r="E36" s="47"/>
      <c r="F36" s="47"/>
      <c r="G36" s="47"/>
    </row>
    <row r="37" spans="1:7" ht="16.5">
      <c r="A37" s="9" t="s">
        <v>6</v>
      </c>
      <c r="B37" s="47"/>
      <c r="C37" s="47"/>
      <c r="D37" s="47"/>
      <c r="E37" s="47"/>
      <c r="F37" s="47"/>
      <c r="G37" s="47"/>
    </row>
    <row r="38" spans="1:7" ht="16.5">
      <c r="A38" s="9" t="s">
        <v>7</v>
      </c>
      <c r="B38" s="47"/>
      <c r="C38" s="47"/>
      <c r="D38" s="47"/>
      <c r="E38" s="47"/>
      <c r="F38" s="47"/>
      <c r="G38" s="47"/>
    </row>
    <row r="39" spans="1:7" ht="16.5">
      <c r="A39" s="9" t="s">
        <v>8</v>
      </c>
      <c r="B39" s="47"/>
      <c r="C39" s="47"/>
      <c r="D39" s="47"/>
      <c r="E39" s="47"/>
      <c r="F39" s="47"/>
      <c r="G39" s="47"/>
    </row>
    <row r="41" spans="2:7" ht="16.5">
      <c r="B41" s="24">
        <f>SUM(B10+B16+B22+B27)</f>
        <v>27432921</v>
      </c>
      <c r="C41" s="24">
        <f>SUM(C10+C16+C22+C27)</f>
        <v>105817700</v>
      </c>
      <c r="D41" s="24">
        <f>SUM(D10+D16+D22+D27)</f>
        <v>25751372</v>
      </c>
      <c r="E41" s="24">
        <f>SUM(E10+E16+E22+E27)</f>
        <v>116480000</v>
      </c>
      <c r="F41"/>
      <c r="G41"/>
    </row>
  </sheetData>
  <mergeCells count="2">
    <mergeCell ref="A1:E1"/>
    <mergeCell ref="F3:G3"/>
  </mergeCells>
  <printOptions horizontalCentered="1"/>
  <pageMargins left="0.35433070866141736" right="0.35433070866141736" top="0.5905511811023623" bottom="0.3937007874015748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1"/>
  <sheetViews>
    <sheetView workbookViewId="0" topLeftCell="A1">
      <selection activeCell="E13" sqref="E13"/>
    </sheetView>
  </sheetViews>
  <sheetFormatPr defaultColWidth="9.00390625" defaultRowHeight="16.5"/>
  <cols>
    <col min="1" max="1" width="21.00390625" style="0" customWidth="1"/>
    <col min="2" max="2" width="11.50390625" style="30" customWidth="1"/>
    <col min="3" max="3" width="13.125" style="30" customWidth="1"/>
    <col min="4" max="4" width="11.50390625" style="30" customWidth="1"/>
    <col min="5" max="5" width="13.125" style="30" customWidth="1"/>
    <col min="6" max="7" width="8.625" style="30" customWidth="1"/>
  </cols>
  <sheetData>
    <row r="1" spans="1:7" ht="25.5" customHeight="1">
      <c r="A1" s="63" t="s">
        <v>101</v>
      </c>
      <c r="B1" s="64"/>
      <c r="C1" s="64"/>
      <c r="D1" s="64"/>
      <c r="E1" s="64"/>
      <c r="F1" s="29"/>
      <c r="G1" s="29"/>
    </row>
    <row r="3" spans="1:7" ht="21.75" customHeight="1">
      <c r="A3" s="1"/>
      <c r="B3" s="48" t="s">
        <v>102</v>
      </c>
      <c r="C3" s="48"/>
      <c r="D3" s="48" t="s">
        <v>74</v>
      </c>
      <c r="E3" s="48"/>
      <c r="F3" s="61" t="s">
        <v>47</v>
      </c>
      <c r="G3" s="62"/>
    </row>
    <row r="4" spans="1:7" s="8" customFormat="1" ht="29.25" customHeight="1">
      <c r="A4" s="7" t="s">
        <v>18</v>
      </c>
      <c r="B4" s="33" t="s">
        <v>49</v>
      </c>
      <c r="C4" s="33" t="s">
        <v>50</v>
      </c>
      <c r="D4" s="33" t="s">
        <v>49</v>
      </c>
      <c r="E4" s="33" t="s">
        <v>50</v>
      </c>
      <c r="F4" s="34" t="s">
        <v>51</v>
      </c>
      <c r="G4" s="34" t="s">
        <v>52</v>
      </c>
    </row>
    <row r="5" spans="1:7" ht="21.75" customHeight="1">
      <c r="A5" s="1" t="s">
        <v>11</v>
      </c>
      <c r="B5" s="36">
        <f>SUM('公式'!P5)</f>
        <v>4311213</v>
      </c>
      <c r="C5" s="36">
        <f>SUM('公式'!Q5)</f>
        <v>13341700</v>
      </c>
      <c r="D5" s="36">
        <v>3679021</v>
      </c>
      <c r="E5" s="36">
        <v>13265800</v>
      </c>
      <c r="F5" s="37">
        <f aca="true" t="shared" si="0" ref="F5:G10">SUM(B5/D5-1)</f>
        <v>0.17183701859815415</v>
      </c>
      <c r="G5" s="37">
        <f t="shared" si="0"/>
        <v>0.0057214792926170155</v>
      </c>
    </row>
    <row r="6" spans="1:7" ht="21.75" customHeight="1">
      <c r="A6" s="1" t="s">
        <v>12</v>
      </c>
      <c r="B6" s="36">
        <f>SUM('公式'!P8)</f>
        <v>1405600</v>
      </c>
      <c r="C6" s="36">
        <f>SUM('公式'!Q8)</f>
        <v>5836400</v>
      </c>
      <c r="D6" s="38">
        <v>2515137</v>
      </c>
      <c r="E6" s="38">
        <v>12435100</v>
      </c>
      <c r="F6" s="37">
        <f t="shared" si="0"/>
        <v>-0.4411437627453296</v>
      </c>
      <c r="G6" s="37">
        <f t="shared" si="0"/>
        <v>-0.530651140722632</v>
      </c>
    </row>
    <row r="7" spans="1:7" ht="21.75" customHeight="1">
      <c r="A7" s="1" t="s">
        <v>13</v>
      </c>
      <c r="B7" s="36">
        <f>SUM('公式'!P10)</f>
        <v>111303</v>
      </c>
      <c r="C7" s="36">
        <f>SUM('公式'!Q10)</f>
        <v>884200</v>
      </c>
      <c r="D7" s="39">
        <v>88670</v>
      </c>
      <c r="E7" s="39">
        <v>692100</v>
      </c>
      <c r="F7" s="37">
        <f t="shared" si="0"/>
        <v>0.25524980263899844</v>
      </c>
      <c r="G7" s="37">
        <f t="shared" si="0"/>
        <v>0.27756104609160537</v>
      </c>
    </row>
    <row r="8" spans="1:7" ht="21.75" customHeight="1">
      <c r="A8" s="1" t="s">
        <v>14</v>
      </c>
      <c r="B8" s="36">
        <f>SUM('公式'!P12)</f>
        <v>9748471</v>
      </c>
      <c r="C8" s="36">
        <f>SUM('公式'!Q12)</f>
        <v>24938100</v>
      </c>
      <c r="D8" s="39">
        <v>6168492</v>
      </c>
      <c r="E8" s="39">
        <v>17619300</v>
      </c>
      <c r="F8" s="37">
        <f t="shared" si="0"/>
        <v>0.5803653469924255</v>
      </c>
      <c r="G8" s="37">
        <f t="shared" si="0"/>
        <v>0.4153854012361444</v>
      </c>
    </row>
    <row r="9" spans="1:7" ht="21.75" customHeight="1">
      <c r="A9" s="1" t="s">
        <v>1</v>
      </c>
      <c r="B9" s="36">
        <f>SUM('公式'!P14)</f>
        <v>3695024</v>
      </c>
      <c r="C9" s="36">
        <f>SUM('公式'!Q14)</f>
        <v>11771800</v>
      </c>
      <c r="D9" s="39">
        <v>5813401</v>
      </c>
      <c r="E9" s="39">
        <v>16645400</v>
      </c>
      <c r="F9" s="37">
        <f t="shared" si="0"/>
        <v>-0.36439547177289167</v>
      </c>
      <c r="G9" s="37">
        <f t="shared" si="0"/>
        <v>-0.29278959952899897</v>
      </c>
    </row>
    <row r="10" spans="1:7" ht="23.25" customHeight="1">
      <c r="A10" s="4" t="s">
        <v>21</v>
      </c>
      <c r="B10" s="39">
        <f>SUM(B5:B9)</f>
        <v>19271611</v>
      </c>
      <c r="C10" s="39">
        <f>SUM(C5:C9)</f>
        <v>56772200</v>
      </c>
      <c r="D10" s="39">
        <f>SUM(D5:D9)</f>
        <v>18264721</v>
      </c>
      <c r="E10" s="39">
        <f>SUM(E5:E9)</f>
        <v>60657700</v>
      </c>
      <c r="F10" s="37">
        <f t="shared" si="0"/>
        <v>0.05512758722128841</v>
      </c>
      <c r="G10" s="37">
        <f t="shared" si="0"/>
        <v>-0.06405617093955096</v>
      </c>
    </row>
    <row r="11" spans="1:7" ht="11.25" customHeight="1">
      <c r="A11" s="5"/>
      <c r="B11" s="42"/>
      <c r="C11" s="42"/>
      <c r="D11" s="42"/>
      <c r="E11" s="42"/>
      <c r="F11" s="42"/>
      <c r="G11" s="42"/>
    </row>
    <row r="12" spans="1:7" ht="21.75" customHeight="1">
      <c r="A12" s="3" t="s">
        <v>22</v>
      </c>
      <c r="B12" s="36">
        <f>SUM('公式'!P20)</f>
        <v>1193671</v>
      </c>
      <c r="C12" s="36">
        <f>SUM('公式'!Q20)</f>
        <v>5984500</v>
      </c>
      <c r="D12" s="38">
        <v>1050057</v>
      </c>
      <c r="E12" s="38">
        <v>6526300</v>
      </c>
      <c r="F12" s="37">
        <f aca="true" t="shared" si="1" ref="F12:G16">SUM(B12/D12-1)</f>
        <v>0.1367678135567878</v>
      </c>
      <c r="G12" s="37">
        <f t="shared" si="1"/>
        <v>-0.08301794278534547</v>
      </c>
    </row>
    <row r="13" spans="1:7" ht="21.75" customHeight="1">
      <c r="A13" s="1" t="s">
        <v>9</v>
      </c>
      <c r="B13" s="36">
        <f>SUM('公式'!P23)</f>
        <v>683860</v>
      </c>
      <c r="C13" s="36">
        <f>SUM('公式'!Q23)</f>
        <v>3529900</v>
      </c>
      <c r="D13" s="39">
        <v>582001</v>
      </c>
      <c r="E13" s="39">
        <v>5120500</v>
      </c>
      <c r="F13" s="37">
        <f t="shared" si="1"/>
        <v>0.17501516320418697</v>
      </c>
      <c r="G13" s="37">
        <f t="shared" si="1"/>
        <v>-0.31063372717508053</v>
      </c>
    </row>
    <row r="14" spans="1:7" ht="21.75" customHeight="1">
      <c r="A14" s="1" t="s">
        <v>10</v>
      </c>
      <c r="B14" s="36">
        <f>SUM('公式'!P25)</f>
        <v>38024</v>
      </c>
      <c r="C14" s="36">
        <f>SUM('公式'!Q25)</f>
        <v>319600</v>
      </c>
      <c r="D14" s="39">
        <v>25444</v>
      </c>
      <c r="E14" s="39">
        <v>354400</v>
      </c>
      <c r="F14" s="37">
        <f t="shared" si="1"/>
        <v>0.4944191164911178</v>
      </c>
      <c r="G14" s="37">
        <f t="shared" si="1"/>
        <v>-0.09819413092550788</v>
      </c>
    </row>
    <row r="15" spans="1:7" ht="21.75" customHeight="1">
      <c r="A15" s="1" t="s">
        <v>0</v>
      </c>
      <c r="B15" s="36">
        <f>SUM('公式'!P27)</f>
        <v>394794</v>
      </c>
      <c r="C15" s="36">
        <f>SUM('公式'!Q27)</f>
        <v>3678700</v>
      </c>
      <c r="D15" s="39">
        <v>545752</v>
      </c>
      <c r="E15" s="39">
        <v>4446100</v>
      </c>
      <c r="F15" s="37">
        <f t="shared" si="1"/>
        <v>-0.27660549113883226</v>
      </c>
      <c r="G15" s="37">
        <f t="shared" si="1"/>
        <v>-0.1726007062369267</v>
      </c>
    </row>
    <row r="16" spans="1:7" ht="21.75" customHeight="1">
      <c r="A16" s="4" t="s">
        <v>21</v>
      </c>
      <c r="B16" s="45">
        <f>SUM(B12:B15)</f>
        <v>2310349</v>
      </c>
      <c r="C16" s="45">
        <f>SUM(C12:C15)</f>
        <v>13512700</v>
      </c>
      <c r="D16" s="45">
        <f>SUM(D12:D15)</f>
        <v>2203254</v>
      </c>
      <c r="E16" s="45">
        <f>SUM(E12:E15)</f>
        <v>16447300</v>
      </c>
      <c r="F16" s="37">
        <f t="shared" si="1"/>
        <v>0.04860765032084369</v>
      </c>
      <c r="G16" s="37">
        <f t="shared" si="1"/>
        <v>-0.17842442224559651</v>
      </c>
    </row>
    <row r="17" spans="1:7" ht="11.25" customHeight="1">
      <c r="A17" s="5"/>
      <c r="B17" s="46"/>
      <c r="C17" s="46"/>
      <c r="D17" s="46"/>
      <c r="E17" s="46"/>
      <c r="F17" s="42"/>
      <c r="G17" s="42"/>
    </row>
    <row r="18" spans="1:7" ht="21.75" customHeight="1">
      <c r="A18" s="1" t="s">
        <v>23</v>
      </c>
      <c r="B18" s="36">
        <f>SUM('公式'!P31)</f>
        <v>4943765</v>
      </c>
      <c r="C18" s="36">
        <f>SUM('公式'!Q31)</f>
        <v>17561000</v>
      </c>
      <c r="D18" s="38">
        <v>4501686</v>
      </c>
      <c r="E18" s="38">
        <v>21443700</v>
      </c>
      <c r="F18" s="37">
        <f aca="true" t="shared" si="2" ref="F18:G22">SUM(B18/D18-1)</f>
        <v>0.0982029843929586</v>
      </c>
      <c r="G18" s="37">
        <f t="shared" si="2"/>
        <v>-0.181064834893232</v>
      </c>
    </row>
    <row r="19" spans="1:7" ht="21.75" customHeight="1">
      <c r="A19" s="1" t="s">
        <v>2</v>
      </c>
      <c r="B19" s="36">
        <f>SUM('公式'!P34)</f>
        <v>1245661</v>
      </c>
      <c r="C19" s="36">
        <f>SUM('公式'!Q34)</f>
        <v>3817600</v>
      </c>
      <c r="D19" s="39">
        <v>655296</v>
      </c>
      <c r="E19" s="39">
        <v>3365000</v>
      </c>
      <c r="F19" s="37">
        <f t="shared" si="2"/>
        <v>0.9009134803203438</v>
      </c>
      <c r="G19" s="37">
        <f t="shared" si="2"/>
        <v>0.13450222882615148</v>
      </c>
    </row>
    <row r="20" spans="1:7" ht="21.75" customHeight="1">
      <c r="A20" s="1" t="s">
        <v>3</v>
      </c>
      <c r="B20" s="36">
        <f>SUM('公式'!P38)</f>
        <v>125980</v>
      </c>
      <c r="C20" s="36">
        <f>SUM('公式'!Q38)</f>
        <v>783900</v>
      </c>
      <c r="D20" s="39">
        <v>165825</v>
      </c>
      <c r="E20" s="39">
        <v>997000</v>
      </c>
      <c r="F20" s="37">
        <f t="shared" si="2"/>
        <v>-0.2402834313282074</v>
      </c>
      <c r="G20" s="37">
        <f t="shared" si="2"/>
        <v>-0.213741223671013</v>
      </c>
    </row>
    <row r="21" spans="1:7" ht="21.75" customHeight="1">
      <c r="A21" s="1" t="s">
        <v>15</v>
      </c>
      <c r="B21" s="36">
        <f>SUM('公式'!P41)</f>
        <v>927190</v>
      </c>
      <c r="C21" s="36">
        <f>SUM('公式'!Q41)</f>
        <v>5014300</v>
      </c>
      <c r="D21" s="39">
        <v>613315</v>
      </c>
      <c r="E21" s="39">
        <v>4244900</v>
      </c>
      <c r="F21" s="37">
        <f t="shared" si="2"/>
        <v>0.5117680148047903</v>
      </c>
      <c r="G21" s="37">
        <f t="shared" si="2"/>
        <v>0.18125279747461653</v>
      </c>
    </row>
    <row r="22" spans="1:7" ht="21.75" customHeight="1">
      <c r="A22" s="4" t="s">
        <v>21</v>
      </c>
      <c r="B22" s="45">
        <f>SUM(B18:B21)</f>
        <v>7242596</v>
      </c>
      <c r="C22" s="45">
        <f>SUM(C18:C21)</f>
        <v>27176800</v>
      </c>
      <c r="D22" s="45">
        <f>SUM(D18:D21)</f>
        <v>5936122</v>
      </c>
      <c r="E22" s="45">
        <f>SUM(E18:E21)</f>
        <v>30050600</v>
      </c>
      <c r="F22" s="37">
        <f t="shared" si="2"/>
        <v>0.22008880545244858</v>
      </c>
      <c r="G22" s="37">
        <f t="shared" si="2"/>
        <v>-0.0956320339693717</v>
      </c>
    </row>
    <row r="23" spans="1:7" ht="11.25" customHeight="1">
      <c r="A23" s="5"/>
      <c r="B23" s="46"/>
      <c r="C23" s="46"/>
      <c r="D23" s="46"/>
      <c r="E23" s="46"/>
      <c r="F23" s="42"/>
      <c r="G23" s="42"/>
    </row>
    <row r="24" spans="1:7" ht="21.75" customHeight="1">
      <c r="A24" s="1" t="s">
        <v>24</v>
      </c>
      <c r="B24" s="36">
        <f>SUM('公式'!P46)</f>
        <v>43593</v>
      </c>
      <c r="C24" s="36">
        <f>SUM('公式'!Q46)</f>
        <v>250700</v>
      </c>
      <c r="D24" s="39">
        <v>241114</v>
      </c>
      <c r="E24" s="39">
        <v>839100</v>
      </c>
      <c r="F24" s="37">
        <f aca="true" t="shared" si="3" ref="F24:G27">SUM(B24/D24-1)</f>
        <v>-0.8192017054173545</v>
      </c>
      <c r="G24" s="37">
        <f t="shared" si="3"/>
        <v>-0.701227505660827</v>
      </c>
    </row>
    <row r="25" spans="1:7" ht="21.75" customHeight="1">
      <c r="A25" s="1" t="s">
        <v>16</v>
      </c>
      <c r="B25" s="36">
        <f>SUM('公式'!P50)</f>
        <v>1751266</v>
      </c>
      <c r="C25" s="36">
        <f>SUM('公式'!Q50)</f>
        <v>12530900</v>
      </c>
      <c r="D25" s="39">
        <v>1236397</v>
      </c>
      <c r="E25" s="39">
        <v>8413700</v>
      </c>
      <c r="F25" s="37">
        <f t="shared" si="3"/>
        <v>0.4164269243616734</v>
      </c>
      <c r="G25" s="37">
        <f t="shared" si="3"/>
        <v>0.4893447591428266</v>
      </c>
    </row>
    <row r="26" spans="1:7" ht="21.75" customHeight="1">
      <c r="A26" s="1" t="s">
        <v>17</v>
      </c>
      <c r="B26" s="36">
        <f>SUM('公式'!P55)</f>
        <v>1508906</v>
      </c>
      <c r="C26" s="36">
        <f>SUM('公式'!Q55)</f>
        <v>10021000</v>
      </c>
      <c r="D26" s="39">
        <v>2243170</v>
      </c>
      <c r="E26" s="39">
        <v>15682700</v>
      </c>
      <c r="F26" s="37">
        <f t="shared" si="3"/>
        <v>-0.32733319365005775</v>
      </c>
      <c r="G26" s="37">
        <f t="shared" si="3"/>
        <v>-0.361015641439293</v>
      </c>
    </row>
    <row r="27" spans="1:7" ht="21.75" customHeight="1">
      <c r="A27" s="4" t="s">
        <v>21</v>
      </c>
      <c r="B27" s="45">
        <f>SUM(B24:B26)</f>
        <v>3303765</v>
      </c>
      <c r="C27" s="45">
        <f>SUM(C24:C26)</f>
        <v>22802600</v>
      </c>
      <c r="D27" s="45">
        <f>SUM(D24:D26)</f>
        <v>3720681</v>
      </c>
      <c r="E27" s="45">
        <f>SUM(E24:E26)</f>
        <v>24935500</v>
      </c>
      <c r="F27" s="37">
        <f t="shared" si="3"/>
        <v>-0.11205368049558673</v>
      </c>
      <c r="G27" s="37">
        <f t="shared" si="3"/>
        <v>-0.08553668464638764</v>
      </c>
    </row>
    <row r="28" spans="1:7" ht="11.25" customHeight="1">
      <c r="A28" s="5"/>
      <c r="B28" s="42"/>
      <c r="C28" s="42"/>
      <c r="D28" s="42"/>
      <c r="E28" s="42"/>
      <c r="F28" s="42"/>
      <c r="G28" s="42"/>
    </row>
    <row r="29" spans="1:7" ht="33" customHeight="1">
      <c r="A29" s="9" t="s">
        <v>42</v>
      </c>
      <c r="B29" s="47"/>
      <c r="C29" s="47"/>
      <c r="D29" s="47"/>
      <c r="E29" s="47"/>
      <c r="F29" s="47"/>
      <c r="G29" s="47"/>
    </row>
    <row r="30" spans="1:7" ht="16.5">
      <c r="A30" s="10" t="s">
        <v>45</v>
      </c>
      <c r="B30" s="47"/>
      <c r="C30" s="47"/>
      <c r="D30" s="47"/>
      <c r="E30" s="47"/>
      <c r="F30" s="47"/>
      <c r="G30" s="47"/>
    </row>
    <row r="31" spans="1:7" ht="16.5">
      <c r="A31" s="9" t="s">
        <v>26</v>
      </c>
      <c r="B31" s="47"/>
      <c r="C31" s="47"/>
      <c r="D31" s="47"/>
      <c r="E31" s="47"/>
      <c r="F31" s="47"/>
      <c r="G31" s="47"/>
    </row>
    <row r="32" spans="1:7" ht="16.5">
      <c r="A32" s="9" t="s">
        <v>4</v>
      </c>
      <c r="B32" s="47"/>
      <c r="C32" s="47"/>
      <c r="D32" s="47"/>
      <c r="E32" s="47"/>
      <c r="F32" s="47"/>
      <c r="G32" s="47"/>
    </row>
    <row r="33" spans="1:7" ht="16.5">
      <c r="A33" s="9" t="s">
        <v>27</v>
      </c>
      <c r="B33" s="47"/>
      <c r="C33" s="47"/>
      <c r="D33" s="47"/>
      <c r="E33" s="47"/>
      <c r="F33" s="47"/>
      <c r="G33" s="47"/>
    </row>
    <row r="34" spans="1:7" ht="16.5">
      <c r="A34" s="9" t="s">
        <v>25</v>
      </c>
      <c r="B34" s="47"/>
      <c r="C34" s="47"/>
      <c r="D34" s="47"/>
      <c r="E34" s="47"/>
      <c r="F34" s="47"/>
      <c r="G34" s="47"/>
    </row>
    <row r="35" spans="1:7" ht="16.5">
      <c r="A35" s="9" t="s">
        <v>28</v>
      </c>
      <c r="B35" s="47"/>
      <c r="C35" s="47"/>
      <c r="D35" s="47"/>
      <c r="E35" s="47"/>
      <c r="F35" s="47"/>
      <c r="G35" s="47"/>
    </row>
    <row r="36" spans="1:7" ht="16.5">
      <c r="A36" s="9" t="s">
        <v>5</v>
      </c>
      <c r="B36" s="47"/>
      <c r="C36" s="47"/>
      <c r="D36" s="47"/>
      <c r="E36" s="47"/>
      <c r="F36" s="47"/>
      <c r="G36" s="47"/>
    </row>
    <row r="37" spans="1:7" ht="16.5">
      <c r="A37" s="9" t="s">
        <v>6</v>
      </c>
      <c r="B37" s="47"/>
      <c r="C37" s="47"/>
      <c r="D37" s="47"/>
      <c r="E37" s="47"/>
      <c r="F37" s="47"/>
      <c r="G37" s="47"/>
    </row>
    <row r="38" spans="1:7" ht="16.5">
      <c r="A38" s="9" t="s">
        <v>7</v>
      </c>
      <c r="B38" s="47"/>
      <c r="C38" s="47"/>
      <c r="D38" s="47"/>
      <c r="E38" s="47"/>
      <c r="F38" s="47"/>
      <c r="G38" s="47"/>
    </row>
    <row r="39" spans="1:7" ht="16.5">
      <c r="A39" s="9" t="s">
        <v>8</v>
      </c>
      <c r="B39" s="47"/>
      <c r="C39" s="47"/>
      <c r="D39" s="47"/>
      <c r="E39" s="47"/>
      <c r="F39" s="47"/>
      <c r="G39" s="47"/>
    </row>
    <row r="41" spans="2:7" ht="16.5">
      <c r="B41" s="24">
        <f>SUM(B10+B16+B22+B27)</f>
        <v>32128321</v>
      </c>
      <c r="C41" s="24">
        <f>SUM(C10+C16+C22+C27)</f>
        <v>120264300</v>
      </c>
      <c r="D41" s="24">
        <f>SUM(D10+D16+D22+D27)</f>
        <v>30124778</v>
      </c>
      <c r="E41" s="24">
        <f>SUM(E10+E16+E22+E27)</f>
        <v>132091100</v>
      </c>
      <c r="F41"/>
      <c r="G41"/>
    </row>
  </sheetData>
  <mergeCells count="2">
    <mergeCell ref="A1:E1"/>
    <mergeCell ref="F3:G3"/>
  </mergeCells>
  <printOptions horizontalCentered="1"/>
  <pageMargins left="0.35433070866141736" right="0.35433070866141736" top="0.5905511811023623" bottom="0.3937007874015748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1"/>
  <sheetViews>
    <sheetView workbookViewId="0" topLeftCell="A1">
      <selection activeCell="D22" sqref="D22"/>
    </sheetView>
  </sheetViews>
  <sheetFormatPr defaultColWidth="9.00390625" defaultRowHeight="16.5"/>
  <cols>
    <col min="1" max="1" width="21.00390625" style="0" customWidth="1"/>
    <col min="2" max="2" width="11.50390625" style="30" customWidth="1"/>
    <col min="3" max="3" width="13.125" style="30" customWidth="1"/>
    <col min="4" max="4" width="14.125" style="0" customWidth="1"/>
    <col min="5" max="5" width="13.625" style="0" customWidth="1"/>
    <col min="6" max="7" width="8.625" style="30" customWidth="1"/>
  </cols>
  <sheetData>
    <row r="1" spans="1:7" ht="25.5" customHeight="1">
      <c r="A1" s="63" t="s">
        <v>107</v>
      </c>
      <c r="B1" s="64"/>
      <c r="C1" s="64"/>
      <c r="D1" s="64"/>
      <c r="E1" s="64"/>
      <c r="F1" s="29"/>
      <c r="G1" s="29"/>
    </row>
    <row r="3" spans="1:7" ht="21.75" customHeight="1">
      <c r="A3" s="1"/>
      <c r="B3" s="48" t="s">
        <v>106</v>
      </c>
      <c r="C3" s="48"/>
      <c r="D3" s="65" t="s">
        <v>105</v>
      </c>
      <c r="E3" s="65"/>
      <c r="F3" s="61" t="s">
        <v>47</v>
      </c>
      <c r="G3" s="62"/>
    </row>
    <row r="4" spans="1:7" s="8" customFormat="1" ht="29.25" customHeight="1">
      <c r="A4" s="7" t="s">
        <v>18</v>
      </c>
      <c r="B4" s="33" t="s">
        <v>49</v>
      </c>
      <c r="C4" s="33" t="s">
        <v>50</v>
      </c>
      <c r="D4" s="7" t="s">
        <v>20</v>
      </c>
      <c r="E4" s="7" t="s">
        <v>19</v>
      </c>
      <c r="F4" s="34" t="s">
        <v>51</v>
      </c>
      <c r="G4" s="34" t="s">
        <v>52</v>
      </c>
    </row>
    <row r="5" spans="1:7" ht="21.75" customHeight="1">
      <c r="A5" s="1" t="s">
        <v>11</v>
      </c>
      <c r="B5" s="38">
        <f>'公式'!R5</f>
        <v>5065742</v>
      </c>
      <c r="C5" s="38">
        <f>'公式'!S5</f>
        <v>15564700</v>
      </c>
      <c r="D5" s="25">
        <v>3975494</v>
      </c>
      <c r="E5" s="25">
        <v>14255900</v>
      </c>
      <c r="F5" s="37">
        <f aca="true" t="shared" si="0" ref="F5:G10">SUM(B5/D5-1)</f>
        <v>0.27424214449826856</v>
      </c>
      <c r="G5" s="37">
        <f t="shared" si="0"/>
        <v>0.09180760246634723</v>
      </c>
    </row>
    <row r="6" spans="1:7" ht="21.75" customHeight="1">
      <c r="A6" s="1" t="s">
        <v>12</v>
      </c>
      <c r="B6" s="38">
        <f>'公式'!R8</f>
        <v>1573212</v>
      </c>
      <c r="C6" s="38">
        <f>'公式'!S8</f>
        <v>6488700</v>
      </c>
      <c r="D6" s="15">
        <v>2911558</v>
      </c>
      <c r="E6" s="15">
        <v>13784400</v>
      </c>
      <c r="F6" s="37">
        <f t="shared" si="0"/>
        <v>-0.4596666114842981</v>
      </c>
      <c r="G6" s="37">
        <f t="shared" si="0"/>
        <v>-0.5292722207713068</v>
      </c>
    </row>
    <row r="7" spans="1:7" ht="21.75" customHeight="1">
      <c r="A7" s="1" t="s">
        <v>13</v>
      </c>
      <c r="B7" s="39">
        <f>'公式'!R10</f>
        <v>126713</v>
      </c>
      <c r="C7" s="39">
        <f>'公式'!S10</f>
        <v>1019700</v>
      </c>
      <c r="D7" s="16">
        <v>106186</v>
      </c>
      <c r="E7" s="16">
        <v>883800</v>
      </c>
      <c r="F7" s="37">
        <f t="shared" si="0"/>
        <v>0.19331173601039686</v>
      </c>
      <c r="G7" s="37">
        <f t="shared" si="0"/>
        <v>0.1537678207739308</v>
      </c>
    </row>
    <row r="8" spans="1:7" ht="21.75" customHeight="1">
      <c r="A8" s="1" t="s">
        <v>14</v>
      </c>
      <c r="B8" s="39">
        <f>'公式'!R12</f>
        <v>10399259</v>
      </c>
      <c r="C8" s="39">
        <f>'公式'!S12</f>
        <v>26711200</v>
      </c>
      <c r="D8" s="16">
        <v>7461680</v>
      </c>
      <c r="E8" s="16">
        <v>20371800</v>
      </c>
      <c r="F8" s="37">
        <f t="shared" si="0"/>
        <v>0.3936886867300662</v>
      </c>
      <c r="G8" s="37">
        <f t="shared" si="0"/>
        <v>0.3111850695569365</v>
      </c>
    </row>
    <row r="9" spans="1:7" ht="21.75" customHeight="1">
      <c r="A9" s="1" t="s">
        <v>1</v>
      </c>
      <c r="B9" s="39">
        <f>'公式'!R14</f>
        <v>4046241</v>
      </c>
      <c r="C9" s="39">
        <f>'公式'!S14</f>
        <v>12885600</v>
      </c>
      <c r="D9" s="16">
        <v>6263694</v>
      </c>
      <c r="E9" s="16">
        <v>17914100</v>
      </c>
      <c r="F9" s="37">
        <f t="shared" si="0"/>
        <v>-0.35401681499766746</v>
      </c>
      <c r="G9" s="37">
        <f t="shared" si="0"/>
        <v>-0.28070067712025726</v>
      </c>
    </row>
    <row r="10" spans="1:7" ht="23.25" customHeight="1">
      <c r="A10" s="4" t="s">
        <v>21</v>
      </c>
      <c r="B10" s="39">
        <f>SUM(B5:B9)</f>
        <v>21211167</v>
      </c>
      <c r="C10" s="39">
        <f>SUM(C5:C9)</f>
        <v>62669900</v>
      </c>
      <c r="D10" s="16">
        <f>SUM(D5:D9)</f>
        <v>20718612</v>
      </c>
      <c r="E10" s="16">
        <f>SUM(E5:E9)</f>
        <v>67210000</v>
      </c>
      <c r="F10" s="37">
        <f t="shared" si="0"/>
        <v>0.023773552012074983</v>
      </c>
      <c r="G10" s="37">
        <f t="shared" si="0"/>
        <v>-0.06755095967861924</v>
      </c>
    </row>
    <row r="11" spans="1:7" ht="11.25" customHeight="1">
      <c r="A11" s="5"/>
      <c r="B11" s="42"/>
      <c r="C11" s="42"/>
      <c r="D11" s="6"/>
      <c r="E11" s="6"/>
      <c r="F11" s="42"/>
      <c r="G11" s="42"/>
    </row>
    <row r="12" spans="1:7" ht="21.75" customHeight="1">
      <c r="A12" s="3" t="s">
        <v>22</v>
      </c>
      <c r="B12" s="38">
        <f>'公式'!R20</f>
        <v>1282175</v>
      </c>
      <c r="C12" s="38">
        <f>'公式'!S20</f>
        <v>6310300</v>
      </c>
      <c r="D12" s="26">
        <v>1117464</v>
      </c>
      <c r="E12" s="26">
        <v>7009400</v>
      </c>
      <c r="F12" s="37">
        <f aca="true" t="shared" si="1" ref="F12:G16">SUM(B12/D12-1)</f>
        <v>0.14739714210032706</v>
      </c>
      <c r="G12" s="37">
        <f t="shared" si="1"/>
        <v>-0.09973749536336918</v>
      </c>
    </row>
    <row r="13" spans="1:7" ht="21.75" customHeight="1">
      <c r="A13" s="1" t="s">
        <v>9</v>
      </c>
      <c r="B13" s="39">
        <f>'公式'!R23</f>
        <v>802516</v>
      </c>
      <c r="C13" s="39">
        <f>'公式'!S23</f>
        <v>3990600</v>
      </c>
      <c r="D13" s="27">
        <v>637238</v>
      </c>
      <c r="E13" s="27">
        <v>5607300</v>
      </c>
      <c r="F13" s="37">
        <f t="shared" si="1"/>
        <v>0.25936620226665696</v>
      </c>
      <c r="G13" s="37">
        <f t="shared" si="1"/>
        <v>-0.2883205820983361</v>
      </c>
    </row>
    <row r="14" spans="1:7" ht="21.75" customHeight="1">
      <c r="A14" s="1" t="s">
        <v>10</v>
      </c>
      <c r="B14" s="39">
        <f>'公式'!R25</f>
        <v>41593</v>
      </c>
      <c r="C14" s="39">
        <f>'公式'!S25</f>
        <v>366200</v>
      </c>
      <c r="D14" s="27">
        <v>36949</v>
      </c>
      <c r="E14" s="27">
        <v>484400</v>
      </c>
      <c r="F14" s="37">
        <f t="shared" si="1"/>
        <v>0.125686757422393</v>
      </c>
      <c r="G14" s="37">
        <f t="shared" si="1"/>
        <v>-0.24401321222130468</v>
      </c>
    </row>
    <row r="15" spans="1:7" ht="21.75" customHeight="1">
      <c r="A15" s="1" t="s">
        <v>0</v>
      </c>
      <c r="B15" s="39">
        <f>'公式'!R27</f>
        <v>428737</v>
      </c>
      <c r="C15" s="39">
        <f>'公式'!S27</f>
        <v>4019800</v>
      </c>
      <c r="D15" s="27">
        <v>575627</v>
      </c>
      <c r="E15" s="27">
        <v>4643000</v>
      </c>
      <c r="F15" s="37">
        <f t="shared" si="1"/>
        <v>-0.25518260957182337</v>
      </c>
      <c r="G15" s="37">
        <f t="shared" si="1"/>
        <v>-0.13422356235192767</v>
      </c>
    </row>
    <row r="16" spans="1:7" ht="21.75" customHeight="1">
      <c r="A16" s="4" t="s">
        <v>21</v>
      </c>
      <c r="B16" s="45">
        <f>SUM(B12:B15)</f>
        <v>2555021</v>
      </c>
      <c r="C16" s="45">
        <f>SUM(C12:C15)</f>
        <v>14686900</v>
      </c>
      <c r="D16" s="27">
        <f>SUM(D12:D15)</f>
        <v>2367278</v>
      </c>
      <c r="E16" s="27">
        <f>SUM(E12:E15)</f>
        <v>17744100</v>
      </c>
      <c r="F16" s="37">
        <f t="shared" si="1"/>
        <v>0.07930754224894576</v>
      </c>
      <c r="G16" s="37">
        <f t="shared" si="1"/>
        <v>-0.1722938892364222</v>
      </c>
    </row>
    <row r="17" spans="1:7" ht="11.25" customHeight="1">
      <c r="A17" s="5"/>
      <c r="B17" s="46"/>
      <c r="C17" s="46"/>
      <c r="D17" s="6"/>
      <c r="E17" s="6"/>
      <c r="F17" s="42"/>
      <c r="G17" s="42"/>
    </row>
    <row r="18" spans="1:7" ht="21.75" customHeight="1">
      <c r="A18" s="1" t="s">
        <v>23</v>
      </c>
      <c r="B18" s="38">
        <f>'公式'!R31</f>
        <v>5608442</v>
      </c>
      <c r="C18" s="38">
        <f>'公式'!S31</f>
        <v>19870800</v>
      </c>
      <c r="D18" s="27">
        <v>5157251</v>
      </c>
      <c r="E18" s="27">
        <v>23931100</v>
      </c>
      <c r="F18" s="37">
        <f aca="true" t="shared" si="2" ref="F18:G22">SUM(B18/D18-1)</f>
        <v>0.08748672500136223</v>
      </c>
      <c r="G18" s="37">
        <f t="shared" si="2"/>
        <v>-0.1696662501932632</v>
      </c>
    </row>
    <row r="19" spans="1:7" ht="21.75" customHeight="1">
      <c r="A19" s="1" t="s">
        <v>2</v>
      </c>
      <c r="B19" s="39">
        <f>'公式'!R34</f>
        <v>1359516</v>
      </c>
      <c r="C19" s="39">
        <f>'公式'!S34</f>
        <v>4165600</v>
      </c>
      <c r="D19" s="27">
        <v>827352</v>
      </c>
      <c r="E19" s="27">
        <v>4104100</v>
      </c>
      <c r="F19" s="37">
        <f t="shared" si="2"/>
        <v>0.6432135294288284</v>
      </c>
      <c r="G19" s="37">
        <f t="shared" si="2"/>
        <v>0.014985014985015033</v>
      </c>
    </row>
    <row r="20" spans="1:7" ht="21.75" customHeight="1">
      <c r="A20" s="1" t="s">
        <v>3</v>
      </c>
      <c r="B20" s="39">
        <f>'公式'!R38</f>
        <v>140871</v>
      </c>
      <c r="C20" s="39">
        <f>'公式'!S38</f>
        <v>934500</v>
      </c>
      <c r="D20" s="27">
        <v>207778</v>
      </c>
      <c r="E20" s="27">
        <v>1229200</v>
      </c>
      <c r="F20" s="37">
        <f t="shared" si="2"/>
        <v>-0.32201195506742775</v>
      </c>
      <c r="G20" s="37">
        <f t="shared" si="2"/>
        <v>-0.23974943052391795</v>
      </c>
    </row>
    <row r="21" spans="1:7" ht="21.75" customHeight="1">
      <c r="A21" s="1" t="s">
        <v>15</v>
      </c>
      <c r="B21" s="39">
        <f>'公式'!R41</f>
        <v>1099530</v>
      </c>
      <c r="C21" s="39">
        <f>'公式'!S41</f>
        <v>5864200</v>
      </c>
      <c r="D21" s="27">
        <v>710738</v>
      </c>
      <c r="E21" s="27">
        <v>4765800</v>
      </c>
      <c r="F21" s="37">
        <f t="shared" si="2"/>
        <v>0.5470257675824284</v>
      </c>
      <c r="G21" s="37">
        <f t="shared" si="2"/>
        <v>0.23047547106466904</v>
      </c>
    </row>
    <row r="22" spans="1:7" ht="21.75" customHeight="1">
      <c r="A22" s="4" t="s">
        <v>21</v>
      </c>
      <c r="B22" s="45">
        <f>SUM(B18:B21)</f>
        <v>8208359</v>
      </c>
      <c r="C22" s="45">
        <f>SUM(C18:C21)</f>
        <v>30835100</v>
      </c>
      <c r="D22" s="27">
        <f>SUM(D18:D21)</f>
        <v>6903119</v>
      </c>
      <c r="E22" s="27">
        <f>SUM(E18:E21)</f>
        <v>34030200</v>
      </c>
      <c r="F22" s="37">
        <f t="shared" si="2"/>
        <v>0.18907974786469706</v>
      </c>
      <c r="G22" s="37">
        <f t="shared" si="2"/>
        <v>-0.09389013288196957</v>
      </c>
    </row>
    <row r="23" spans="1:7" ht="11.25" customHeight="1">
      <c r="A23" s="5"/>
      <c r="B23" s="46"/>
      <c r="C23" s="46"/>
      <c r="D23" s="28"/>
      <c r="E23" s="28"/>
      <c r="F23" s="42"/>
      <c r="G23" s="42"/>
    </row>
    <row r="24" spans="1:7" ht="21.75" customHeight="1">
      <c r="A24" s="1" t="s">
        <v>24</v>
      </c>
      <c r="B24" s="39">
        <f>'公式'!R46</f>
        <v>56681</v>
      </c>
      <c r="C24" s="39">
        <f>'公式'!S46</f>
        <v>313200</v>
      </c>
      <c r="D24" s="27">
        <v>252698</v>
      </c>
      <c r="E24" s="27">
        <v>882600</v>
      </c>
      <c r="F24" s="37">
        <f aca="true" t="shared" si="3" ref="F24:G27">SUM(B24/D24-1)</f>
        <v>-0.7756966814141781</v>
      </c>
      <c r="G24" s="37">
        <f t="shared" si="3"/>
        <v>-0.6451393609789259</v>
      </c>
    </row>
    <row r="25" spans="1:7" ht="21.75" customHeight="1">
      <c r="A25" s="1" t="s">
        <v>16</v>
      </c>
      <c r="B25" s="39">
        <f>'公式'!R50</f>
        <v>1932312</v>
      </c>
      <c r="C25" s="39">
        <f>'公式'!S50</f>
        <v>13432600</v>
      </c>
      <c r="D25" s="27">
        <v>1456881</v>
      </c>
      <c r="E25" s="27">
        <v>9979700</v>
      </c>
      <c r="F25" s="37">
        <f t="shared" si="3"/>
        <v>0.326334820757495</v>
      </c>
      <c r="G25" s="37">
        <f t="shared" si="3"/>
        <v>0.34599236449993476</v>
      </c>
    </row>
    <row r="26" spans="1:7" ht="21.75" customHeight="1">
      <c r="A26" s="1" t="s">
        <v>17</v>
      </c>
      <c r="B26" s="39">
        <f>'公式'!R55</f>
        <v>1730851</v>
      </c>
      <c r="C26" s="39">
        <f>'公式'!S55</f>
        <v>11269900</v>
      </c>
      <c r="D26" s="27">
        <v>2481892</v>
      </c>
      <c r="E26" s="27">
        <v>17165700</v>
      </c>
      <c r="F26" s="37">
        <f t="shared" si="3"/>
        <v>-0.3026082520915495</v>
      </c>
      <c r="G26" s="37">
        <f t="shared" si="3"/>
        <v>-0.3434640008854868</v>
      </c>
    </row>
    <row r="27" spans="1:7" ht="21.75" customHeight="1">
      <c r="A27" s="4" t="s">
        <v>21</v>
      </c>
      <c r="B27" s="45">
        <f>SUM(B24:B26)</f>
        <v>3719844</v>
      </c>
      <c r="C27" s="45">
        <f>SUM(C24:C26)</f>
        <v>25015700</v>
      </c>
      <c r="D27" s="27">
        <f>SUM(D24:D26)</f>
        <v>4191471</v>
      </c>
      <c r="E27" s="27">
        <f>SUM(E24:E26)</f>
        <v>28028000</v>
      </c>
      <c r="F27" s="37">
        <f t="shared" si="3"/>
        <v>-0.1125206401284895</v>
      </c>
      <c r="G27" s="37">
        <f t="shared" si="3"/>
        <v>-0.1074746681889539</v>
      </c>
    </row>
    <row r="28" spans="1:7" ht="11.25" customHeight="1">
      <c r="A28" s="5"/>
      <c r="B28" s="42"/>
      <c r="C28" s="42"/>
      <c r="D28" s="6"/>
      <c r="E28" s="6"/>
      <c r="F28" s="42"/>
      <c r="G28" s="42"/>
    </row>
    <row r="29" spans="1:7" ht="33" customHeight="1">
      <c r="A29" s="9" t="s">
        <v>42</v>
      </c>
      <c r="B29" s="47"/>
      <c r="C29" s="47"/>
      <c r="D29" s="9"/>
      <c r="E29" s="9"/>
      <c r="F29" s="47"/>
      <c r="G29" s="47"/>
    </row>
    <row r="30" spans="1:7" ht="16.5">
      <c r="A30" s="10" t="s">
        <v>45</v>
      </c>
      <c r="B30" s="47"/>
      <c r="C30" s="47"/>
      <c r="D30" s="9"/>
      <c r="E30" s="9"/>
      <c r="F30" s="47"/>
      <c r="G30" s="47"/>
    </row>
    <row r="31" spans="1:7" ht="16.5">
      <c r="A31" s="9" t="s">
        <v>26</v>
      </c>
      <c r="B31" s="47"/>
      <c r="C31" s="47"/>
      <c r="D31" s="9"/>
      <c r="E31" s="9"/>
      <c r="F31" s="47"/>
      <c r="G31" s="47"/>
    </row>
    <row r="32" spans="1:7" ht="16.5">
      <c r="A32" s="9" t="s">
        <v>4</v>
      </c>
      <c r="B32" s="47"/>
      <c r="C32" s="47"/>
      <c r="D32" s="9"/>
      <c r="E32" s="9"/>
      <c r="F32" s="47"/>
      <c r="G32" s="47"/>
    </row>
    <row r="33" spans="1:7" ht="16.5">
      <c r="A33" s="9" t="s">
        <v>27</v>
      </c>
      <c r="B33" s="47"/>
      <c r="C33" s="47"/>
      <c r="D33" s="9"/>
      <c r="E33" s="9"/>
      <c r="F33" s="47"/>
      <c r="G33" s="47"/>
    </row>
    <row r="34" spans="1:7" ht="16.5">
      <c r="A34" s="9" t="s">
        <v>25</v>
      </c>
      <c r="B34" s="47"/>
      <c r="C34" s="47"/>
      <c r="D34" s="9"/>
      <c r="E34" s="9"/>
      <c r="F34" s="47"/>
      <c r="G34" s="47"/>
    </row>
    <row r="35" spans="1:7" ht="16.5">
      <c r="A35" s="9" t="s">
        <v>28</v>
      </c>
      <c r="B35" s="47"/>
      <c r="C35" s="47"/>
      <c r="D35" s="9"/>
      <c r="E35" s="9"/>
      <c r="F35" s="47"/>
      <c r="G35" s="47"/>
    </row>
    <row r="36" spans="1:7" ht="16.5">
      <c r="A36" s="9" t="s">
        <v>5</v>
      </c>
      <c r="B36" s="47"/>
      <c r="C36" s="47"/>
      <c r="D36" s="9"/>
      <c r="E36" s="9"/>
      <c r="F36" s="47"/>
      <c r="G36" s="47"/>
    </row>
    <row r="37" spans="1:7" ht="16.5">
      <c r="A37" s="9" t="s">
        <v>6</v>
      </c>
      <c r="B37" s="47"/>
      <c r="C37" s="47"/>
      <c r="D37" s="9"/>
      <c r="E37" s="9"/>
      <c r="F37" s="47"/>
      <c r="G37" s="47"/>
    </row>
    <row r="38" spans="1:7" ht="16.5">
      <c r="A38" s="9" t="s">
        <v>7</v>
      </c>
      <c r="B38" s="47"/>
      <c r="C38" s="47"/>
      <c r="D38" s="9"/>
      <c r="E38" s="9"/>
      <c r="F38" s="47"/>
      <c r="G38" s="47"/>
    </row>
    <row r="39" spans="1:7" ht="16.5">
      <c r="A39" s="9" t="s">
        <v>8</v>
      </c>
      <c r="B39" s="47"/>
      <c r="C39" s="47"/>
      <c r="D39" s="9"/>
      <c r="E39" s="9"/>
      <c r="F39" s="47"/>
      <c r="G39" s="47"/>
    </row>
    <row r="41" spans="2:7" ht="16.5">
      <c r="B41" s="24">
        <f>SUM(B10+B16+B22+B27)</f>
        <v>35694391</v>
      </c>
      <c r="C41" s="24">
        <f>SUM(C10+C16+C22+C27)</f>
        <v>133207600</v>
      </c>
      <c r="D41" s="24">
        <f>SUM(D10+D16+D22+D27)</f>
        <v>34180480</v>
      </c>
      <c r="E41" s="24">
        <f>SUM(E10+E16+E22+E27)</f>
        <v>147012300</v>
      </c>
      <c r="F41"/>
      <c r="G41"/>
    </row>
  </sheetData>
  <mergeCells count="3">
    <mergeCell ref="A1:E1"/>
    <mergeCell ref="D3:E3"/>
    <mergeCell ref="F3:G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MiTAC 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MiTAC Users</dc:creator>
  <cp:keywords/>
  <dc:description/>
  <cp:lastModifiedBy>user</cp:lastModifiedBy>
  <cp:lastPrinted>2010-02-24T08:56:53Z</cp:lastPrinted>
  <dcterms:created xsi:type="dcterms:W3CDTF">2000-07-19T08:32:38Z</dcterms:created>
  <dcterms:modified xsi:type="dcterms:W3CDTF">2013-02-18T08:25:53Z</dcterms:modified>
  <cp:category/>
  <cp:version/>
  <cp:contentType/>
  <cp:contentStatus/>
</cp:coreProperties>
</file>