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ork\網站及公會相關資料\統計-進出口統計資料\108年度統計資料\"/>
    </mc:Choice>
  </mc:AlternateContent>
  <bookViews>
    <workbookView xWindow="0" yWindow="0" windowWidth="12840" windowHeight="12315" tabRatio="751" firstSheet="6" activeTab="11"/>
  </bookViews>
  <sheets>
    <sheet name="10801" sheetId="26" r:id="rId1"/>
    <sheet name="10802" sheetId="27" r:id="rId2"/>
    <sheet name="10803" sheetId="28" r:id="rId3"/>
    <sheet name="10804" sheetId="29" r:id="rId4"/>
    <sheet name="10805" sheetId="30" r:id="rId5"/>
    <sheet name="10806" sheetId="3" r:id="rId6"/>
    <sheet name="10807" sheetId="32" r:id="rId7"/>
    <sheet name="10808" sheetId="31" r:id="rId8"/>
    <sheet name="10809" sheetId="34" r:id="rId9"/>
    <sheet name="10810" sheetId="38" r:id="rId10"/>
    <sheet name="10811" sheetId="36" r:id="rId11"/>
    <sheet name="10812" sheetId="35" r:id="rId12"/>
    <sheet name="公式" sheetId="9" r:id="rId13"/>
    <sheet name="會訊分析" sheetId="37" r:id="rId14"/>
  </sheets>
  <calcPr calcId="152511"/>
  <fileRecoveryPr autoRecover="0"/>
</workbook>
</file>

<file path=xl/calcChain.xml><?xml version="1.0" encoding="utf-8"?>
<calcChain xmlns="http://schemas.openxmlformats.org/spreadsheetml/2006/main">
  <c r="V5" i="9" l="1"/>
  <c r="W5" i="9"/>
  <c r="X5" i="9"/>
  <c r="Y5" i="9"/>
  <c r="V8" i="9"/>
  <c r="W8" i="9"/>
  <c r="X8" i="9"/>
  <c r="Y8" i="9"/>
  <c r="V10" i="9"/>
  <c r="W10" i="9"/>
  <c r="X10" i="9"/>
  <c r="Y10" i="9"/>
  <c r="V12" i="9"/>
  <c r="W12" i="9"/>
  <c r="X12" i="9"/>
  <c r="Y12" i="9"/>
  <c r="V14" i="9"/>
  <c r="W14" i="9"/>
  <c r="X14" i="9"/>
  <c r="Y14" i="9"/>
  <c r="V20" i="9"/>
  <c r="W20" i="9"/>
  <c r="X20" i="9"/>
  <c r="X29" i="9" s="1"/>
  <c r="Y20" i="9"/>
  <c r="V23" i="9"/>
  <c r="W23" i="9"/>
  <c r="X23" i="9"/>
  <c r="Y23" i="9"/>
  <c r="Y29" i="9" s="1"/>
  <c r="V25" i="9"/>
  <c r="W25" i="9"/>
  <c r="X25" i="9"/>
  <c r="Y25" i="9"/>
  <c r="V27" i="9"/>
  <c r="W27" i="9"/>
  <c r="X27" i="9"/>
  <c r="Y27" i="9"/>
  <c r="V31" i="9"/>
  <c r="V44" i="9" s="1"/>
  <c r="W31" i="9"/>
  <c r="W44" i="9" s="1"/>
  <c r="X31" i="9"/>
  <c r="Y31" i="9"/>
  <c r="V34" i="9"/>
  <c r="W34" i="9"/>
  <c r="X34" i="9"/>
  <c r="Y34" i="9"/>
  <c r="V38" i="9"/>
  <c r="W38" i="9"/>
  <c r="X38" i="9"/>
  <c r="Y38" i="9"/>
  <c r="V41" i="9"/>
  <c r="W41" i="9"/>
  <c r="X41" i="9"/>
  <c r="Y41" i="9"/>
  <c r="V46" i="9"/>
  <c r="W46" i="9"/>
  <c r="X46" i="9"/>
  <c r="X59" i="9" s="1"/>
  <c r="Y46" i="9"/>
  <c r="V50" i="9"/>
  <c r="W50" i="9"/>
  <c r="X50" i="9"/>
  <c r="Y50" i="9"/>
  <c r="V55" i="9"/>
  <c r="V59" i="9" s="1"/>
  <c r="W55" i="9"/>
  <c r="X55" i="9"/>
  <c r="Y55" i="9"/>
  <c r="Y59" i="9"/>
  <c r="X44" i="9" l="1"/>
  <c r="X61" i="9" s="1"/>
  <c r="W29" i="9"/>
  <c r="V29" i="9"/>
  <c r="V61" i="9" s="1"/>
  <c r="Y18" i="9"/>
  <c r="W18" i="9"/>
  <c r="X18" i="9"/>
  <c r="V18" i="9"/>
  <c r="W59" i="9"/>
  <c r="W61" i="9" s="1"/>
  <c r="Y44" i="9"/>
  <c r="Y61" i="9" s="1"/>
  <c r="D24" i="29" l="1"/>
  <c r="E24" i="29"/>
  <c r="B14" i="9" l="1"/>
  <c r="C14" i="9"/>
  <c r="H10" i="9" l="1"/>
  <c r="B6" i="29" s="1"/>
  <c r="F6" i="29" s="1"/>
  <c r="I10" i="9"/>
  <c r="C6" i="29" s="1"/>
  <c r="G6" i="29" s="1"/>
  <c r="C46" i="9"/>
  <c r="C20" i="26" s="1"/>
  <c r="G20" i="26" s="1"/>
  <c r="B46" i="9"/>
  <c r="B20" i="26" s="1"/>
  <c r="F20" i="26" s="1"/>
  <c r="C17" i="36"/>
  <c r="G17" i="36" s="1"/>
  <c r="C15" i="36"/>
  <c r="G15" i="36" s="1"/>
  <c r="C18" i="36"/>
  <c r="G18" i="36" s="1"/>
  <c r="C12" i="36"/>
  <c r="G12" i="36" s="1"/>
  <c r="C10" i="36"/>
  <c r="G10" i="36" s="1"/>
  <c r="C13" i="36"/>
  <c r="G13" i="36" s="1"/>
  <c r="C20" i="36"/>
  <c r="C21" i="36"/>
  <c r="G21" i="36" s="1"/>
  <c r="C22" i="36"/>
  <c r="G22" i="36" s="1"/>
  <c r="C4" i="36"/>
  <c r="G4" i="36" s="1"/>
  <c r="C5" i="36"/>
  <c r="C6" i="36"/>
  <c r="G6" i="36" s="1"/>
  <c r="C7" i="36"/>
  <c r="G7" i="36" s="1"/>
  <c r="C8" i="36"/>
  <c r="G8" i="36" s="1"/>
  <c r="R20" i="9"/>
  <c r="B10" i="34" s="1"/>
  <c r="F10" i="34" s="1"/>
  <c r="J12" i="9"/>
  <c r="B7" i="30" s="1"/>
  <c r="F7" i="30" s="1"/>
  <c r="K12" i="9"/>
  <c r="C7" i="30" s="1"/>
  <c r="G7" i="30" s="1"/>
  <c r="R10" i="9"/>
  <c r="S10" i="9"/>
  <c r="C6" i="34" s="1"/>
  <c r="G6" i="34" s="1"/>
  <c r="T10" i="9"/>
  <c r="B6" i="38" s="1"/>
  <c r="F6" i="38" s="1"/>
  <c r="U10" i="9"/>
  <c r="C6" i="38" s="1"/>
  <c r="G6" i="38" s="1"/>
  <c r="R12" i="9"/>
  <c r="B7" i="34" s="1"/>
  <c r="F7" i="34" s="1"/>
  <c r="S12" i="9"/>
  <c r="C7" i="34" s="1"/>
  <c r="G7" i="34" s="1"/>
  <c r="T12" i="9"/>
  <c r="U12" i="9"/>
  <c r="Q55" i="9"/>
  <c r="C22" i="31" s="1"/>
  <c r="G22" i="31" s="1"/>
  <c r="P55" i="9"/>
  <c r="B22" i="31" s="1"/>
  <c r="F22" i="31" s="1"/>
  <c r="Q50" i="9"/>
  <c r="C21" i="31" s="1"/>
  <c r="G21" i="31" s="1"/>
  <c r="P50" i="9"/>
  <c r="B21" i="31" s="1"/>
  <c r="F21" i="31" s="1"/>
  <c r="Q46" i="9"/>
  <c r="P46" i="9"/>
  <c r="B20" i="31" s="1"/>
  <c r="F20" i="31" s="1"/>
  <c r="Q41" i="9"/>
  <c r="C18" i="31" s="1"/>
  <c r="G18" i="31" s="1"/>
  <c r="P41" i="9"/>
  <c r="B18" i="31" s="1"/>
  <c r="F18" i="31" s="1"/>
  <c r="Q38" i="9"/>
  <c r="C17" i="31" s="1"/>
  <c r="G17" i="31" s="1"/>
  <c r="P38" i="9"/>
  <c r="B17" i="31" s="1"/>
  <c r="F17" i="31" s="1"/>
  <c r="Q34" i="9"/>
  <c r="C16" i="31" s="1"/>
  <c r="G16" i="31" s="1"/>
  <c r="P34" i="9"/>
  <c r="B16" i="31" s="1"/>
  <c r="F16" i="31" s="1"/>
  <c r="Q31" i="9"/>
  <c r="C15" i="31" s="1"/>
  <c r="G15" i="31" s="1"/>
  <c r="P31" i="9"/>
  <c r="Q27" i="9"/>
  <c r="C13" i="31" s="1"/>
  <c r="G13" i="31" s="1"/>
  <c r="P27" i="9"/>
  <c r="B13" i="31" s="1"/>
  <c r="F13" i="31" s="1"/>
  <c r="Q25" i="9"/>
  <c r="C12" i="31" s="1"/>
  <c r="G12" i="31" s="1"/>
  <c r="P25" i="9"/>
  <c r="B12" i="31" s="1"/>
  <c r="F12" i="31" s="1"/>
  <c r="Q23" i="9"/>
  <c r="C11" i="31" s="1"/>
  <c r="G11" i="31" s="1"/>
  <c r="P23" i="9"/>
  <c r="B11" i="31" s="1"/>
  <c r="F11" i="31" s="1"/>
  <c r="Q20" i="9"/>
  <c r="P20" i="9"/>
  <c r="Q14" i="9"/>
  <c r="C8" i="31" s="1"/>
  <c r="G8" i="31" s="1"/>
  <c r="P14" i="9"/>
  <c r="B8" i="31" s="1"/>
  <c r="F8" i="31" s="1"/>
  <c r="Q12" i="9"/>
  <c r="C7" i="31" s="1"/>
  <c r="G7" i="31" s="1"/>
  <c r="P12" i="9"/>
  <c r="B7" i="31" s="1"/>
  <c r="F7" i="31" s="1"/>
  <c r="Q10" i="9"/>
  <c r="C6" i="31" s="1"/>
  <c r="G6" i="31" s="1"/>
  <c r="P10" i="9"/>
  <c r="Q8" i="9"/>
  <c r="C5" i="31" s="1"/>
  <c r="G5" i="31" s="1"/>
  <c r="P8" i="9"/>
  <c r="B5" i="31" s="1"/>
  <c r="F5" i="31" s="1"/>
  <c r="Q5" i="9"/>
  <c r="P5" i="9"/>
  <c r="B4" i="31" s="1"/>
  <c r="F4" i="31" s="1"/>
  <c r="O55" i="9"/>
  <c r="C22" i="32" s="1"/>
  <c r="G22" i="32" s="1"/>
  <c r="N55" i="9"/>
  <c r="B22" i="32" s="1"/>
  <c r="N50" i="9"/>
  <c r="B21" i="32" s="1"/>
  <c r="F21" i="32" s="1"/>
  <c r="O50" i="9"/>
  <c r="C21" i="32" s="1"/>
  <c r="O46" i="9"/>
  <c r="C20" i="32" s="1"/>
  <c r="G20" i="32" s="1"/>
  <c r="N46" i="9"/>
  <c r="O41" i="9"/>
  <c r="C18" i="32" s="1"/>
  <c r="G18" i="32" s="1"/>
  <c r="O31" i="9"/>
  <c r="C15" i="32" s="1"/>
  <c r="O34" i="9"/>
  <c r="C16" i="32" s="1"/>
  <c r="G16" i="32" s="1"/>
  <c r="O38" i="9"/>
  <c r="C17" i="32" s="1"/>
  <c r="G17" i="32" s="1"/>
  <c r="N41" i="9"/>
  <c r="B18" i="32" s="1"/>
  <c r="F18" i="32" s="1"/>
  <c r="N38" i="9"/>
  <c r="B17" i="32" s="1"/>
  <c r="F17" i="32" s="1"/>
  <c r="N34" i="9"/>
  <c r="B16" i="32" s="1"/>
  <c r="F16" i="32" s="1"/>
  <c r="N31" i="9"/>
  <c r="O27" i="9"/>
  <c r="C13" i="32" s="1"/>
  <c r="G13" i="32" s="1"/>
  <c r="N27" i="9"/>
  <c r="B13" i="32" s="1"/>
  <c r="F13" i="32" s="1"/>
  <c r="O25" i="9"/>
  <c r="C12" i="32" s="1"/>
  <c r="G12" i="32" s="1"/>
  <c r="N25" i="9"/>
  <c r="B12" i="32" s="1"/>
  <c r="F12" i="32" s="1"/>
  <c r="O23" i="9"/>
  <c r="C11" i="32" s="1"/>
  <c r="G11" i="32" s="1"/>
  <c r="N23" i="9"/>
  <c r="B11" i="32" s="1"/>
  <c r="F11" i="32" s="1"/>
  <c r="O20" i="9"/>
  <c r="N20" i="9"/>
  <c r="B10" i="32" s="1"/>
  <c r="F10" i="32" s="1"/>
  <c r="O14" i="9"/>
  <c r="C8" i="32" s="1"/>
  <c r="G8" i="32" s="1"/>
  <c r="N14" i="9"/>
  <c r="B8" i="32" s="1"/>
  <c r="F8" i="32" s="1"/>
  <c r="O12" i="9"/>
  <c r="C7" i="32" s="1"/>
  <c r="G7" i="32" s="1"/>
  <c r="N12" i="9"/>
  <c r="B7" i="32" s="1"/>
  <c r="F7" i="32" s="1"/>
  <c r="O10" i="9"/>
  <c r="C6" i="32" s="1"/>
  <c r="G6" i="32" s="1"/>
  <c r="N10" i="9"/>
  <c r="B6" i="32" s="1"/>
  <c r="F6" i="32" s="1"/>
  <c r="O8" i="9"/>
  <c r="C5" i="32" s="1"/>
  <c r="G5" i="32" s="1"/>
  <c r="N8" i="9"/>
  <c r="B5" i="32" s="1"/>
  <c r="F5" i="32" s="1"/>
  <c r="O5" i="9"/>
  <c r="C4" i="32" s="1"/>
  <c r="G4" i="32" s="1"/>
  <c r="N5" i="9"/>
  <c r="L5" i="9"/>
  <c r="B4" i="3" s="1"/>
  <c r="F4" i="3" s="1"/>
  <c r="L8" i="9"/>
  <c r="L10" i="9"/>
  <c r="B6" i="3" s="1"/>
  <c r="F6" i="3" s="1"/>
  <c r="L12" i="9"/>
  <c r="B7" i="3" s="1"/>
  <c r="F7" i="3" s="1"/>
  <c r="L14" i="9"/>
  <c r="B8" i="3" s="1"/>
  <c r="F8" i="3" s="1"/>
  <c r="L20" i="9"/>
  <c r="B10" i="3" s="1"/>
  <c r="F10" i="3" s="1"/>
  <c r="L23" i="9"/>
  <c r="B11" i="3" s="1"/>
  <c r="F11" i="3" s="1"/>
  <c r="L25" i="9"/>
  <c r="B12" i="3" s="1"/>
  <c r="F12" i="3" s="1"/>
  <c r="L27" i="9"/>
  <c r="B13" i="3" s="1"/>
  <c r="F13" i="3" s="1"/>
  <c r="L31" i="9"/>
  <c r="B15" i="3" s="1"/>
  <c r="F15" i="3" s="1"/>
  <c r="L34" i="9"/>
  <c r="B16" i="3" s="1"/>
  <c r="F16" i="3" s="1"/>
  <c r="L38" i="9"/>
  <c r="B17" i="3" s="1"/>
  <c r="F17" i="3" s="1"/>
  <c r="L41" i="9"/>
  <c r="L46" i="9"/>
  <c r="L50" i="9"/>
  <c r="B21" i="3" s="1"/>
  <c r="F21" i="3" s="1"/>
  <c r="L55" i="9"/>
  <c r="B22" i="3" s="1"/>
  <c r="F22" i="3" s="1"/>
  <c r="M55" i="9"/>
  <c r="C22" i="3" s="1"/>
  <c r="G22" i="3" s="1"/>
  <c r="M50" i="9"/>
  <c r="C21" i="3" s="1"/>
  <c r="M46" i="9"/>
  <c r="M41" i="9"/>
  <c r="C18" i="3" s="1"/>
  <c r="G18" i="3" s="1"/>
  <c r="M38" i="9"/>
  <c r="C17" i="3" s="1"/>
  <c r="G17" i="3" s="1"/>
  <c r="M34" i="9"/>
  <c r="M31" i="9"/>
  <c r="C15" i="3" s="1"/>
  <c r="G15" i="3" s="1"/>
  <c r="M27" i="9"/>
  <c r="M25" i="9"/>
  <c r="C12" i="3" s="1"/>
  <c r="G12" i="3" s="1"/>
  <c r="M23" i="9"/>
  <c r="C11" i="3" s="1"/>
  <c r="G11" i="3" s="1"/>
  <c r="M20" i="9"/>
  <c r="C10" i="3" s="1"/>
  <c r="G10" i="3" s="1"/>
  <c r="M14" i="9"/>
  <c r="C8" i="3" s="1"/>
  <c r="G8" i="3" s="1"/>
  <c r="M12" i="9"/>
  <c r="C7" i="3" s="1"/>
  <c r="G7" i="3" s="1"/>
  <c r="M10" i="9"/>
  <c r="C6" i="3" s="1"/>
  <c r="G6" i="3" s="1"/>
  <c r="M8" i="9"/>
  <c r="M5" i="9"/>
  <c r="C4" i="3" s="1"/>
  <c r="G4" i="3" s="1"/>
  <c r="J55" i="9"/>
  <c r="J46" i="9"/>
  <c r="B20" i="30" s="1"/>
  <c r="J50" i="9"/>
  <c r="B21" i="30" s="1"/>
  <c r="F21" i="30" s="1"/>
  <c r="K55" i="9"/>
  <c r="C22" i="30" s="1"/>
  <c r="G22" i="30" s="1"/>
  <c r="K50" i="9"/>
  <c r="C21" i="30" s="1"/>
  <c r="G21" i="30" s="1"/>
  <c r="K46" i="9"/>
  <c r="C20" i="30" s="1"/>
  <c r="K41" i="9"/>
  <c r="C18" i="30" s="1"/>
  <c r="G18" i="30" s="1"/>
  <c r="K38" i="9"/>
  <c r="C17" i="30" s="1"/>
  <c r="G17" i="30" s="1"/>
  <c r="K34" i="9"/>
  <c r="C16" i="30" s="1"/>
  <c r="G16" i="30" s="1"/>
  <c r="K31" i="9"/>
  <c r="J41" i="9"/>
  <c r="B18" i="30" s="1"/>
  <c r="F18" i="30" s="1"/>
  <c r="J38" i="9"/>
  <c r="B17" i="30" s="1"/>
  <c r="F17" i="30" s="1"/>
  <c r="J34" i="9"/>
  <c r="B16" i="30" s="1"/>
  <c r="F16" i="30" s="1"/>
  <c r="J31" i="9"/>
  <c r="B15" i="30" s="1"/>
  <c r="F15" i="30" s="1"/>
  <c r="K27" i="9"/>
  <c r="C13" i="30" s="1"/>
  <c r="G13" i="30" s="1"/>
  <c r="K25" i="9"/>
  <c r="C12" i="30" s="1"/>
  <c r="G12" i="30" s="1"/>
  <c r="K23" i="9"/>
  <c r="C11" i="30" s="1"/>
  <c r="G11" i="30" s="1"/>
  <c r="J27" i="9"/>
  <c r="B13" i="30" s="1"/>
  <c r="F13" i="30" s="1"/>
  <c r="J25" i="9"/>
  <c r="B12" i="30" s="1"/>
  <c r="F12" i="30" s="1"/>
  <c r="J23" i="9"/>
  <c r="B11" i="30" s="1"/>
  <c r="F11" i="30" s="1"/>
  <c r="K20" i="9"/>
  <c r="C10" i="30" s="1"/>
  <c r="G10" i="30" s="1"/>
  <c r="J20" i="9"/>
  <c r="B10" i="30" s="1"/>
  <c r="F10" i="30" s="1"/>
  <c r="K14" i="9"/>
  <c r="C8" i="30" s="1"/>
  <c r="G8" i="30" s="1"/>
  <c r="K10" i="9"/>
  <c r="C6" i="30" s="1"/>
  <c r="G6" i="30" s="1"/>
  <c r="J14" i="9"/>
  <c r="B8" i="30" s="1"/>
  <c r="F8" i="30" s="1"/>
  <c r="J10" i="9"/>
  <c r="B6" i="30" s="1"/>
  <c r="F6" i="30" s="1"/>
  <c r="K8" i="9"/>
  <c r="J8" i="9"/>
  <c r="B5" i="30" s="1"/>
  <c r="F5" i="30" s="1"/>
  <c r="K5" i="9"/>
  <c r="C4" i="30" s="1"/>
  <c r="G4" i="30" s="1"/>
  <c r="J5" i="9"/>
  <c r="C10" i="9"/>
  <c r="C6" i="26" s="1"/>
  <c r="B10" i="9"/>
  <c r="B6" i="26" s="1"/>
  <c r="E31" i="9"/>
  <c r="C15" i="27" s="1"/>
  <c r="G15" i="27" s="1"/>
  <c r="E34" i="9"/>
  <c r="C16" i="27" s="1"/>
  <c r="E38" i="9"/>
  <c r="C17" i="27" s="1"/>
  <c r="G17" i="27" s="1"/>
  <c r="E41" i="9"/>
  <c r="C18" i="27" s="1"/>
  <c r="G18" i="27" s="1"/>
  <c r="E14" i="9"/>
  <c r="C8" i="27" s="1"/>
  <c r="G8" i="27" s="1"/>
  <c r="E5" i="9"/>
  <c r="C4" i="27" s="1"/>
  <c r="G4" i="27" s="1"/>
  <c r="E8" i="9"/>
  <c r="C5" i="27" s="1"/>
  <c r="G5" i="27" s="1"/>
  <c r="E10" i="9"/>
  <c r="C6" i="27" s="1"/>
  <c r="G6" i="27" s="1"/>
  <c r="E12" i="9"/>
  <c r="C7" i="27" s="1"/>
  <c r="G7" i="27" s="1"/>
  <c r="E20" i="9"/>
  <c r="C10" i="27" s="1"/>
  <c r="G10" i="27" s="1"/>
  <c r="E23" i="9"/>
  <c r="C11" i="27" s="1"/>
  <c r="G11" i="27" s="1"/>
  <c r="E25" i="9"/>
  <c r="C12" i="27" s="1"/>
  <c r="G12" i="27" s="1"/>
  <c r="E27" i="9"/>
  <c r="C13" i="27" s="1"/>
  <c r="G13" i="27" s="1"/>
  <c r="E46" i="9"/>
  <c r="C20" i="27" s="1"/>
  <c r="G20" i="27" s="1"/>
  <c r="E50" i="9"/>
  <c r="E55" i="9"/>
  <c r="C22" i="27" s="1"/>
  <c r="G22" i="27" s="1"/>
  <c r="D55" i="9"/>
  <c r="B22" i="27" s="1"/>
  <c r="F22" i="27" s="1"/>
  <c r="D50" i="9"/>
  <c r="B21" i="27" s="1"/>
  <c r="D46" i="9"/>
  <c r="B20" i="27" s="1"/>
  <c r="F20" i="27" s="1"/>
  <c r="D41" i="9"/>
  <c r="D38" i="9"/>
  <c r="B17" i="27" s="1"/>
  <c r="F17" i="27" s="1"/>
  <c r="D34" i="9"/>
  <c r="B16" i="27" s="1"/>
  <c r="F16" i="27" s="1"/>
  <c r="D31" i="9"/>
  <c r="B15" i="27" s="1"/>
  <c r="F15" i="27" s="1"/>
  <c r="D27" i="9"/>
  <c r="B13" i="27" s="1"/>
  <c r="F13" i="27" s="1"/>
  <c r="D25" i="9"/>
  <c r="B12" i="27" s="1"/>
  <c r="F12" i="27" s="1"/>
  <c r="D23" i="9"/>
  <c r="B11" i="27" s="1"/>
  <c r="F11" i="27" s="1"/>
  <c r="D20" i="9"/>
  <c r="B10" i="27" s="1"/>
  <c r="F10" i="27" s="1"/>
  <c r="D14" i="9"/>
  <c r="B8" i="27" s="1"/>
  <c r="F8" i="27" s="1"/>
  <c r="D12" i="9"/>
  <c r="D10" i="9"/>
  <c r="B6" i="27" s="1"/>
  <c r="F6" i="27" s="1"/>
  <c r="D8" i="9"/>
  <c r="B5" i="27" s="1"/>
  <c r="F5" i="27" s="1"/>
  <c r="D5" i="9"/>
  <c r="B4" i="27" s="1"/>
  <c r="F4" i="27" s="1"/>
  <c r="C55" i="9"/>
  <c r="C22" i="26" s="1"/>
  <c r="G22" i="26" s="1"/>
  <c r="C50" i="9"/>
  <c r="C21" i="26" s="1"/>
  <c r="G21" i="26" s="1"/>
  <c r="B55" i="9"/>
  <c r="B50" i="9"/>
  <c r="B21" i="26" s="1"/>
  <c r="F21" i="26" s="1"/>
  <c r="C41" i="9"/>
  <c r="C18" i="26" s="1"/>
  <c r="G18" i="26" s="1"/>
  <c r="C38" i="9"/>
  <c r="C17" i="26" s="1"/>
  <c r="G17" i="26" s="1"/>
  <c r="C34" i="9"/>
  <c r="C16" i="26" s="1"/>
  <c r="G16" i="26" s="1"/>
  <c r="C31" i="9"/>
  <c r="C15" i="26" s="1"/>
  <c r="G15" i="26" s="1"/>
  <c r="B41" i="9"/>
  <c r="B18" i="26" s="1"/>
  <c r="F18" i="26" s="1"/>
  <c r="B38" i="9"/>
  <c r="B17" i="26" s="1"/>
  <c r="F17" i="26" s="1"/>
  <c r="B34" i="9"/>
  <c r="B16" i="26" s="1"/>
  <c r="B31" i="9"/>
  <c r="B15" i="26" s="1"/>
  <c r="F15" i="26" s="1"/>
  <c r="C27" i="9"/>
  <c r="C13" i="26" s="1"/>
  <c r="G13" i="26" s="1"/>
  <c r="C25" i="9"/>
  <c r="C12" i="26" s="1"/>
  <c r="C23" i="9"/>
  <c r="C20" i="9"/>
  <c r="C10" i="26" s="1"/>
  <c r="G10" i="26" s="1"/>
  <c r="B27" i="9"/>
  <c r="B13" i="26" s="1"/>
  <c r="B25" i="9"/>
  <c r="B12" i="26" s="1"/>
  <c r="B23" i="9"/>
  <c r="B11" i="26" s="1"/>
  <c r="B20" i="9"/>
  <c r="B10" i="26" s="1"/>
  <c r="F10" i="26" s="1"/>
  <c r="C8" i="26"/>
  <c r="G8" i="26" s="1"/>
  <c r="C12" i="9"/>
  <c r="C7" i="26" s="1"/>
  <c r="G7" i="26" s="1"/>
  <c r="C8" i="9"/>
  <c r="C5" i="26" s="1"/>
  <c r="G5" i="26" s="1"/>
  <c r="C5" i="9"/>
  <c r="C4" i="26" s="1"/>
  <c r="G4" i="26" s="1"/>
  <c r="B8" i="26"/>
  <c r="F8" i="26" s="1"/>
  <c r="B12" i="9"/>
  <c r="B7" i="26" s="1"/>
  <c r="F7" i="26" s="1"/>
  <c r="B8" i="9"/>
  <c r="B5" i="26" s="1"/>
  <c r="F5" i="26" s="1"/>
  <c r="B5" i="9"/>
  <c r="B4" i="26" s="1"/>
  <c r="B22" i="36"/>
  <c r="F22" i="36" s="1"/>
  <c r="B20" i="36"/>
  <c r="F20" i="36" s="1"/>
  <c r="B18" i="36"/>
  <c r="F18" i="36" s="1"/>
  <c r="B17" i="36"/>
  <c r="F17" i="36" s="1"/>
  <c r="B16" i="36"/>
  <c r="F16" i="36" s="1"/>
  <c r="B15" i="36"/>
  <c r="F15" i="36" s="1"/>
  <c r="B13" i="36"/>
  <c r="F13" i="36" s="1"/>
  <c r="B12" i="36"/>
  <c r="F12" i="36" s="1"/>
  <c r="B11" i="36"/>
  <c r="F11" i="36" s="1"/>
  <c r="B10" i="36"/>
  <c r="B8" i="36"/>
  <c r="F8" i="36" s="1"/>
  <c r="B7" i="36"/>
  <c r="F7" i="36" s="1"/>
  <c r="B5" i="36"/>
  <c r="F5" i="36" s="1"/>
  <c r="B4" i="36"/>
  <c r="F4" i="36" s="1"/>
  <c r="U23" i="9"/>
  <c r="C11" i="38" s="1"/>
  <c r="G11" i="38" s="1"/>
  <c r="T23" i="9"/>
  <c r="T27" i="9"/>
  <c r="T20" i="9"/>
  <c r="T25" i="9"/>
  <c r="U27" i="9"/>
  <c r="U20" i="9"/>
  <c r="C10" i="38" s="1"/>
  <c r="U25" i="9"/>
  <c r="U55" i="9"/>
  <c r="U50" i="9"/>
  <c r="U46" i="9"/>
  <c r="C20" i="38" s="1"/>
  <c r="G20" i="38" s="1"/>
  <c r="T55" i="9"/>
  <c r="T50" i="9"/>
  <c r="T46" i="9"/>
  <c r="B20" i="38" s="1"/>
  <c r="F20" i="38" s="1"/>
  <c r="U41" i="9"/>
  <c r="U38" i="9"/>
  <c r="U34" i="9"/>
  <c r="U31" i="9"/>
  <c r="T41" i="9"/>
  <c r="T38" i="9"/>
  <c r="T34" i="9"/>
  <c r="T31" i="9"/>
  <c r="B15" i="38" s="1"/>
  <c r="F15" i="38" s="1"/>
  <c r="U14" i="9"/>
  <c r="T14" i="9"/>
  <c r="U8" i="9"/>
  <c r="T8" i="9"/>
  <c r="U5" i="9"/>
  <c r="C4" i="38" s="1"/>
  <c r="T5" i="9"/>
  <c r="G46" i="9"/>
  <c r="G50" i="9"/>
  <c r="C21" i="28" s="1"/>
  <c r="G21" i="28" s="1"/>
  <c r="G55" i="9"/>
  <c r="C22" i="28" s="1"/>
  <c r="G22" i="28" s="1"/>
  <c r="G31" i="9"/>
  <c r="C15" i="28" s="1"/>
  <c r="G34" i="9"/>
  <c r="C16" i="28" s="1"/>
  <c r="G16" i="28" s="1"/>
  <c r="G38" i="9"/>
  <c r="C17" i="28" s="1"/>
  <c r="G17" i="28" s="1"/>
  <c r="G41" i="9"/>
  <c r="C18" i="28" s="1"/>
  <c r="G18" i="28" s="1"/>
  <c r="G20" i="9"/>
  <c r="C10" i="28" s="1"/>
  <c r="G10" i="28" s="1"/>
  <c r="G23" i="9"/>
  <c r="C11" i="28" s="1"/>
  <c r="G11" i="28" s="1"/>
  <c r="G25" i="9"/>
  <c r="C12" i="28" s="1"/>
  <c r="G12" i="28" s="1"/>
  <c r="G27" i="9"/>
  <c r="C13" i="28" s="1"/>
  <c r="G13" i="28" s="1"/>
  <c r="G5" i="9"/>
  <c r="C4" i="28" s="1"/>
  <c r="G4" i="28" s="1"/>
  <c r="G8" i="9"/>
  <c r="C5" i="28" s="1"/>
  <c r="G5" i="28" s="1"/>
  <c r="G10" i="9"/>
  <c r="C6" i="28" s="1"/>
  <c r="G6" i="28" s="1"/>
  <c r="G12" i="9"/>
  <c r="C7" i="28" s="1"/>
  <c r="G7" i="28" s="1"/>
  <c r="G14" i="9"/>
  <c r="C8" i="28" s="1"/>
  <c r="G8" i="28" s="1"/>
  <c r="F46" i="9"/>
  <c r="B20" i="28" s="1"/>
  <c r="F50" i="9"/>
  <c r="F55" i="9"/>
  <c r="B22" i="28" s="1"/>
  <c r="F22" i="28" s="1"/>
  <c r="F31" i="9"/>
  <c r="F34" i="9"/>
  <c r="B16" i="28" s="1"/>
  <c r="F16" i="28" s="1"/>
  <c r="F38" i="9"/>
  <c r="B17" i="28" s="1"/>
  <c r="F17" i="28" s="1"/>
  <c r="F41" i="9"/>
  <c r="B18" i="28" s="1"/>
  <c r="F18" i="28" s="1"/>
  <c r="F20" i="9"/>
  <c r="B10" i="28" s="1"/>
  <c r="F10" i="28" s="1"/>
  <c r="F23" i="9"/>
  <c r="F25" i="9"/>
  <c r="B12" i="28" s="1"/>
  <c r="F12" i="28" s="1"/>
  <c r="F27" i="9"/>
  <c r="B13" i="28" s="1"/>
  <c r="F13" i="28" s="1"/>
  <c r="F5" i="9"/>
  <c r="B4" i="28" s="1"/>
  <c r="F4" i="28" s="1"/>
  <c r="F8" i="9"/>
  <c r="F10" i="9"/>
  <c r="B6" i="28" s="1"/>
  <c r="F6" i="28" s="1"/>
  <c r="F12" i="9"/>
  <c r="B7" i="28" s="1"/>
  <c r="F7" i="28" s="1"/>
  <c r="F14" i="9"/>
  <c r="B8" i="28" s="1"/>
  <c r="F8" i="28" s="1"/>
  <c r="S55" i="9"/>
  <c r="C22" i="34" s="1"/>
  <c r="G22" i="34" s="1"/>
  <c r="S50" i="9"/>
  <c r="C21" i="34" s="1"/>
  <c r="G21" i="34" s="1"/>
  <c r="S46" i="9"/>
  <c r="C20" i="34" s="1"/>
  <c r="G20" i="34" s="1"/>
  <c r="S41" i="9"/>
  <c r="C18" i="34" s="1"/>
  <c r="G18" i="34" s="1"/>
  <c r="S38" i="9"/>
  <c r="C17" i="34" s="1"/>
  <c r="G17" i="34" s="1"/>
  <c r="S34" i="9"/>
  <c r="C16" i="34" s="1"/>
  <c r="G16" i="34" s="1"/>
  <c r="S31" i="9"/>
  <c r="C15" i="34" s="1"/>
  <c r="S27" i="9"/>
  <c r="C13" i="34" s="1"/>
  <c r="G13" i="34" s="1"/>
  <c r="S25" i="9"/>
  <c r="C12" i="34" s="1"/>
  <c r="G12" i="34" s="1"/>
  <c r="S23" i="9"/>
  <c r="C11" i="34" s="1"/>
  <c r="G11" i="34" s="1"/>
  <c r="S20" i="9"/>
  <c r="C10" i="34" s="1"/>
  <c r="G10" i="34" s="1"/>
  <c r="S14" i="9"/>
  <c r="C8" i="34" s="1"/>
  <c r="G8" i="34" s="1"/>
  <c r="S8" i="9"/>
  <c r="C5" i="34" s="1"/>
  <c r="S5" i="9"/>
  <c r="C4" i="34" s="1"/>
  <c r="G4" i="34" s="1"/>
  <c r="R55" i="9"/>
  <c r="R50" i="9"/>
  <c r="B21" i="34" s="1"/>
  <c r="F21" i="34" s="1"/>
  <c r="R46" i="9"/>
  <c r="B20" i="34" s="1"/>
  <c r="F20" i="34" s="1"/>
  <c r="R41" i="9"/>
  <c r="B18" i="34" s="1"/>
  <c r="F18" i="34" s="1"/>
  <c r="R38" i="9"/>
  <c r="B17" i="34" s="1"/>
  <c r="F17" i="34" s="1"/>
  <c r="R34" i="9"/>
  <c r="B16" i="34" s="1"/>
  <c r="F16" i="34" s="1"/>
  <c r="R31" i="9"/>
  <c r="B15" i="34" s="1"/>
  <c r="F15" i="34" s="1"/>
  <c r="R27" i="9"/>
  <c r="B13" i="34" s="1"/>
  <c r="F13" i="34" s="1"/>
  <c r="R25" i="9"/>
  <c r="B12" i="34" s="1"/>
  <c r="F12" i="34" s="1"/>
  <c r="R23" i="9"/>
  <c r="R14" i="9"/>
  <c r="B8" i="34" s="1"/>
  <c r="F8" i="34" s="1"/>
  <c r="B6" i="34"/>
  <c r="F6" i="34" s="1"/>
  <c r="R8" i="9"/>
  <c r="B5" i="34" s="1"/>
  <c r="F5" i="34" s="1"/>
  <c r="R5" i="9"/>
  <c r="I23" i="9"/>
  <c r="C11" i="29" s="1"/>
  <c r="G11" i="29" s="1"/>
  <c r="H23" i="9"/>
  <c r="B11" i="29" s="1"/>
  <c r="F11" i="29" s="1"/>
  <c r="I14" i="9"/>
  <c r="C8" i="29" s="1"/>
  <c r="G8" i="29" s="1"/>
  <c r="I12" i="9"/>
  <c r="C7" i="29" s="1"/>
  <c r="G7" i="29" s="1"/>
  <c r="I8" i="9"/>
  <c r="C5" i="29" s="1"/>
  <c r="G5" i="29" s="1"/>
  <c r="I5" i="9"/>
  <c r="C4" i="29" s="1"/>
  <c r="G4" i="29" s="1"/>
  <c r="H14" i="9"/>
  <c r="B8" i="29" s="1"/>
  <c r="F8" i="29" s="1"/>
  <c r="H12" i="9"/>
  <c r="B7" i="29" s="1"/>
  <c r="F7" i="29" s="1"/>
  <c r="H8" i="9"/>
  <c r="B5" i="29" s="1"/>
  <c r="F5" i="29" s="1"/>
  <c r="I27" i="9"/>
  <c r="C13" i="29" s="1"/>
  <c r="G13" i="29" s="1"/>
  <c r="I25" i="9"/>
  <c r="C12" i="29" s="1"/>
  <c r="G12" i="29" s="1"/>
  <c r="I20" i="9"/>
  <c r="H27" i="9"/>
  <c r="B13" i="29" s="1"/>
  <c r="F13" i="29" s="1"/>
  <c r="H25" i="9"/>
  <c r="B12" i="29" s="1"/>
  <c r="F12" i="29" s="1"/>
  <c r="I41" i="9"/>
  <c r="C18" i="29" s="1"/>
  <c r="G18" i="29" s="1"/>
  <c r="I38" i="9"/>
  <c r="C17" i="29" s="1"/>
  <c r="G17" i="29" s="1"/>
  <c r="I34" i="9"/>
  <c r="C16" i="29" s="1"/>
  <c r="G16" i="29" s="1"/>
  <c r="I31" i="9"/>
  <c r="C15" i="29" s="1"/>
  <c r="G15" i="29" s="1"/>
  <c r="H41" i="9"/>
  <c r="B18" i="29" s="1"/>
  <c r="F18" i="29" s="1"/>
  <c r="H38" i="9"/>
  <c r="B17" i="29" s="1"/>
  <c r="F17" i="29" s="1"/>
  <c r="H34" i="9"/>
  <c r="B16" i="29" s="1"/>
  <c r="F16" i="29" s="1"/>
  <c r="I55" i="9"/>
  <c r="C22" i="29" s="1"/>
  <c r="I50" i="9"/>
  <c r="C21" i="29" s="1"/>
  <c r="G21" i="29" s="1"/>
  <c r="I46" i="9"/>
  <c r="C20" i="29" s="1"/>
  <c r="G20" i="29" s="1"/>
  <c r="H55" i="9"/>
  <c r="B22" i="29" s="1"/>
  <c r="F22" i="29" s="1"/>
  <c r="H50" i="9"/>
  <c r="B21" i="29" s="1"/>
  <c r="F21" i="29" s="1"/>
  <c r="H46" i="9"/>
  <c r="B20" i="29" s="1"/>
  <c r="F20" i="29" s="1"/>
  <c r="H31" i="9"/>
  <c r="B15" i="29" s="1"/>
  <c r="F15" i="29" s="1"/>
  <c r="H20" i="9"/>
  <c r="B10" i="29" s="1"/>
  <c r="H5" i="9"/>
  <c r="B4" i="29" s="1"/>
  <c r="F4" i="29" s="1"/>
  <c r="B4" i="35" l="1"/>
  <c r="F4" i="35" s="1"/>
  <c r="B20" i="32"/>
  <c r="F20" i="32" s="1"/>
  <c r="N59" i="9"/>
  <c r="C7" i="35"/>
  <c r="G7" i="35" s="1"/>
  <c r="C21" i="38"/>
  <c r="G21" i="38" s="1"/>
  <c r="B21" i="38"/>
  <c r="F21" i="38" s="1"/>
  <c r="C16" i="38"/>
  <c r="G16" i="38" s="1"/>
  <c r="B16" i="38"/>
  <c r="F16" i="38" s="1"/>
  <c r="C15" i="38"/>
  <c r="G15" i="38" s="1"/>
  <c r="B22" i="38"/>
  <c r="C22" i="38"/>
  <c r="C13" i="38"/>
  <c r="G13" i="38" s="1"/>
  <c r="B13" i="38"/>
  <c r="F13" i="38" s="1"/>
  <c r="B12" i="38"/>
  <c r="F12" i="38" s="1"/>
  <c r="C12" i="38"/>
  <c r="G12" i="38" s="1"/>
  <c r="B11" i="38"/>
  <c r="F11" i="38" s="1"/>
  <c r="B7" i="38"/>
  <c r="F7" i="38" s="1"/>
  <c r="C7" i="38"/>
  <c r="G7" i="38" s="1"/>
  <c r="C5" i="38"/>
  <c r="G5" i="38" s="1"/>
  <c r="B5" i="38"/>
  <c r="F5" i="38" s="1"/>
  <c r="C8" i="38"/>
  <c r="G8" i="38" s="1"/>
  <c r="B8" i="38"/>
  <c r="F8" i="38" s="1"/>
  <c r="G10" i="38"/>
  <c r="B10" i="38"/>
  <c r="B4" i="38"/>
  <c r="G4" i="38"/>
  <c r="C17" i="38"/>
  <c r="G17" i="38" s="1"/>
  <c r="B17" i="38"/>
  <c r="F17" i="38" s="1"/>
  <c r="B18" i="38"/>
  <c r="C18" i="38"/>
  <c r="P59" i="9"/>
  <c r="B23" i="31"/>
  <c r="F23" i="31" s="1"/>
  <c r="P29" i="9"/>
  <c r="N29" i="9"/>
  <c r="B14" i="32"/>
  <c r="F14" i="32" s="1"/>
  <c r="O59" i="9"/>
  <c r="B15" i="35"/>
  <c r="F15" i="35" s="1"/>
  <c r="C4" i="35"/>
  <c r="G4" i="35" s="1"/>
  <c r="C10" i="35"/>
  <c r="G10" i="35" s="1"/>
  <c r="B10" i="35"/>
  <c r="F10" i="35" s="1"/>
  <c r="B21" i="35"/>
  <c r="F21" i="35" s="1"/>
  <c r="D59" i="9"/>
  <c r="T29" i="9"/>
  <c r="O18" i="9"/>
  <c r="O44" i="9"/>
  <c r="G15" i="32"/>
  <c r="C19" i="32"/>
  <c r="G19" i="32" s="1"/>
  <c r="G21" i="32"/>
  <c r="C23" i="32"/>
  <c r="G23" i="32" s="1"/>
  <c r="F22" i="32"/>
  <c r="B8" i="35"/>
  <c r="F8" i="35" s="1"/>
  <c r="B17" i="35"/>
  <c r="F17" i="35" s="1"/>
  <c r="P44" i="9"/>
  <c r="S18" i="9"/>
  <c r="K29" i="9"/>
  <c r="J44" i="9"/>
  <c r="B14" i="36"/>
  <c r="F14" i="36" s="1"/>
  <c r="F10" i="36"/>
  <c r="C23" i="36"/>
  <c r="G23" i="36" s="1"/>
  <c r="B19" i="36"/>
  <c r="F19" i="36" s="1"/>
  <c r="C19" i="31"/>
  <c r="G19" i="31" s="1"/>
  <c r="B19" i="30"/>
  <c r="F19" i="30" s="1"/>
  <c r="C23" i="34"/>
  <c r="G23" i="34" s="1"/>
  <c r="S44" i="9"/>
  <c r="S29" i="9"/>
  <c r="K59" i="9"/>
  <c r="B15" i="31"/>
  <c r="F15" i="31" s="1"/>
  <c r="B7" i="35"/>
  <c r="F7" i="35" s="1"/>
  <c r="B11" i="35"/>
  <c r="F11" i="35" s="1"/>
  <c r="C15" i="35"/>
  <c r="G15" i="35" s="1"/>
  <c r="G44" i="9"/>
  <c r="T44" i="9"/>
  <c r="C20" i="3"/>
  <c r="G20" i="3" s="1"/>
  <c r="M59" i="9"/>
  <c r="B18" i="3"/>
  <c r="F18" i="3" s="1"/>
  <c r="L44" i="9"/>
  <c r="C11" i="36"/>
  <c r="G11" i="36" s="1"/>
  <c r="B14" i="3"/>
  <c r="F14" i="3" s="1"/>
  <c r="B14" i="30"/>
  <c r="F14" i="30" s="1"/>
  <c r="C14" i="30"/>
  <c r="G14" i="30" s="1"/>
  <c r="L29" i="9"/>
  <c r="G20" i="36"/>
  <c r="C20" i="28"/>
  <c r="G59" i="9"/>
  <c r="U18" i="9"/>
  <c r="U29" i="9"/>
  <c r="C14" i="27"/>
  <c r="G14" i="27" s="1"/>
  <c r="B4" i="30"/>
  <c r="J18" i="9"/>
  <c r="C10" i="32"/>
  <c r="O29" i="9"/>
  <c r="B15" i="32"/>
  <c r="N44" i="9"/>
  <c r="T18" i="9"/>
  <c r="B5" i="35"/>
  <c r="F5" i="35" s="1"/>
  <c r="B13" i="35"/>
  <c r="F13" i="35" s="1"/>
  <c r="B18" i="35"/>
  <c r="F18" i="35" s="1"/>
  <c r="B16" i="35"/>
  <c r="F16" i="35" s="1"/>
  <c r="C8" i="35"/>
  <c r="G8" i="35" s="1"/>
  <c r="C6" i="35"/>
  <c r="G6" i="35" s="1"/>
  <c r="C12" i="35"/>
  <c r="G12" i="35" s="1"/>
  <c r="C17" i="35"/>
  <c r="G17" i="35" s="1"/>
  <c r="C21" i="35"/>
  <c r="G21" i="35" s="1"/>
  <c r="B22" i="35"/>
  <c r="F22" i="35" s="1"/>
  <c r="B20" i="35"/>
  <c r="I29" i="9"/>
  <c r="B19" i="34"/>
  <c r="F19" i="34" s="1"/>
  <c r="E18" i="9"/>
  <c r="E29" i="9"/>
  <c r="C9" i="27"/>
  <c r="G9" i="27" s="1"/>
  <c r="E44" i="9"/>
  <c r="C59" i="9"/>
  <c r="C23" i="26"/>
  <c r="G23" i="26" s="1"/>
  <c r="C18" i="9"/>
  <c r="B18" i="9"/>
  <c r="B29" i="9"/>
  <c r="B9" i="26"/>
  <c r="F9" i="26" s="1"/>
  <c r="F4" i="26"/>
  <c r="C9" i="26"/>
  <c r="G9" i="26" s="1"/>
  <c r="B44" i="9"/>
  <c r="G15" i="28"/>
  <c r="C19" i="28"/>
  <c r="C19" i="34"/>
  <c r="G19" i="34" s="1"/>
  <c r="G15" i="34"/>
  <c r="B5" i="28"/>
  <c r="F18" i="9"/>
  <c r="B11" i="28"/>
  <c r="F29" i="9"/>
  <c r="F44" i="9"/>
  <c r="B21" i="28"/>
  <c r="F21" i="28" s="1"/>
  <c r="F59" i="9"/>
  <c r="G18" i="9"/>
  <c r="T59" i="9"/>
  <c r="F13" i="26"/>
  <c r="B14" i="26"/>
  <c r="F14" i="26" s="1"/>
  <c r="C11" i="26"/>
  <c r="C29" i="9"/>
  <c r="F16" i="26"/>
  <c r="B19" i="26"/>
  <c r="F19" i="26" s="1"/>
  <c r="B22" i="26"/>
  <c r="B59" i="9"/>
  <c r="B7" i="27"/>
  <c r="F7" i="27" s="1"/>
  <c r="D18" i="9"/>
  <c r="B18" i="27"/>
  <c r="D44" i="9"/>
  <c r="F21" i="27"/>
  <c r="B23" i="27"/>
  <c r="F23" i="27" s="1"/>
  <c r="C21" i="27"/>
  <c r="E59" i="9"/>
  <c r="C5" i="30"/>
  <c r="K18" i="9"/>
  <c r="C15" i="30"/>
  <c r="K44" i="9"/>
  <c r="G20" i="30"/>
  <c r="C23" i="30"/>
  <c r="B22" i="30"/>
  <c r="F22" i="30" s="1"/>
  <c r="J59" i="9"/>
  <c r="C5" i="3"/>
  <c r="M18" i="9"/>
  <c r="C13" i="3"/>
  <c r="M29" i="9"/>
  <c r="C16" i="3"/>
  <c r="M44" i="9"/>
  <c r="B20" i="3"/>
  <c r="L59" i="9"/>
  <c r="B5" i="3"/>
  <c r="L18" i="9"/>
  <c r="B4" i="32"/>
  <c r="N18" i="9"/>
  <c r="B6" i="31"/>
  <c r="P18" i="9"/>
  <c r="G21" i="3"/>
  <c r="C19" i="26"/>
  <c r="G19" i="26" s="1"/>
  <c r="C9" i="28"/>
  <c r="C9" i="32"/>
  <c r="G9" i="32" s="1"/>
  <c r="F20" i="30"/>
  <c r="B14" i="27"/>
  <c r="F14" i="27" s="1"/>
  <c r="C14" i="28"/>
  <c r="G14" i="28" s="1"/>
  <c r="S59" i="9"/>
  <c r="R44" i="9"/>
  <c r="G29" i="9"/>
  <c r="B10" i="31"/>
  <c r="U44" i="9"/>
  <c r="F20" i="28"/>
  <c r="G16" i="27"/>
  <c r="C19" i="27"/>
  <c r="J29" i="9"/>
  <c r="C44" i="9"/>
  <c r="D29" i="9"/>
  <c r="B15" i="28"/>
  <c r="B4" i="34"/>
  <c r="R18" i="9"/>
  <c r="B11" i="34"/>
  <c r="R29" i="9"/>
  <c r="B22" i="34"/>
  <c r="R59" i="9"/>
  <c r="G5" i="34"/>
  <c r="C9" i="34"/>
  <c r="C14" i="34"/>
  <c r="G14" i="34" s="1"/>
  <c r="U59" i="9"/>
  <c r="B6" i="36"/>
  <c r="G5" i="36"/>
  <c r="C9" i="36"/>
  <c r="B21" i="36"/>
  <c r="Q29" i="9"/>
  <c r="C10" i="31"/>
  <c r="Q59" i="9"/>
  <c r="C20" i="31"/>
  <c r="C16" i="36"/>
  <c r="B6" i="35"/>
  <c r="B12" i="35"/>
  <c r="C5" i="35"/>
  <c r="G5" i="35" s="1"/>
  <c r="C13" i="35"/>
  <c r="G13" i="35" s="1"/>
  <c r="C11" i="35"/>
  <c r="G11" i="35" s="1"/>
  <c r="C18" i="35"/>
  <c r="G18" i="35" s="1"/>
  <c r="C16" i="35"/>
  <c r="C22" i="35"/>
  <c r="G22" i="35" s="1"/>
  <c r="C20" i="35"/>
  <c r="Q18" i="9"/>
  <c r="I59" i="9"/>
  <c r="B23" i="29"/>
  <c r="F23" i="29" s="1"/>
  <c r="C23" i="29"/>
  <c r="G23" i="29" s="1"/>
  <c r="G22" i="29"/>
  <c r="H59" i="9"/>
  <c r="H29" i="9"/>
  <c r="H18" i="9"/>
  <c r="I18" i="9"/>
  <c r="F10" i="29"/>
  <c r="B14" i="29"/>
  <c r="F14" i="29" s="1"/>
  <c r="C10" i="29"/>
  <c r="G10" i="29" s="1"/>
  <c r="B9" i="29"/>
  <c r="C9" i="29"/>
  <c r="B19" i="29"/>
  <c r="F19" i="29" s="1"/>
  <c r="H44" i="9"/>
  <c r="I44" i="9"/>
  <c r="C19" i="29"/>
  <c r="C4" i="31"/>
  <c r="Q44" i="9"/>
  <c r="B23" i="32" l="1"/>
  <c r="F23" i="32" s="1"/>
  <c r="J61" i="9"/>
  <c r="G22" i="38"/>
  <c r="C23" i="38"/>
  <c r="G23" i="38" s="1"/>
  <c r="F22" i="38"/>
  <c r="B23" i="38"/>
  <c r="F23" i="38" s="1"/>
  <c r="C14" i="38"/>
  <c r="G14" i="38" s="1"/>
  <c r="C9" i="38"/>
  <c r="G9" i="38" s="1"/>
  <c r="F10" i="38"/>
  <c r="B14" i="38"/>
  <c r="F14" i="38" s="1"/>
  <c r="B9" i="38"/>
  <c r="F9" i="38" s="1"/>
  <c r="F4" i="38"/>
  <c r="G18" i="38"/>
  <c r="C19" i="38"/>
  <c r="F18" i="38"/>
  <c r="B19" i="38"/>
  <c r="K61" i="9"/>
  <c r="B19" i="31"/>
  <c r="F19" i="31" s="1"/>
  <c r="B19" i="35"/>
  <c r="F19" i="35" s="1"/>
  <c r="P61" i="9"/>
  <c r="O61" i="9"/>
  <c r="N61" i="9"/>
  <c r="M61" i="9"/>
  <c r="L61" i="9"/>
  <c r="R61" i="9"/>
  <c r="S61" i="9"/>
  <c r="B23" i="30"/>
  <c r="F23" i="30" s="1"/>
  <c r="C23" i="3"/>
  <c r="G23" i="3" s="1"/>
  <c r="B23" i="28"/>
  <c r="F23" i="28" s="1"/>
  <c r="F61" i="9"/>
  <c r="F9" i="29"/>
  <c r="B24" i="29"/>
  <c r="F24" i="29" s="1"/>
  <c r="G9" i="29"/>
  <c r="U61" i="9"/>
  <c r="G61" i="9"/>
  <c r="T61" i="9"/>
  <c r="F20" i="35"/>
  <c r="B23" i="35"/>
  <c r="F23" i="35" s="1"/>
  <c r="F15" i="32"/>
  <c r="B19" i="32"/>
  <c r="F19" i="32" s="1"/>
  <c r="C14" i="32"/>
  <c r="G10" i="32"/>
  <c r="F4" i="30"/>
  <c r="B9" i="30"/>
  <c r="F9" i="30" s="1"/>
  <c r="C14" i="36"/>
  <c r="G14" i="36" s="1"/>
  <c r="G20" i="28"/>
  <c r="C23" i="28"/>
  <c r="G23" i="28" s="1"/>
  <c r="B19" i="3"/>
  <c r="F19" i="3" s="1"/>
  <c r="E61" i="9"/>
  <c r="D61" i="9"/>
  <c r="C61" i="9"/>
  <c r="B61" i="9"/>
  <c r="G20" i="35"/>
  <c r="C23" i="35"/>
  <c r="G23" i="35" s="1"/>
  <c r="G16" i="35"/>
  <c r="C19" i="35"/>
  <c r="G19" i="35" s="1"/>
  <c r="F6" i="35"/>
  <c r="B9" i="35"/>
  <c r="G20" i="31"/>
  <c r="C23" i="31"/>
  <c r="G23" i="31" s="1"/>
  <c r="G10" i="31"/>
  <c r="C14" i="31"/>
  <c r="G14" i="31" s="1"/>
  <c r="C14" i="35"/>
  <c r="G14" i="35" s="1"/>
  <c r="G9" i="36"/>
  <c r="G9" i="34"/>
  <c r="C24" i="34"/>
  <c r="G24" i="34" s="1"/>
  <c r="B19" i="28"/>
  <c r="F19" i="28" s="1"/>
  <c r="F15" i="28"/>
  <c r="G19" i="27"/>
  <c r="F10" i="31"/>
  <c r="B14" i="31"/>
  <c r="F14" i="31" s="1"/>
  <c r="G9" i="28"/>
  <c r="F6" i="31"/>
  <c r="B9" i="31"/>
  <c r="F4" i="32"/>
  <c r="B9" i="32"/>
  <c r="F5" i="3"/>
  <c r="B9" i="3"/>
  <c r="F9" i="3" s="1"/>
  <c r="F20" i="3"/>
  <c r="B23" i="3"/>
  <c r="G15" i="30"/>
  <c r="C19" i="30"/>
  <c r="G19" i="30" s="1"/>
  <c r="G5" i="30"/>
  <c r="C9" i="30"/>
  <c r="G9" i="30" s="1"/>
  <c r="C23" i="27"/>
  <c r="G23" i="27" s="1"/>
  <c r="G21" i="27"/>
  <c r="F18" i="27"/>
  <c r="B19" i="27"/>
  <c r="F19" i="27" s="1"/>
  <c r="B9" i="27"/>
  <c r="F22" i="26"/>
  <c r="B23" i="26"/>
  <c r="F23" i="26" s="1"/>
  <c r="C14" i="26"/>
  <c r="B14" i="28"/>
  <c r="F14" i="28" s="1"/>
  <c r="F11" i="28"/>
  <c r="B9" i="28"/>
  <c r="F5" i="28"/>
  <c r="G19" i="28"/>
  <c r="Q61" i="9"/>
  <c r="C9" i="35"/>
  <c r="C14" i="29"/>
  <c r="G14" i="29" s="1"/>
  <c r="F12" i="35"/>
  <c r="B14" i="35"/>
  <c r="F14" i="35" s="1"/>
  <c r="G16" i="36"/>
  <c r="C19" i="36"/>
  <c r="G19" i="36" s="1"/>
  <c r="F21" i="36"/>
  <c r="B23" i="36"/>
  <c r="F23" i="36" s="1"/>
  <c r="F6" i="36"/>
  <c r="B9" i="36"/>
  <c r="F22" i="34"/>
  <c r="B23" i="34"/>
  <c r="F23" i="34" s="1"/>
  <c r="F11" i="34"/>
  <c r="B14" i="34"/>
  <c r="F14" i="34" s="1"/>
  <c r="F4" i="34"/>
  <c r="B9" i="34"/>
  <c r="G16" i="3"/>
  <c r="C19" i="3"/>
  <c r="G13" i="3"/>
  <c r="C14" i="3"/>
  <c r="G14" i="3" s="1"/>
  <c r="C9" i="3"/>
  <c r="G9" i="3" s="1"/>
  <c r="G5" i="3"/>
  <c r="G23" i="30"/>
  <c r="H61" i="9"/>
  <c r="I61" i="9"/>
  <c r="G19" i="29"/>
  <c r="G4" i="31"/>
  <c r="C9" i="31"/>
  <c r="F19" i="38" l="1"/>
  <c r="B24" i="38"/>
  <c r="F24" i="38" s="1"/>
  <c r="G19" i="38"/>
  <c r="C24" i="38"/>
  <c r="G24" i="38" s="1"/>
  <c r="C24" i="35"/>
  <c r="G24" i="35" s="1"/>
  <c r="C24" i="28"/>
  <c r="G24" i="28" s="1"/>
  <c r="B24" i="28"/>
  <c r="F24" i="28" s="1"/>
  <c r="G9" i="35"/>
  <c r="C24" i="30"/>
  <c r="G24" i="30" s="1"/>
  <c r="B24" i="30"/>
  <c r="F24" i="30" s="1"/>
  <c r="G14" i="32"/>
  <c r="C24" i="32"/>
  <c r="G24" i="32" s="1"/>
  <c r="C24" i="29"/>
  <c r="G24" i="29" s="1"/>
  <c r="B24" i="26"/>
  <c r="F24" i="26" s="1"/>
  <c r="G14" i="26"/>
  <c r="C24" i="26"/>
  <c r="G24" i="26" s="1"/>
  <c r="B24" i="27"/>
  <c r="F24" i="27" s="1"/>
  <c r="F9" i="27"/>
  <c r="F23" i="3"/>
  <c r="B24" i="3"/>
  <c r="F24" i="3" s="1"/>
  <c r="B24" i="32"/>
  <c r="F24" i="32" s="1"/>
  <c r="F9" i="32"/>
  <c r="B24" i="31"/>
  <c r="F24" i="31" s="1"/>
  <c r="F9" i="31"/>
  <c r="B24" i="35"/>
  <c r="F24" i="35" s="1"/>
  <c r="F9" i="35"/>
  <c r="G19" i="3"/>
  <c r="C24" i="3"/>
  <c r="G24" i="3" s="1"/>
  <c r="F9" i="34"/>
  <c r="B24" i="34"/>
  <c r="F24" i="34" s="1"/>
  <c r="F9" i="36"/>
  <c r="B24" i="36"/>
  <c r="F24" i="36" s="1"/>
  <c r="F9" i="28"/>
  <c r="C24" i="27"/>
  <c r="G24" i="27" s="1"/>
  <c r="C24" i="36"/>
  <c r="G24" i="36" s="1"/>
  <c r="C24" i="31"/>
  <c r="G24" i="31" s="1"/>
  <c r="G9" i="31"/>
</calcChain>
</file>

<file path=xl/sharedStrings.xml><?xml version="1.0" encoding="utf-8"?>
<sst xmlns="http://schemas.openxmlformats.org/spreadsheetml/2006/main" count="482" uniqueCount="221">
  <si>
    <t>其它亞克力混紡紗</t>
  </si>
  <si>
    <t>其他聚酯纖維紗</t>
  </si>
  <si>
    <t>嫘縈棉混紡紗</t>
  </si>
  <si>
    <t>尼龍短纖紗</t>
  </si>
  <si>
    <t>A/W紗</t>
  </si>
  <si>
    <t>A/C紗</t>
  </si>
  <si>
    <t>混紡T/R紗</t>
  </si>
  <si>
    <t>混紡T/W紗</t>
  </si>
  <si>
    <t>混紡T/C紗</t>
  </si>
  <si>
    <t>人纖製縫紉線</t>
  </si>
  <si>
    <t>特殊人纖短纖紗</t>
  </si>
  <si>
    <t>其他人纖短纖紗</t>
  </si>
  <si>
    <t>56050010007.56050090000.</t>
  </si>
  <si>
    <t>56060010006.56060020004.56060090009</t>
  </si>
  <si>
    <t>與去年同期比較</t>
    <phoneticPr fontId="2" type="noConversion"/>
  </si>
  <si>
    <t>產品類別</t>
  </si>
  <si>
    <t>數量(公斤)</t>
    <phoneticPr fontId="2" type="noConversion"/>
  </si>
  <si>
    <t>金額(美元)</t>
    <phoneticPr fontId="2" type="noConversion"/>
  </si>
  <si>
    <t>數量(%)</t>
    <phoneticPr fontId="2" type="noConversion"/>
  </si>
  <si>
    <t>金額(%)</t>
    <phoneticPr fontId="2" type="noConversion"/>
  </si>
  <si>
    <t>聚酯棉紗</t>
  </si>
  <si>
    <t>合   計</t>
  </si>
  <si>
    <t>亞克力紗</t>
  </si>
  <si>
    <t>嫘縈棉紗</t>
  </si>
  <si>
    <t>零售用人纖短纖紗</t>
  </si>
  <si>
    <t>55095900006</t>
    <phoneticPr fontId="2" type="noConversion"/>
  </si>
  <si>
    <t>55094100007</t>
    <phoneticPr fontId="2" type="noConversion"/>
  </si>
  <si>
    <t>55094200006</t>
    <phoneticPr fontId="2" type="noConversion"/>
  </si>
  <si>
    <t>56049020007/56049090002</t>
    <phoneticPr fontId="10" type="noConversion"/>
  </si>
  <si>
    <r>
      <rPr>
        <sz val="11"/>
        <rFont val="新細明體"/>
        <family val="1"/>
        <charset val="136"/>
      </rPr>
      <t>產品類別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</si>
  <si>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</si>
  <si>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</si>
  <si>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</si>
  <si>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</si>
  <si>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</si>
  <si>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</si>
  <si>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聚酯棉紗</t>
    </r>
    <phoneticPr fontId="2" type="noConversion"/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</si>
  <si>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T/R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</si>
  <si>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T/W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</si>
  <si>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T/C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</si>
  <si>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其他聚酯纖維紗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</si>
  <si>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</si>
  <si>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亞克力紗</t>
    </r>
    <phoneticPr fontId="2" type="noConversion"/>
  </si>
  <si>
    <r>
      <t>A/W</t>
    </r>
    <r>
      <rPr>
        <sz val="11"/>
        <rFont val="新細明體"/>
        <family val="1"/>
        <charset val="136"/>
      </rPr>
      <t>紗</t>
    </r>
    <phoneticPr fontId="2" type="noConversion"/>
  </si>
  <si>
    <r>
      <t>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   </t>
    </r>
    <phoneticPr fontId="2" type="noConversion"/>
  </si>
  <si>
    <r>
      <rPr>
        <sz val="11"/>
        <rFont val="新細明體"/>
        <family val="1"/>
        <charset val="136"/>
      </rPr>
      <t>其它亞克力混紡紗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</si>
  <si>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</si>
  <si>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嫘縈棉紗</t>
    </r>
    <phoneticPr fontId="2" type="noConversion"/>
  </si>
  <si>
    <r>
      <rPr>
        <sz val="11"/>
        <rFont val="新細明體"/>
        <family val="1"/>
        <charset val="136"/>
      </rPr>
      <t>嫘縈棉混紡紗</t>
    </r>
  </si>
  <si>
    <r>
      <rPr>
        <sz val="11"/>
        <rFont val="新細明體"/>
        <family val="1"/>
        <charset val="136"/>
      </rPr>
      <t>尼龍短纖紗</t>
    </r>
  </si>
  <si>
    <r>
      <rPr>
        <sz val="11"/>
        <rFont val="新細明體"/>
        <family val="1"/>
        <charset val="136"/>
      </rPr>
      <t>人纖製縫紉線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</si>
  <si>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</si>
  <si>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零售用人纖短纖紗</t>
    </r>
    <phoneticPr fontId="2" type="noConversion"/>
  </si>
  <si>
    <r>
      <rPr>
        <sz val="11"/>
        <rFont val="新細明體"/>
        <family val="1"/>
        <charset val="136"/>
      </rPr>
      <t>特殊人纖短纖紗</t>
    </r>
  </si>
  <si>
    <r>
      <rPr>
        <sz val="11"/>
        <rFont val="新細明體"/>
        <family val="1"/>
        <charset val="136"/>
      </rPr>
      <t>其他人纖短纖紗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</si>
  <si>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</si>
  <si>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總計</t>
    </r>
    <phoneticPr fontId="2" type="noConversion"/>
  </si>
  <si>
    <t>總  計</t>
    <phoneticPr fontId="2" type="noConversion"/>
  </si>
  <si>
    <r>
      <t>A/W</t>
    </r>
    <r>
      <rPr>
        <sz val="12"/>
        <rFont val="新細明體"/>
        <family val="1"/>
        <charset val="136"/>
      </rPr>
      <t>紗</t>
    </r>
  </si>
  <si>
    <r>
      <t>A/C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</si>
  <si>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嫘縈棉混紡紗</t>
    </r>
  </si>
  <si>
    <r>
      <rPr>
        <sz val="12"/>
        <rFont val="新細明體"/>
        <family val="1"/>
        <charset val="136"/>
      </rPr>
      <t>尼龍短纖紗</t>
    </r>
  </si>
  <si>
    <r>
      <rPr>
        <sz val="12"/>
        <rFont val="新細明體"/>
        <family val="1"/>
        <charset val="136"/>
      </rPr>
      <t>特殊人纖短纖紗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</si>
  <si>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</si>
  <si>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</si>
  <si>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</si>
  <si>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</si>
  <si>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t>數量(公斤)</t>
  </si>
  <si>
    <t>金額(美元)</t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</si>
  <si>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</si>
  <si>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01</t>
    </r>
    <r>
      <rPr>
        <sz val="11"/>
        <rFont val="新細明體"/>
        <family val="1"/>
        <charset val="136"/>
      </rPr>
      <t>月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</si>
  <si>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</si>
  <si>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1-2</t>
    </r>
    <r>
      <rPr>
        <sz val="11"/>
        <rFont val="新細明體"/>
        <family val="1"/>
        <charset val="136"/>
      </rPr>
      <t>月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</si>
  <si>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1-3</t>
    </r>
    <r>
      <rPr>
        <sz val="11"/>
        <rFont val="新細明體"/>
        <family val="1"/>
        <charset val="136"/>
      </rPr>
      <t>月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</si>
  <si>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</si>
  <si>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</si>
  <si>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</si>
  <si>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t>108年1月</t>
    <phoneticPr fontId="2" type="noConversion"/>
  </si>
  <si>
    <t>107年1月</t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</si>
  <si>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</si>
  <si>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1-5</t>
    </r>
    <r>
      <rPr>
        <sz val="11"/>
        <rFont val="新細明體"/>
        <family val="1"/>
        <charset val="136"/>
      </rPr>
      <t>月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</si>
  <si>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1-6</t>
    </r>
    <r>
      <rPr>
        <sz val="11"/>
        <rFont val="新細明體"/>
        <family val="1"/>
        <charset val="136"/>
      </rPr>
      <t>月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</si>
  <si>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1-4</t>
    </r>
    <r>
      <rPr>
        <sz val="11"/>
        <rFont val="新細明體"/>
        <family val="1"/>
        <charset val="136"/>
      </rPr>
      <t>月</t>
    </r>
    <phoneticPr fontId="2" type="noConversion"/>
  </si>
  <si>
    <r>
      <t xml:space="preserve">108年1月聚酯棉紗\亞克力紗\嫘縈棉紗\人纖短纖紗出口統計表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</si>
  <si>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108年1-3月聚酯棉紗\亞克力紗\嫘縈棉紗\人纖短纖紗出口統計表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</si>
  <si>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與去年同期比較</t>
    <phoneticPr fontId="2" type="noConversion"/>
  </si>
  <si>
    <t>金額(美元)</t>
    <phoneticPr fontId="2" type="noConversion"/>
  </si>
  <si>
    <t>數量(%)</t>
    <phoneticPr fontId="2" type="noConversion"/>
  </si>
  <si>
    <t>金額(%)</t>
    <phoneticPr fontId="2" type="noConversion"/>
  </si>
  <si>
    <t>108年1-4月</t>
    <phoneticPr fontId="2" type="noConversion"/>
  </si>
  <si>
    <t>總  計</t>
    <phoneticPr fontId="2" type="noConversion"/>
  </si>
  <si>
    <t>產品類別</t>
    <phoneticPr fontId="2" type="noConversion"/>
  </si>
  <si>
    <t>數量(公斤)</t>
    <phoneticPr fontId="2" type="noConversion"/>
  </si>
  <si>
    <t>合   計</t>
    <phoneticPr fontId="2" type="noConversion"/>
  </si>
  <si>
    <t>亞克力紗</t>
    <phoneticPr fontId="2" type="noConversion"/>
  </si>
  <si>
    <t>嫘縈棉紗</t>
    <phoneticPr fontId="2" type="noConversion"/>
  </si>
  <si>
    <t>零售用人纖短纖紗</t>
    <phoneticPr fontId="2" type="noConversion"/>
  </si>
  <si>
    <r>
      <t xml:space="preserve">108年1-5月聚酯棉紗\亞克力紗\嫘縈棉紗\人纖短纖紗出口統計表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</si>
  <si>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合   計</t>
    <phoneticPr fontId="2" type="noConversion"/>
  </si>
  <si>
    <t>亞克力紗</t>
    <phoneticPr fontId="2" type="noConversion"/>
  </si>
  <si>
    <t>合   計</t>
    <phoneticPr fontId="2" type="noConversion"/>
  </si>
  <si>
    <t>合   計</t>
    <phoneticPr fontId="2" type="noConversion"/>
  </si>
  <si>
    <t>108年1-5月</t>
    <phoneticPr fontId="2" type="noConversion"/>
  </si>
  <si>
    <t>產品類別</t>
    <phoneticPr fontId="2" type="noConversion"/>
  </si>
  <si>
    <t>嫘縈棉紗</t>
    <phoneticPr fontId="2" type="noConversion"/>
  </si>
  <si>
    <t>合   計</t>
    <phoneticPr fontId="2" type="noConversion"/>
  </si>
  <si>
    <t>產品類別</t>
    <phoneticPr fontId="2" type="noConversion"/>
  </si>
  <si>
    <t>零售用人纖短纖紗</t>
    <phoneticPr fontId="2" type="noConversion"/>
  </si>
  <si>
    <t>亞克力紗</t>
    <phoneticPr fontId="2" type="noConversion"/>
  </si>
  <si>
    <t>聚酯棉紗</t>
    <phoneticPr fontId="2" type="noConversion"/>
  </si>
  <si>
    <t>零售用人纖短纖紗</t>
    <phoneticPr fontId="2" type="noConversion"/>
  </si>
  <si>
    <r>
      <t xml:space="preserve">108年1-6月聚酯棉紗\亞克力紗\嫘縈棉紗\人纖短纖紗出口統計表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</si>
  <si>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總計</t>
    <phoneticPr fontId="2" type="noConversion"/>
  </si>
  <si>
    <t>嫘縈棉紗</t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</si>
  <si>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1-7</t>
    </r>
    <r>
      <rPr>
        <sz val="11"/>
        <rFont val="新細明體"/>
        <family val="1"/>
        <charset val="136"/>
      </rPr>
      <t>月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</si>
  <si>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</si>
  <si>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 xml:space="preserve">108年1-9月聚酯棉紗\亞克力紗\嫘縈棉紗\人纖短纖紗出口統計表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</si>
  <si>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108年1-10月聚酯棉紗\亞克力紗\嫘縈棉紗\人纖短纖紗出口統計表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</si>
  <si>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新細明體"/>
        <family val="1"/>
        <charset val="136"/>
      </rPr>
      <t>月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</si>
  <si>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1-9</t>
    </r>
    <r>
      <rPr>
        <sz val="11"/>
        <rFont val="新細明體"/>
        <family val="1"/>
        <charset val="136"/>
      </rPr>
      <t>月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</si>
  <si>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1-10</t>
    </r>
    <r>
      <rPr>
        <sz val="11"/>
        <rFont val="新細明體"/>
        <family val="1"/>
        <charset val="136"/>
      </rPr>
      <t>月</t>
    </r>
    <phoneticPr fontId="2" type="noConversion"/>
  </si>
  <si>
    <r>
      <rPr>
        <sz val="12"/>
        <rFont val="新細明體"/>
        <family val="1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</si>
  <si>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</si>
  <si>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 xml:space="preserve">108年1-2月聚酯棉紗\亞克力紗\嫘縈棉紗\人纖短纖紗出口統計表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</si>
  <si>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108年1-2月</t>
    <phoneticPr fontId="2" type="noConversion"/>
  </si>
  <si>
    <t>107年1-2月</t>
    <phoneticPr fontId="2" type="noConversion"/>
  </si>
  <si>
    <t>金額(美元)</t>
    <phoneticPr fontId="2" type="noConversion"/>
  </si>
  <si>
    <t>108年1-3月</t>
    <phoneticPr fontId="2" type="noConversion"/>
  </si>
  <si>
    <t>107年1-3月</t>
    <phoneticPr fontId="2" type="noConversion"/>
  </si>
  <si>
    <t>與去年同期比較</t>
    <phoneticPr fontId="2" type="noConversion"/>
  </si>
  <si>
    <t>數量(%)</t>
    <phoneticPr fontId="2" type="noConversion"/>
  </si>
  <si>
    <t>金額(%)</t>
    <phoneticPr fontId="2" type="noConversion"/>
  </si>
  <si>
    <t>總  計</t>
    <phoneticPr fontId="2" type="noConversion"/>
  </si>
  <si>
    <r>
      <t xml:space="preserve">108年1-4月聚酯棉紗\亞克力紗\嫘縈棉紗\人纖短纖紗出口統計表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</si>
  <si>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107年1-4月</t>
    <phoneticPr fontId="2" type="noConversion"/>
  </si>
  <si>
    <t>與去年同期比較</t>
    <phoneticPr fontId="2" type="noConversion"/>
  </si>
  <si>
    <t>數量(公斤)</t>
    <phoneticPr fontId="2" type="noConversion"/>
  </si>
  <si>
    <t>金額(美元)</t>
    <phoneticPr fontId="2" type="noConversion"/>
  </si>
  <si>
    <t>數量(公斤)</t>
    <phoneticPr fontId="2" type="noConversion"/>
  </si>
  <si>
    <t>金額(美元)</t>
    <phoneticPr fontId="2" type="noConversion"/>
  </si>
  <si>
    <t>數量(%)</t>
    <phoneticPr fontId="2" type="noConversion"/>
  </si>
  <si>
    <t>金額(%)</t>
    <phoneticPr fontId="2" type="noConversion"/>
  </si>
  <si>
    <t>總  計</t>
    <phoneticPr fontId="2" type="noConversion"/>
  </si>
  <si>
    <t>107年1-5月</t>
    <phoneticPr fontId="2" type="noConversion"/>
  </si>
  <si>
    <t>108年1-6月</t>
    <phoneticPr fontId="2" type="noConversion"/>
  </si>
  <si>
    <t>107年1-6月</t>
    <phoneticPr fontId="2" type="noConversion"/>
  </si>
  <si>
    <t>數量(公斤)</t>
    <phoneticPr fontId="2" type="noConversion"/>
  </si>
  <si>
    <r>
      <t xml:space="preserve">108年1-7月聚酯棉紗\亞克力紗\嫘縈棉紗\人纖短纖紗出口統計表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</si>
  <si>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108年1-7月</t>
    <phoneticPr fontId="2" type="noConversion"/>
  </si>
  <si>
    <t>107年1-7月</t>
    <phoneticPr fontId="2" type="noConversion"/>
  </si>
  <si>
    <t>金額(美元)</t>
    <phoneticPr fontId="2" type="noConversion"/>
  </si>
  <si>
    <r>
      <t xml:space="preserve">108年1-8月聚酯棉紗\亞克力紗\嫘縈棉紗\人纖短纖紗出口統計表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</si>
  <si>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108年1-8月</t>
    <phoneticPr fontId="2" type="noConversion"/>
  </si>
  <si>
    <t>107年1-8月</t>
    <phoneticPr fontId="2" type="noConversion"/>
  </si>
  <si>
    <t>金額(美元)</t>
    <phoneticPr fontId="2" type="noConversion"/>
  </si>
  <si>
    <t>108年1-9月</t>
    <phoneticPr fontId="2" type="noConversion"/>
  </si>
  <si>
    <t>107年1-9月</t>
    <phoneticPr fontId="2" type="noConversion"/>
  </si>
  <si>
    <t>與去年同期比較</t>
    <phoneticPr fontId="2" type="noConversion"/>
  </si>
  <si>
    <t>數量(公斤)</t>
    <phoneticPr fontId="2" type="noConversion"/>
  </si>
  <si>
    <t>金額(美元)</t>
    <phoneticPr fontId="2" type="noConversion"/>
  </si>
  <si>
    <t>金額(%)</t>
    <phoneticPr fontId="2" type="noConversion"/>
  </si>
  <si>
    <t>金額(%)</t>
    <phoneticPr fontId="2" type="noConversion"/>
  </si>
  <si>
    <t>聚酯棉紗</t>
    <phoneticPr fontId="2" type="noConversion"/>
  </si>
  <si>
    <t>嫘縈棉紗</t>
    <phoneticPr fontId="2" type="noConversion"/>
  </si>
  <si>
    <t>產品類別</t>
    <phoneticPr fontId="2" type="noConversion"/>
  </si>
  <si>
    <t>與去年同期比較</t>
    <phoneticPr fontId="2" type="noConversion"/>
  </si>
  <si>
    <t>數量(公斤)</t>
    <phoneticPr fontId="2" type="noConversion"/>
  </si>
  <si>
    <t>金額(美元)</t>
    <phoneticPr fontId="2" type="noConversion"/>
  </si>
  <si>
    <t>數量(公斤)</t>
    <phoneticPr fontId="2" type="noConversion"/>
  </si>
  <si>
    <t>金額(%)</t>
    <phoneticPr fontId="2" type="noConversion"/>
  </si>
  <si>
    <t>聚酯棉紗</t>
    <phoneticPr fontId="2" type="noConversion"/>
  </si>
  <si>
    <t>合   計</t>
    <phoneticPr fontId="2" type="noConversion"/>
  </si>
  <si>
    <t>亞克力紗</t>
    <phoneticPr fontId="2" type="noConversion"/>
  </si>
  <si>
    <t>零售用人纖短纖紗</t>
    <phoneticPr fontId="2" type="noConversion"/>
  </si>
  <si>
    <t>總  計</t>
    <phoneticPr fontId="2" type="noConversion"/>
  </si>
  <si>
    <t>產品類別</t>
    <phoneticPr fontId="2" type="noConversion"/>
  </si>
  <si>
    <t>與去年同期比較</t>
    <phoneticPr fontId="2" type="noConversion"/>
  </si>
  <si>
    <t>數量(%)</t>
    <phoneticPr fontId="2" type="noConversion"/>
  </si>
  <si>
    <t>金額(%)</t>
    <phoneticPr fontId="2" type="noConversion"/>
  </si>
  <si>
    <t>聚酯棉紗</t>
    <phoneticPr fontId="2" type="noConversion"/>
  </si>
  <si>
    <t>合   計</t>
    <phoneticPr fontId="2" type="noConversion"/>
  </si>
  <si>
    <t>嫘縈棉紗</t>
    <phoneticPr fontId="2" type="noConversion"/>
  </si>
  <si>
    <t>零售用人纖短纖紗</t>
    <phoneticPr fontId="2" type="noConversion"/>
  </si>
  <si>
    <r>
      <rPr>
        <sz val="11"/>
        <rFont val="華康標楷體"/>
        <family val="1"/>
        <charset val="136"/>
      </rPr>
      <t>與去年同期比較</t>
    </r>
    <phoneticPr fontId="2" type="noConversion"/>
  </si>
  <si>
    <r>
      <rPr>
        <sz val="12"/>
        <rFont val="新細明體"/>
        <family val="1"/>
        <charset val="136"/>
      </rPr>
      <t>其他聚酯纖維紗</t>
    </r>
    <phoneticPr fontId="2" type="noConversion"/>
  </si>
  <si>
    <r>
      <rPr>
        <sz val="12"/>
        <rFont val="新細明體"/>
        <family val="1"/>
        <charset val="136"/>
      </rPr>
      <t>其它亞克力混紡紗</t>
    </r>
    <phoneticPr fontId="2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</si>
  <si>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</si>
  <si>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rPr>
        <sz val="12"/>
        <rFont val="新細明體"/>
        <family val="1"/>
        <charset val="136"/>
      </rPr>
      <t>人纖製縫紉線</t>
    </r>
    <phoneticPr fontId="2" type="noConversion"/>
  </si>
  <si>
    <r>
      <rPr>
        <sz val="12"/>
        <rFont val="新細明體"/>
        <family val="1"/>
        <charset val="136"/>
      </rPr>
      <t>其他人纖短纖紗</t>
    </r>
    <phoneticPr fontId="2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</si>
  <si>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</si>
  <si>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</si>
  <si>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t>數量(公斤)</t>
    <phoneticPr fontId="2" type="noConversion"/>
  </si>
  <si>
    <t>金額(美元)</t>
    <phoneticPr fontId="2" type="noConversion"/>
  </si>
  <si>
    <r>
      <rPr>
        <sz val="11"/>
        <rFont val="華康標楷體"/>
        <family val="1"/>
        <charset val="136"/>
      </rPr>
      <t>數量</t>
    </r>
    <r>
      <rPr>
        <sz val="11"/>
        <rFont val="Times New Roman"/>
        <family val="1"/>
      </rPr>
      <t>(%)</t>
    </r>
    <phoneticPr fontId="2" type="noConversion"/>
  </si>
  <si>
    <r>
      <rPr>
        <sz val="11"/>
        <rFont val="華康標楷體"/>
        <family val="1"/>
        <charset val="136"/>
      </rPr>
      <t>金額</t>
    </r>
    <r>
      <rPr>
        <sz val="11"/>
        <rFont val="Times New Roman"/>
        <family val="1"/>
      </rPr>
      <t>(%)</t>
    </r>
    <phoneticPr fontId="2" type="noConversion"/>
  </si>
  <si>
    <r>
      <rPr>
        <sz val="12"/>
        <rFont val="新細明體"/>
        <family val="1"/>
        <charset val="136"/>
      </rPr>
      <t>聚酯棉紗</t>
    </r>
    <phoneticPr fontId="2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</si>
  <si>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</si>
  <si>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rPr>
        <sz val="12"/>
        <rFont val="新細明體"/>
        <family val="1"/>
        <charset val="136"/>
      </rPr>
      <t>亞克力紗</t>
    </r>
    <phoneticPr fontId="2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</si>
  <si>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</si>
  <si>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rPr>
        <sz val="12"/>
        <rFont val="新細明體"/>
        <family val="1"/>
        <charset val="136"/>
      </rPr>
      <t>嫘縈棉紗</t>
    </r>
    <phoneticPr fontId="2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</si>
  <si>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</si>
  <si>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rPr>
        <sz val="12"/>
        <rFont val="新細明體"/>
        <family val="1"/>
        <charset val="136"/>
      </rPr>
      <t>零售用人纖短纖紗</t>
    </r>
    <phoneticPr fontId="2" type="noConversion"/>
  </si>
  <si>
    <r>
      <rPr>
        <sz val="12"/>
        <rFont val="新細明體"/>
        <family val="1"/>
        <charset val="136"/>
      </rPr>
      <t>總計</t>
    </r>
    <phoneticPr fontId="2" type="noConversion"/>
  </si>
  <si>
    <t>107年1-12月</t>
    <phoneticPr fontId="2" type="noConversion"/>
  </si>
  <si>
    <t>108年1-10月</t>
    <phoneticPr fontId="2" type="noConversion"/>
  </si>
  <si>
    <t>107年1-10月</t>
    <phoneticPr fontId="2" type="noConversion"/>
  </si>
  <si>
    <t>107年1-11月</t>
    <phoneticPr fontId="2" type="noConversion"/>
  </si>
  <si>
    <r>
      <t>108</t>
    </r>
    <r>
      <rPr>
        <b/>
        <sz val="11"/>
        <rFont val="新細明體"/>
        <family val="1"/>
        <charset val="136"/>
      </rPr>
      <t>年聚酯棉紗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亞克力紗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嫘縈棉紗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人纖短纖紗出口統計表</t>
    </r>
    <r>
      <rPr>
        <b/>
        <sz val="11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</si>
  <si>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細明體"/>
        <family val="3"/>
        <charset val="136"/>
      </rPr>
      <t>月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</si>
  <si>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1-11</t>
    </r>
    <r>
      <rPr>
        <sz val="11"/>
        <rFont val="新細明體"/>
        <family val="1"/>
        <charset val="136"/>
      </rPr>
      <t>月</t>
    </r>
    <phoneticPr fontId="2" type="noConversion"/>
  </si>
  <si>
    <r>
      <t>108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1-12</t>
    </r>
    <r>
      <rPr>
        <sz val="11"/>
        <rFont val="新細明體"/>
        <family val="1"/>
        <charset val="136"/>
      </rPr>
      <t>月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</si>
  <si>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</si>
  <si>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</si>
  <si>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</si>
  <si>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t>108年1-11月</t>
    <phoneticPr fontId="2" type="noConversion"/>
  </si>
  <si>
    <t xml:space="preserve">108年01-11月聚酯棉紗\亞克力紗\嫘縈棉紗\人纖短纖紗出口統計表     </t>
    <phoneticPr fontId="2" type="noConversion"/>
  </si>
  <si>
    <t>108年1-12月</t>
    <phoneticPr fontId="2" type="noConversion"/>
  </si>
  <si>
    <t xml:space="preserve">108年1-12月聚酯棉紗\亞克力紗\嫘縈棉紗\人纖短纖紗出口統計表     </t>
    <phoneticPr fontId="2" type="noConversion"/>
  </si>
  <si>
    <r>
      <t>108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細明體"/>
        <family val="3"/>
        <charset val="136"/>
      </rPr>
      <t>月</t>
    </r>
    <phoneticPr fontId="2" type="noConversion"/>
  </si>
  <si>
    <t>本(108)年1-12月，台灣人纖短纖紗出口數量及金額分別為20,139公噸及7仟877萬美元，較去年同期數量減少33.7%、金額減少27.0%。</t>
    <phoneticPr fontId="2" type="noConversion"/>
  </si>
  <si>
    <r>
      <t xml:space="preserve">108年1-12月聚酯棉紗\亞克力紗\嫘縈棉紗\人纖短纖紗出口統計表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</si>
</sst>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%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12"/>
      <name val="華康標楷體"/>
      <family val="1"/>
      <charset val="136"/>
    </font>
    <font>
      <sz val="11"/>
      <name val="華康標楷體"/>
      <family val="1"/>
      <charset val="136"/>
    </font>
    <font>
      <sz val="12"/>
      <name val="細明體"/>
      <family val="3"/>
      <charset val="136"/>
    </font>
    <font>
      <b/>
      <sz val="11"/>
      <name val="Times New Roman"/>
      <family val="1"/>
    </font>
    <font>
      <sz val="9"/>
      <name val="PMingLiU"/>
      <family val="1"/>
      <charset val="136"/>
    </font>
    <font>
      <b/>
      <sz val="11"/>
      <name val="新細明體"/>
      <family val="1"/>
      <charset val="136"/>
    </font>
    <font>
      <sz val="10"/>
      <name val="Times New Roman"/>
      <family val="1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2"/>
      <color rgb="FFC0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176" fontId="5" fillId="0" borderId="0" xfId="0" applyNumberFormat="1" applyFont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/>
    <xf numFmtId="0" fontId="11" fillId="0" borderId="0" xfId="0" applyFont="1" applyFill="1" applyAlignment="1">
      <alignment horizontal="centerContinuous"/>
    </xf>
    <xf numFmtId="176" fontId="5" fillId="0" borderId="0" xfId="0" applyNumberFormat="1" applyFont="1" applyFill="1"/>
    <xf numFmtId="0" fontId="12" fillId="0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77" fontId="5" fillId="2" borderId="1" xfId="1" applyNumberFormat="1" applyFont="1" applyFill="1" applyBorder="1"/>
    <xf numFmtId="177" fontId="5" fillId="2" borderId="1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13" fillId="0" borderId="1" xfId="1" applyNumberFormat="1" applyFont="1" applyFill="1" applyBorder="1" applyAlignment="1">
      <alignment horizontal="right" vertical="center"/>
    </xf>
    <xf numFmtId="178" fontId="13" fillId="0" borderId="1" xfId="2" applyNumberFormat="1" applyFont="1" applyBorder="1" applyAlignment="1">
      <alignment horizontal="right" vertical="center"/>
    </xf>
    <xf numFmtId="177" fontId="13" fillId="0" borderId="1" xfId="1" applyNumberFormat="1" applyFont="1" applyFill="1" applyBorder="1" applyAlignment="1">
      <alignment vertical="center"/>
    </xf>
    <xf numFmtId="177" fontId="13" fillId="0" borderId="1" xfId="1" applyNumberFormat="1" applyFont="1" applyBorder="1" applyAlignment="1">
      <alignment vertical="center"/>
    </xf>
    <xf numFmtId="177" fontId="13" fillId="0" borderId="0" xfId="0" applyNumberFormat="1" applyFont="1"/>
    <xf numFmtId="178" fontId="16" fillId="0" borderId="1" xfId="2" applyNumberFormat="1" applyFont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4" fillId="3" borderId="1" xfId="0" applyNumberFormat="1" applyFont="1" applyFill="1" applyBorder="1" applyAlignment="1">
      <alignment vertical="center"/>
    </xf>
    <xf numFmtId="178" fontId="17" fillId="3" borderId="1" xfId="2" applyNumberFormat="1" applyFont="1" applyFill="1" applyBorder="1" applyAlignment="1">
      <alignment horizontal="right" vertical="center"/>
    </xf>
    <xf numFmtId="177" fontId="13" fillId="4" borderId="1" xfId="1" applyNumberFormat="1" applyFont="1" applyFill="1" applyBorder="1" applyAlignment="1">
      <alignment vertical="center"/>
    </xf>
    <xf numFmtId="178" fontId="16" fillId="4" borderId="1" xfId="2" applyNumberFormat="1" applyFont="1" applyFill="1" applyBorder="1" applyAlignment="1">
      <alignment horizontal="right" vertical="center"/>
    </xf>
    <xf numFmtId="178" fontId="13" fillId="4" borderId="1" xfId="2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9" fillId="0" borderId="0" xfId="0" applyFont="1" applyBorder="1" applyAlignment="1"/>
    <xf numFmtId="0" fontId="11" fillId="0" borderId="0" xfId="0" applyFont="1" applyBorder="1" applyAlignment="1"/>
    <xf numFmtId="176" fontId="5" fillId="2" borderId="4" xfId="0" applyNumberFormat="1" applyFont="1" applyFill="1" applyBorder="1" applyAlignment="1">
      <alignment horizontal="center"/>
    </xf>
    <xf numFmtId="176" fontId="5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FFFFE7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5"/>
  <sheetViews>
    <sheetView zoomScaleNormal="100" workbookViewId="0">
      <selection sqref="A1:G1"/>
    </sheetView>
  </sheetViews>
  <sheetFormatPr defaultColWidth="9" defaultRowHeight="15.75"/>
  <cols>
    <col min="1" max="1" width="18.625" style="23" bestFit="1" customWidth="1"/>
    <col min="2" max="5" width="13.625" style="23" bestFit="1" customWidth="1"/>
    <col min="6" max="7" width="8.75" style="23" bestFit="1" customWidth="1"/>
    <col min="8" max="16384" width="9" style="23"/>
  </cols>
  <sheetData>
    <row r="1" spans="1:7" ht="36" customHeight="1">
      <c r="A1" s="41" t="s">
        <v>83</v>
      </c>
      <c r="B1" s="41"/>
      <c r="C1" s="41"/>
      <c r="D1" s="41"/>
      <c r="E1" s="41"/>
      <c r="F1" s="41"/>
      <c r="G1" s="41"/>
    </row>
    <row r="2" spans="1:7" ht="26.25" customHeight="1">
      <c r="A2" s="42" t="s">
        <v>15</v>
      </c>
      <c r="B2" s="44" t="s">
        <v>77</v>
      </c>
      <c r="C2" s="45"/>
      <c r="D2" s="44" t="s">
        <v>78</v>
      </c>
      <c r="E2" s="45"/>
      <c r="F2" s="40" t="s">
        <v>14</v>
      </c>
      <c r="G2" s="40"/>
    </row>
    <row r="3" spans="1:7" s="25" customFormat="1" ht="21" customHeight="1">
      <c r="A3" s="43"/>
      <c r="B3" s="32" t="s">
        <v>16</v>
      </c>
      <c r="C3" s="32" t="s">
        <v>17</v>
      </c>
      <c r="D3" s="32" t="s">
        <v>67</v>
      </c>
      <c r="E3" s="32" t="s">
        <v>68</v>
      </c>
      <c r="F3" s="32" t="s">
        <v>18</v>
      </c>
      <c r="G3" s="32" t="s">
        <v>19</v>
      </c>
    </row>
    <row r="4" spans="1:7" ht="21.95" customHeight="1">
      <c r="A4" s="24" t="s">
        <v>20</v>
      </c>
      <c r="B4" s="26">
        <f>SUM(公式!B5)</f>
        <v>241635</v>
      </c>
      <c r="C4" s="26">
        <f>SUM(公式!C5)</f>
        <v>648800</v>
      </c>
      <c r="D4" s="26">
        <v>490392</v>
      </c>
      <c r="E4" s="26">
        <v>1093100</v>
      </c>
      <c r="F4" s="31">
        <f t="shared" ref="F4:G9" si="0">SUM(B4/D4-1)</f>
        <v>-0.5072615377086086</v>
      </c>
      <c r="G4" s="31">
        <f t="shared" si="0"/>
        <v>-0.40645869545329794</v>
      </c>
    </row>
    <row r="5" spans="1:7" ht="21.95" customHeight="1">
      <c r="A5" s="24" t="s">
        <v>6</v>
      </c>
      <c r="B5" s="26">
        <f>SUM(公式!B8)</f>
        <v>229449</v>
      </c>
      <c r="C5" s="26">
        <f>SUM(公式!C8)</f>
        <v>530300</v>
      </c>
      <c r="D5" s="28">
        <v>200886</v>
      </c>
      <c r="E5" s="28">
        <v>400900</v>
      </c>
      <c r="F5" s="27">
        <f t="shared" si="0"/>
        <v>0.14218511991875982</v>
      </c>
      <c r="G5" s="27">
        <f t="shared" si="0"/>
        <v>0.32277375904215511</v>
      </c>
    </row>
    <row r="6" spans="1:7" ht="21.95" customHeight="1">
      <c r="A6" s="24" t="s">
        <v>7</v>
      </c>
      <c r="B6" s="26">
        <f>SUM(公式!B10)</f>
        <v>0</v>
      </c>
      <c r="C6" s="26">
        <f>SUM(公式!C10)</f>
        <v>0</v>
      </c>
      <c r="D6" s="29">
        <v>0</v>
      </c>
      <c r="E6" s="29">
        <v>0</v>
      </c>
      <c r="F6" s="29">
        <v>0</v>
      </c>
      <c r="G6" s="29">
        <v>0</v>
      </c>
    </row>
    <row r="7" spans="1:7" ht="21.95" customHeight="1">
      <c r="A7" s="24" t="s">
        <v>8</v>
      </c>
      <c r="B7" s="26">
        <f>SUM(公式!B12)</f>
        <v>221363</v>
      </c>
      <c r="C7" s="26">
        <f>SUM(公式!C12)</f>
        <v>671000</v>
      </c>
      <c r="D7" s="29">
        <v>689915</v>
      </c>
      <c r="E7" s="29">
        <v>1330500</v>
      </c>
      <c r="F7" s="31">
        <f t="shared" si="0"/>
        <v>-0.67914453229745697</v>
      </c>
      <c r="G7" s="31">
        <f t="shared" si="0"/>
        <v>-0.49567831642239757</v>
      </c>
    </row>
    <row r="8" spans="1:7" ht="21.95" customHeight="1">
      <c r="A8" s="24" t="s">
        <v>1</v>
      </c>
      <c r="B8" s="26">
        <f>SUM(公式!B14)</f>
        <v>104672</v>
      </c>
      <c r="C8" s="26">
        <f>SUM(公式!C14)</f>
        <v>271000</v>
      </c>
      <c r="D8" s="29">
        <v>189177</v>
      </c>
      <c r="E8" s="29">
        <v>353800</v>
      </c>
      <c r="F8" s="31">
        <f t="shared" si="0"/>
        <v>-0.44669806583252725</v>
      </c>
      <c r="G8" s="31">
        <f t="shared" si="0"/>
        <v>-0.23403052572074623</v>
      </c>
    </row>
    <row r="9" spans="1:7" ht="23.45" customHeight="1">
      <c r="A9" s="39" t="s">
        <v>21</v>
      </c>
      <c r="B9" s="36">
        <f>SUM(B4:B8)</f>
        <v>797119</v>
      </c>
      <c r="C9" s="36">
        <f>SUM(C4:C8)</f>
        <v>2121100</v>
      </c>
      <c r="D9" s="36">
        <v>1570370</v>
      </c>
      <c r="E9" s="36">
        <v>3178300</v>
      </c>
      <c r="F9" s="37">
        <f t="shared" si="0"/>
        <v>-0.49240051707559362</v>
      </c>
      <c r="G9" s="37">
        <f t="shared" si="0"/>
        <v>-0.33263065160620453</v>
      </c>
    </row>
    <row r="10" spans="1:7" ht="21.95" customHeight="1">
      <c r="A10" s="24" t="s">
        <v>22</v>
      </c>
      <c r="B10" s="26">
        <f>SUM(公式!B20)</f>
        <v>22617</v>
      </c>
      <c r="C10" s="26">
        <f>SUM(公式!C20)</f>
        <v>157600</v>
      </c>
      <c r="D10" s="29">
        <v>31442</v>
      </c>
      <c r="E10" s="29">
        <v>150000</v>
      </c>
      <c r="F10" s="31">
        <f t="shared" ref="F10:G14" si="1">SUM(B10/D10-1)</f>
        <v>-0.28067552954646646</v>
      </c>
      <c r="G10" s="27">
        <f t="shared" si="1"/>
        <v>5.0666666666666638E-2</v>
      </c>
    </row>
    <row r="11" spans="1:7" ht="21.95" customHeight="1">
      <c r="A11" s="24" t="s">
        <v>4</v>
      </c>
      <c r="B11" s="26">
        <f>SUM(公式!B23)</f>
        <v>3504</v>
      </c>
      <c r="C11" s="26">
        <f>SUM(公式!C23)</f>
        <v>41400</v>
      </c>
      <c r="D11" s="29">
        <v>0</v>
      </c>
      <c r="E11" s="29">
        <v>0</v>
      </c>
      <c r="F11" s="29">
        <v>0</v>
      </c>
      <c r="G11" s="29">
        <v>0</v>
      </c>
    </row>
    <row r="12" spans="1:7" ht="21.95" customHeight="1">
      <c r="A12" s="24" t="s">
        <v>5</v>
      </c>
      <c r="B12" s="26">
        <f>SUM(公式!B25)</f>
        <v>10394</v>
      </c>
      <c r="C12" s="26">
        <f>SUM(公式!C25)</f>
        <v>34000</v>
      </c>
      <c r="D12" s="29">
        <v>0</v>
      </c>
      <c r="E12" s="29">
        <v>0</v>
      </c>
      <c r="F12" s="29">
        <v>0</v>
      </c>
      <c r="G12" s="29">
        <v>0</v>
      </c>
    </row>
    <row r="13" spans="1:7" ht="21.95" customHeight="1">
      <c r="A13" s="24" t="s">
        <v>0</v>
      </c>
      <c r="B13" s="26">
        <f>SUM(公式!B27)</f>
        <v>18927</v>
      </c>
      <c r="C13" s="26">
        <f>SUM(公式!C27)</f>
        <v>250300</v>
      </c>
      <c r="D13" s="29">
        <v>12296</v>
      </c>
      <c r="E13" s="29">
        <v>167600</v>
      </c>
      <c r="F13" s="27">
        <f t="shared" si="1"/>
        <v>0.53928106701366296</v>
      </c>
      <c r="G13" s="27">
        <f t="shared" si="1"/>
        <v>0.49343675417661093</v>
      </c>
    </row>
    <row r="14" spans="1:7" ht="21.95" customHeight="1">
      <c r="A14" s="39" t="s">
        <v>21</v>
      </c>
      <c r="B14" s="36">
        <f>SUM(B10:B13)</f>
        <v>55442</v>
      </c>
      <c r="C14" s="36">
        <f>SUM(C10:C13)</f>
        <v>483300</v>
      </c>
      <c r="D14" s="36">
        <v>43738</v>
      </c>
      <c r="E14" s="36">
        <v>317600</v>
      </c>
      <c r="F14" s="38">
        <f t="shared" si="1"/>
        <v>0.2675933970460469</v>
      </c>
      <c r="G14" s="38">
        <f t="shared" si="1"/>
        <v>0.52172544080604544</v>
      </c>
    </row>
    <row r="15" spans="1:7" ht="21.95" customHeight="1">
      <c r="A15" s="24" t="s">
        <v>23</v>
      </c>
      <c r="B15" s="26">
        <f>SUM(公式!B31)</f>
        <v>315167</v>
      </c>
      <c r="C15" s="26">
        <f>SUM(公式!C31)</f>
        <v>847600</v>
      </c>
      <c r="D15" s="29">
        <v>585885</v>
      </c>
      <c r="E15" s="29">
        <v>1584900</v>
      </c>
      <c r="F15" s="31">
        <f t="shared" ref="F15:G19" si="2">SUM(B15/D15-1)</f>
        <v>-0.46206678785085809</v>
      </c>
      <c r="G15" s="31">
        <f t="shared" si="2"/>
        <v>-0.46520285191494737</v>
      </c>
    </row>
    <row r="16" spans="1:7" ht="21.95" customHeight="1">
      <c r="A16" s="24" t="s">
        <v>2</v>
      </c>
      <c r="B16" s="26">
        <f>SUM(公式!B34)</f>
        <v>18662</v>
      </c>
      <c r="C16" s="26">
        <f>SUM(公式!C34)</f>
        <v>197200</v>
      </c>
      <c r="D16" s="29">
        <v>65671</v>
      </c>
      <c r="E16" s="29">
        <v>366300</v>
      </c>
      <c r="F16" s="31">
        <f t="shared" si="2"/>
        <v>-0.71582585920726038</v>
      </c>
      <c r="G16" s="31">
        <f t="shared" si="2"/>
        <v>-0.46164346164346159</v>
      </c>
    </row>
    <row r="17" spans="1:7" ht="21.95" customHeight="1">
      <c r="A17" s="24" t="s">
        <v>3</v>
      </c>
      <c r="B17" s="26">
        <f>SUM(公式!B38)</f>
        <v>49202</v>
      </c>
      <c r="C17" s="26">
        <f>SUM(公式!C38)</f>
        <v>832100</v>
      </c>
      <c r="D17" s="29">
        <v>137441</v>
      </c>
      <c r="E17" s="29">
        <v>783700</v>
      </c>
      <c r="F17" s="31">
        <f t="shared" si="2"/>
        <v>-0.64201366404493565</v>
      </c>
      <c r="G17" s="27">
        <f t="shared" si="2"/>
        <v>6.1758325890008958E-2</v>
      </c>
    </row>
    <row r="18" spans="1:7" ht="21.95" customHeight="1">
      <c r="A18" s="24" t="s">
        <v>9</v>
      </c>
      <c r="B18" s="26">
        <f>SUM(公式!B41)</f>
        <v>81335</v>
      </c>
      <c r="C18" s="26">
        <f>SUM(公式!C41)</f>
        <v>338900</v>
      </c>
      <c r="D18" s="29">
        <v>82174</v>
      </c>
      <c r="E18" s="29">
        <v>414100</v>
      </c>
      <c r="F18" s="31">
        <f t="shared" si="2"/>
        <v>-1.0210042105775585E-2</v>
      </c>
      <c r="G18" s="31">
        <f t="shared" si="2"/>
        <v>-0.18159864766964506</v>
      </c>
    </row>
    <row r="19" spans="1:7" ht="21.95" customHeight="1">
      <c r="A19" s="39" t="s">
        <v>21</v>
      </c>
      <c r="B19" s="36">
        <f>SUM(B15:B18)</f>
        <v>464366</v>
      </c>
      <c r="C19" s="36">
        <f>SUM(C15:C18)</f>
        <v>2215800</v>
      </c>
      <c r="D19" s="36">
        <v>871171</v>
      </c>
      <c r="E19" s="36">
        <v>3149000</v>
      </c>
      <c r="F19" s="37">
        <f t="shared" si="2"/>
        <v>-0.46696343197833723</v>
      </c>
      <c r="G19" s="37">
        <f t="shared" si="2"/>
        <v>-0.29634804699904727</v>
      </c>
    </row>
    <row r="20" spans="1:7" ht="21.95" customHeight="1">
      <c r="A20" s="24" t="s">
        <v>24</v>
      </c>
      <c r="B20" s="26">
        <f>SUM(公式!B46)</f>
        <v>3294</v>
      </c>
      <c r="C20" s="26">
        <f>SUM(公式!C46)</f>
        <v>33500</v>
      </c>
      <c r="D20" s="29">
        <v>22078</v>
      </c>
      <c r="E20" s="29">
        <v>40200</v>
      </c>
      <c r="F20" s="31">
        <f>SUM(B20/D20-1)</f>
        <v>-0.85080170305281277</v>
      </c>
      <c r="G20" s="31">
        <f>SUM(C20/E20-1)</f>
        <v>-0.16666666666666663</v>
      </c>
    </row>
    <row r="21" spans="1:7" ht="21.95" customHeight="1">
      <c r="A21" s="24" t="s">
        <v>10</v>
      </c>
      <c r="B21" s="26">
        <f>SUM(公式!B50)</f>
        <v>114386</v>
      </c>
      <c r="C21" s="26">
        <f>SUM(公式!C50)</f>
        <v>1125700</v>
      </c>
      <c r="D21" s="29">
        <v>70450</v>
      </c>
      <c r="E21" s="29">
        <v>647600</v>
      </c>
      <c r="F21" s="27">
        <f t="shared" ref="F21:G23" si="3">SUM(B21/D21-1)</f>
        <v>0.62364797728885724</v>
      </c>
      <c r="G21" s="27">
        <f t="shared" si="3"/>
        <v>0.7382643607164916</v>
      </c>
    </row>
    <row r="22" spans="1:7" ht="21.95" customHeight="1">
      <c r="A22" s="24" t="s">
        <v>11</v>
      </c>
      <c r="B22" s="26">
        <f>SUM(公式!B55)</f>
        <v>169173</v>
      </c>
      <c r="C22" s="26">
        <f>SUM(公式!C55)</f>
        <v>922500</v>
      </c>
      <c r="D22" s="29">
        <v>225163</v>
      </c>
      <c r="E22" s="29">
        <v>1004700</v>
      </c>
      <c r="F22" s="31">
        <f t="shared" si="3"/>
        <v>-0.24866430097307279</v>
      </c>
      <c r="G22" s="31">
        <f t="shared" si="3"/>
        <v>-8.1815467303672729E-2</v>
      </c>
    </row>
    <row r="23" spans="1:7" ht="21.95" customHeight="1">
      <c r="A23" s="39" t="s">
        <v>21</v>
      </c>
      <c r="B23" s="36">
        <f>SUM(B20:B22)</f>
        <v>286853</v>
      </c>
      <c r="C23" s="36">
        <f>SUM(C20:C22)</f>
        <v>2081700</v>
      </c>
      <c r="D23" s="36">
        <v>317691</v>
      </c>
      <c r="E23" s="36">
        <v>1692500</v>
      </c>
      <c r="F23" s="37">
        <f t="shared" si="3"/>
        <v>-9.7069164691476972E-2</v>
      </c>
      <c r="G23" s="38">
        <f t="shared" si="3"/>
        <v>0.22995568685376666</v>
      </c>
    </row>
    <row r="24" spans="1:7" ht="26.1" customHeight="1">
      <c r="A24" s="33" t="s">
        <v>57</v>
      </c>
      <c r="B24" s="34">
        <f>SUM(B9+B14+B19+B23)</f>
        <v>1603780</v>
      </c>
      <c r="C24" s="34">
        <f>SUM(C9+C14+C19+C23)</f>
        <v>6901900</v>
      </c>
      <c r="D24" s="34">
        <v>2802970</v>
      </c>
      <c r="E24" s="34">
        <v>8337400</v>
      </c>
      <c r="F24" s="35">
        <f>SUM(B24/D24-1)</f>
        <v>-0.42782833922589258</v>
      </c>
      <c r="G24" s="35">
        <f>SUM(C24/E24-1)</f>
        <v>-0.17217597812267615</v>
      </c>
    </row>
    <row r="25" spans="1:7" ht="10.15" customHeight="1">
      <c r="B25" s="30"/>
      <c r="C25" s="30"/>
      <c r="D25" s="30"/>
      <c r="E25" s="30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5"/>
  <sheetViews>
    <sheetView workbookViewId="0">
      <selection activeCell="B2" sqref="B2:C2"/>
    </sheetView>
  </sheetViews>
  <sheetFormatPr defaultColWidth="9" defaultRowHeight="15.75"/>
  <cols>
    <col min="1" max="1" width="18.625" style="23" bestFit="1" customWidth="1"/>
    <col min="2" max="5" width="15" style="23" bestFit="1" customWidth="1"/>
    <col min="6" max="7" width="8.75" style="23" bestFit="1" customWidth="1"/>
    <col min="8" max="16384" width="9" style="23"/>
  </cols>
  <sheetData>
    <row r="1" spans="1:7" ht="36" customHeight="1">
      <c r="A1" s="41" t="s">
        <v>117</v>
      </c>
      <c r="B1" s="41"/>
      <c r="C1" s="41"/>
      <c r="D1" s="41"/>
      <c r="E1" s="41"/>
      <c r="F1" s="41"/>
      <c r="G1" s="41"/>
    </row>
    <row r="2" spans="1:7" ht="26.25" customHeight="1">
      <c r="A2" s="42" t="s">
        <v>91</v>
      </c>
      <c r="B2" s="44" t="s">
        <v>204</v>
      </c>
      <c r="C2" s="45"/>
      <c r="D2" s="44" t="s">
        <v>205</v>
      </c>
      <c r="E2" s="45"/>
      <c r="F2" s="40" t="s">
        <v>85</v>
      </c>
      <c r="G2" s="40"/>
    </row>
    <row r="3" spans="1:7" s="25" customFormat="1" ht="21" customHeight="1">
      <c r="A3" s="43"/>
      <c r="B3" s="32" t="s">
        <v>146</v>
      </c>
      <c r="C3" s="32" t="s">
        <v>86</v>
      </c>
      <c r="D3" s="32" t="s">
        <v>92</v>
      </c>
      <c r="E3" s="32" t="s">
        <v>86</v>
      </c>
      <c r="F3" s="32" t="s">
        <v>87</v>
      </c>
      <c r="G3" s="32" t="s">
        <v>161</v>
      </c>
    </row>
    <row r="4" spans="1:7" ht="21.95" customHeight="1">
      <c r="A4" s="24" t="s">
        <v>162</v>
      </c>
      <c r="B4" s="26">
        <f>SUM(公式!T5)</f>
        <v>1710514</v>
      </c>
      <c r="C4" s="26">
        <f>SUM(公式!U5)</f>
        <v>4466100</v>
      </c>
      <c r="D4" s="26">
        <v>4557664</v>
      </c>
      <c r="E4" s="26">
        <v>11677600</v>
      </c>
      <c r="F4" s="31">
        <f t="shared" ref="F4:G9" si="0">SUM(B4/D4-1)</f>
        <v>-0.62469501920281967</v>
      </c>
      <c r="G4" s="31">
        <f t="shared" si="0"/>
        <v>-0.61754983900801541</v>
      </c>
    </row>
    <row r="5" spans="1:7" ht="21.95" customHeight="1">
      <c r="A5" s="24" t="s">
        <v>6</v>
      </c>
      <c r="B5" s="26">
        <f>SUM(公式!T8)</f>
        <v>3350189</v>
      </c>
      <c r="C5" s="26">
        <f>SUM(公式!U8)</f>
        <v>6903100</v>
      </c>
      <c r="D5" s="28">
        <v>3265621</v>
      </c>
      <c r="E5" s="28">
        <v>8040100</v>
      </c>
      <c r="F5" s="27">
        <f t="shared" si="0"/>
        <v>2.5896452772688594E-2</v>
      </c>
      <c r="G5" s="31">
        <f t="shared" si="0"/>
        <v>-0.14141615154040377</v>
      </c>
    </row>
    <row r="6" spans="1:7" ht="21.95" customHeight="1">
      <c r="A6" s="24" t="s">
        <v>7</v>
      </c>
      <c r="B6" s="26">
        <f>SUM(公式!T10)</f>
        <v>3981</v>
      </c>
      <c r="C6" s="26">
        <f>SUM(公式!U10)</f>
        <v>70600</v>
      </c>
      <c r="D6" s="29">
        <v>8299</v>
      </c>
      <c r="E6" s="29">
        <v>126800</v>
      </c>
      <c r="F6" s="31">
        <f t="shared" si="0"/>
        <v>-0.52030365104229426</v>
      </c>
      <c r="G6" s="31">
        <f t="shared" si="0"/>
        <v>-0.44321766561514198</v>
      </c>
    </row>
    <row r="7" spans="1:7" ht="21.95" customHeight="1">
      <c r="A7" s="24" t="s">
        <v>8</v>
      </c>
      <c r="B7" s="26">
        <f>SUM(公式!T12)</f>
        <v>2353716</v>
      </c>
      <c r="C7" s="26">
        <f>SUM(公式!U12)</f>
        <v>5948100</v>
      </c>
      <c r="D7" s="29">
        <v>6217237</v>
      </c>
      <c r="E7" s="29">
        <v>13301900</v>
      </c>
      <c r="F7" s="31">
        <f t="shared" si="0"/>
        <v>-0.62142089806130918</v>
      </c>
      <c r="G7" s="31">
        <f t="shared" si="0"/>
        <v>-0.55283831633074976</v>
      </c>
    </row>
    <row r="8" spans="1:7" ht="21.95" customHeight="1">
      <c r="A8" s="24" t="s">
        <v>1</v>
      </c>
      <c r="B8" s="26">
        <f>SUM(公式!T14)</f>
        <v>1740210</v>
      </c>
      <c r="C8" s="26">
        <f>SUM(公式!U14)</f>
        <v>4454300</v>
      </c>
      <c r="D8" s="29">
        <v>1989404</v>
      </c>
      <c r="E8" s="29">
        <v>4531700</v>
      </c>
      <c r="F8" s="31">
        <f t="shared" si="0"/>
        <v>-0.12526063082209549</v>
      </c>
      <c r="G8" s="31">
        <f t="shared" si="0"/>
        <v>-1.7079683121124511E-2</v>
      </c>
    </row>
    <row r="9" spans="1:7" ht="23.45" customHeight="1">
      <c r="A9" s="39" t="s">
        <v>93</v>
      </c>
      <c r="B9" s="36">
        <f>SUM(B4:B8)</f>
        <v>9158610</v>
      </c>
      <c r="C9" s="36">
        <f>SUM(C4:C8)</f>
        <v>21842200</v>
      </c>
      <c r="D9" s="36">
        <v>16038225</v>
      </c>
      <c r="E9" s="36">
        <v>37678100</v>
      </c>
      <c r="F9" s="37">
        <f t="shared" si="0"/>
        <v>-0.42895114640179943</v>
      </c>
      <c r="G9" s="37">
        <f t="shared" si="0"/>
        <v>-0.42029454776116626</v>
      </c>
    </row>
    <row r="10" spans="1:7" ht="21.95" customHeight="1">
      <c r="A10" s="24" t="s">
        <v>94</v>
      </c>
      <c r="B10" s="26">
        <f>SUM(公式!T20)</f>
        <v>477790</v>
      </c>
      <c r="C10" s="26">
        <f>SUM(公式!U20)</f>
        <v>3770300</v>
      </c>
      <c r="D10" s="29">
        <v>404406</v>
      </c>
      <c r="E10" s="29">
        <v>3033400</v>
      </c>
      <c r="F10" s="27">
        <f t="shared" ref="F10:G14" si="1">SUM(B10/D10-1)</f>
        <v>0.18146120482881067</v>
      </c>
      <c r="G10" s="27">
        <f t="shared" si="1"/>
        <v>0.2429287268411684</v>
      </c>
    </row>
    <row r="11" spans="1:7" ht="21.95" customHeight="1">
      <c r="A11" s="24" t="s">
        <v>4</v>
      </c>
      <c r="B11" s="26">
        <f>SUM(公式!T23)</f>
        <v>67811</v>
      </c>
      <c r="C11" s="26">
        <f>SUM(公式!U23)</f>
        <v>1109800</v>
      </c>
      <c r="D11" s="29">
        <v>72145</v>
      </c>
      <c r="E11" s="29">
        <v>961600</v>
      </c>
      <c r="F11" s="31">
        <f t="shared" si="1"/>
        <v>-6.0073463164460494E-2</v>
      </c>
      <c r="G11" s="27">
        <f t="shared" si="1"/>
        <v>0.15411813643926786</v>
      </c>
    </row>
    <row r="12" spans="1:7" ht="21.95" customHeight="1">
      <c r="A12" s="24" t="s">
        <v>5</v>
      </c>
      <c r="B12" s="26">
        <f>SUM(公式!T25)</f>
        <v>149345</v>
      </c>
      <c r="C12" s="26">
        <f>SUM(公式!U25)</f>
        <v>640800</v>
      </c>
      <c r="D12" s="29">
        <v>82641</v>
      </c>
      <c r="E12" s="29">
        <v>634800</v>
      </c>
      <c r="F12" s="27">
        <f t="shared" si="1"/>
        <v>0.80715383405331487</v>
      </c>
      <c r="G12" s="27">
        <f t="shared" si="1"/>
        <v>9.4517958412099201E-3</v>
      </c>
    </row>
    <row r="13" spans="1:7" ht="21.95" customHeight="1">
      <c r="A13" s="24" t="s">
        <v>0</v>
      </c>
      <c r="B13" s="26">
        <f>SUM(公式!T27)</f>
        <v>100426</v>
      </c>
      <c r="C13" s="26">
        <f>SUM(公式!U27)</f>
        <v>1305200</v>
      </c>
      <c r="D13" s="29">
        <v>157821</v>
      </c>
      <c r="E13" s="29">
        <v>1543600</v>
      </c>
      <c r="F13" s="31">
        <f t="shared" si="1"/>
        <v>-0.36367150125775405</v>
      </c>
      <c r="G13" s="31">
        <f t="shared" si="1"/>
        <v>-0.15444415651723242</v>
      </c>
    </row>
    <row r="14" spans="1:7" ht="21.95" customHeight="1">
      <c r="A14" s="39" t="s">
        <v>93</v>
      </c>
      <c r="B14" s="36">
        <f>SUM(B10:B13)</f>
        <v>795372</v>
      </c>
      <c r="C14" s="36">
        <f>SUM(C10:C13)</f>
        <v>6826100</v>
      </c>
      <c r="D14" s="36">
        <v>717013</v>
      </c>
      <c r="E14" s="36">
        <v>6173400</v>
      </c>
      <c r="F14" s="38">
        <f t="shared" si="1"/>
        <v>0.10928532676534464</v>
      </c>
      <c r="G14" s="38">
        <f t="shared" si="1"/>
        <v>0.10572779991576775</v>
      </c>
    </row>
    <row r="15" spans="1:7" ht="21.95" customHeight="1">
      <c r="A15" s="24" t="s">
        <v>163</v>
      </c>
      <c r="B15" s="26">
        <f>SUM(公式!T31)</f>
        <v>3919211</v>
      </c>
      <c r="C15" s="26">
        <f>SUM(公式!U31)</f>
        <v>10076300</v>
      </c>
      <c r="D15" s="29">
        <v>3928357</v>
      </c>
      <c r="E15" s="29">
        <v>11325500</v>
      </c>
      <c r="F15" s="31">
        <f t="shared" ref="F15:G19" si="2">SUM(B15/D15-1)</f>
        <v>-2.3281998046511543E-3</v>
      </c>
      <c r="G15" s="31">
        <f t="shared" si="2"/>
        <v>-0.11029976601474545</v>
      </c>
    </row>
    <row r="16" spans="1:7" ht="21.95" customHeight="1">
      <c r="A16" s="24" t="s">
        <v>2</v>
      </c>
      <c r="B16" s="26">
        <f>SUM(公式!T34)</f>
        <v>207103</v>
      </c>
      <c r="C16" s="26">
        <f>SUM(公式!U34)</f>
        <v>1224200</v>
      </c>
      <c r="D16" s="29">
        <v>369751</v>
      </c>
      <c r="E16" s="29">
        <v>1873800</v>
      </c>
      <c r="F16" s="31">
        <f t="shared" si="2"/>
        <v>-0.43988522005349551</v>
      </c>
      <c r="G16" s="31">
        <f t="shared" si="2"/>
        <v>-0.34667520546483077</v>
      </c>
    </row>
    <row r="17" spans="1:7" ht="21.95" customHeight="1">
      <c r="A17" s="24" t="s">
        <v>3</v>
      </c>
      <c r="B17" s="26">
        <f>SUM(公式!T38)</f>
        <v>332069</v>
      </c>
      <c r="C17" s="26">
        <f>SUM(公式!U38)</f>
        <v>7423800</v>
      </c>
      <c r="D17" s="29">
        <v>901973</v>
      </c>
      <c r="E17" s="29">
        <v>7081700</v>
      </c>
      <c r="F17" s="31">
        <f t="shared" si="2"/>
        <v>-0.63184152962450102</v>
      </c>
      <c r="G17" s="27">
        <f t="shared" si="2"/>
        <v>4.8307609754719927E-2</v>
      </c>
    </row>
    <row r="18" spans="1:7" ht="21.95" customHeight="1">
      <c r="A18" s="24" t="s">
        <v>9</v>
      </c>
      <c r="B18" s="26">
        <f>SUM(公式!T41)</f>
        <v>421781</v>
      </c>
      <c r="C18" s="26">
        <f>SUM(公式!U41)</f>
        <v>2343100</v>
      </c>
      <c r="D18" s="29">
        <v>589346</v>
      </c>
      <c r="E18" s="29">
        <v>3468700</v>
      </c>
      <c r="F18" s="31">
        <f t="shared" si="2"/>
        <v>-0.28432364010275801</v>
      </c>
      <c r="G18" s="31">
        <f t="shared" si="2"/>
        <v>-0.32450197480324039</v>
      </c>
    </row>
    <row r="19" spans="1:7" ht="21.95" customHeight="1">
      <c r="A19" s="39" t="s">
        <v>93</v>
      </c>
      <c r="B19" s="36">
        <f>SUM(B15:B18)</f>
        <v>4880164</v>
      </c>
      <c r="C19" s="36">
        <f>SUM(C15:C18)</f>
        <v>21067400</v>
      </c>
      <c r="D19" s="36">
        <v>5789427</v>
      </c>
      <c r="E19" s="36">
        <v>23749700</v>
      </c>
      <c r="F19" s="37">
        <f t="shared" si="2"/>
        <v>-0.15705578462255421</v>
      </c>
      <c r="G19" s="37">
        <f t="shared" si="2"/>
        <v>-0.1129403739836714</v>
      </c>
    </row>
    <row r="20" spans="1:7" ht="21.95" customHeight="1">
      <c r="A20" s="24" t="s">
        <v>96</v>
      </c>
      <c r="B20" s="26">
        <f>SUM(公式!T46)</f>
        <v>99919</v>
      </c>
      <c r="C20" s="26">
        <f>SUM(公式!U46)</f>
        <v>363400</v>
      </c>
      <c r="D20" s="29">
        <v>88237</v>
      </c>
      <c r="E20" s="29">
        <v>340600</v>
      </c>
      <c r="F20" s="27">
        <f t="shared" ref="F20:G23" si="3">SUM(B20/D20-1)</f>
        <v>0.13239344039348566</v>
      </c>
      <c r="G20" s="27">
        <f t="shared" si="3"/>
        <v>6.6940692894891463E-2</v>
      </c>
    </row>
    <row r="21" spans="1:7" ht="21.95" customHeight="1">
      <c r="A21" s="24" t="s">
        <v>10</v>
      </c>
      <c r="B21" s="26">
        <f>SUM(公式!T50)</f>
        <v>634848</v>
      </c>
      <c r="C21" s="26">
        <f>SUM(公式!U50)</f>
        <v>8195100</v>
      </c>
      <c r="D21" s="29">
        <v>1000866</v>
      </c>
      <c r="E21" s="29">
        <v>8540900</v>
      </c>
      <c r="F21" s="31">
        <f t="shared" si="3"/>
        <v>-0.36570130267188616</v>
      </c>
      <c r="G21" s="31">
        <f t="shared" si="3"/>
        <v>-4.0487536442295302E-2</v>
      </c>
    </row>
    <row r="22" spans="1:7" ht="21.95" customHeight="1">
      <c r="A22" s="24" t="s">
        <v>11</v>
      </c>
      <c r="B22" s="26">
        <f>SUM(公式!T55)</f>
        <v>1735754</v>
      </c>
      <c r="C22" s="26">
        <f>SUM(公式!U55)</f>
        <v>9986400</v>
      </c>
      <c r="D22" s="29">
        <v>2444664</v>
      </c>
      <c r="E22" s="29">
        <v>16818600</v>
      </c>
      <c r="F22" s="31">
        <f t="shared" si="3"/>
        <v>-0.28998259065458487</v>
      </c>
      <c r="G22" s="31">
        <f t="shared" si="3"/>
        <v>-0.40622881809425282</v>
      </c>
    </row>
    <row r="23" spans="1:7" ht="21.95" customHeight="1">
      <c r="A23" s="39" t="s">
        <v>93</v>
      </c>
      <c r="B23" s="36">
        <f>SUM(B20:B22)</f>
        <v>2470521</v>
      </c>
      <c r="C23" s="36">
        <f>SUM(C20:C22)</f>
        <v>18544900</v>
      </c>
      <c r="D23" s="36">
        <v>3533767</v>
      </c>
      <c r="E23" s="36">
        <v>25700100</v>
      </c>
      <c r="F23" s="37">
        <f t="shared" si="3"/>
        <v>-0.30088175026819819</v>
      </c>
      <c r="G23" s="37">
        <f t="shared" si="3"/>
        <v>-0.27841136804915156</v>
      </c>
    </row>
    <row r="24" spans="1:7" ht="26.1" customHeight="1">
      <c r="A24" s="33" t="s">
        <v>90</v>
      </c>
      <c r="B24" s="34">
        <f>SUM(B9+B14+B19+B23)</f>
        <v>17304667</v>
      </c>
      <c r="C24" s="34">
        <f>SUM(C9+C14+C19+C23)</f>
        <v>68280600</v>
      </c>
      <c r="D24" s="34">
        <v>26078432</v>
      </c>
      <c r="E24" s="34">
        <v>93301300</v>
      </c>
      <c r="F24" s="35">
        <f>SUM(B24/D24-1)</f>
        <v>-0.3364375971684187</v>
      </c>
      <c r="G24" s="35">
        <f>SUM(C24/E24-1)</f>
        <v>-0.26817096867889301</v>
      </c>
    </row>
    <row r="25" spans="1:7" ht="10.15" customHeight="1">
      <c r="B25" s="30"/>
      <c r="C25" s="30"/>
      <c r="D25" s="30"/>
      <c r="E25" s="30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4"/>
  <sheetViews>
    <sheetView workbookViewId="0">
      <selection activeCell="B2" sqref="B2:C2"/>
    </sheetView>
  </sheetViews>
  <sheetFormatPr defaultColWidth="9" defaultRowHeight="15.75"/>
  <cols>
    <col min="1" max="1" width="18.625" style="23" bestFit="1" customWidth="1"/>
    <col min="2" max="2" width="15" style="23" bestFit="1" customWidth="1"/>
    <col min="3" max="3" width="16.375" style="23" bestFit="1" customWidth="1"/>
    <col min="4" max="5" width="15" style="23" bestFit="1" customWidth="1"/>
    <col min="6" max="7" width="10.25" style="23" customWidth="1"/>
    <col min="8" max="16384" width="9" style="23"/>
  </cols>
  <sheetData>
    <row r="1" spans="1:7" ht="36" customHeight="1">
      <c r="A1" s="41" t="s">
        <v>215</v>
      </c>
      <c r="B1" s="41"/>
      <c r="C1" s="41"/>
      <c r="D1" s="41"/>
      <c r="E1" s="41"/>
      <c r="F1" s="41"/>
      <c r="G1" s="41"/>
    </row>
    <row r="2" spans="1:7" ht="26.25" customHeight="1">
      <c r="A2" s="42" t="s">
        <v>164</v>
      </c>
      <c r="B2" s="44" t="s">
        <v>214</v>
      </c>
      <c r="C2" s="45"/>
      <c r="D2" s="44" t="s">
        <v>206</v>
      </c>
      <c r="E2" s="45"/>
      <c r="F2" s="40" t="s">
        <v>165</v>
      </c>
      <c r="G2" s="40"/>
    </row>
    <row r="3" spans="1:7" s="25" customFormat="1" ht="21" customHeight="1">
      <c r="A3" s="43"/>
      <c r="B3" s="32" t="s">
        <v>166</v>
      </c>
      <c r="C3" s="32" t="s">
        <v>167</v>
      </c>
      <c r="D3" s="32" t="s">
        <v>168</v>
      </c>
      <c r="E3" s="32" t="s">
        <v>167</v>
      </c>
      <c r="F3" s="32" t="s">
        <v>87</v>
      </c>
      <c r="G3" s="32" t="s">
        <v>169</v>
      </c>
    </row>
    <row r="4" spans="1:7" ht="21.95" customHeight="1">
      <c r="A4" s="24" t="s">
        <v>170</v>
      </c>
      <c r="B4" s="26">
        <f>SUM(公式!V5)</f>
        <v>1867214</v>
      </c>
      <c r="C4" s="26">
        <f>SUM(公式!W5)</f>
        <v>4841200</v>
      </c>
      <c r="D4" s="26">
        <v>5093740</v>
      </c>
      <c r="E4" s="26">
        <v>12981500</v>
      </c>
      <c r="F4" s="31">
        <f t="shared" ref="F4:G9" si="0">SUM(B4/D4-1)</f>
        <v>-0.63342966072080631</v>
      </c>
      <c r="G4" s="31">
        <f t="shared" si="0"/>
        <v>-0.62706929091399299</v>
      </c>
    </row>
    <row r="5" spans="1:7" ht="21.95" customHeight="1">
      <c r="A5" s="24" t="s">
        <v>6</v>
      </c>
      <c r="B5" s="26">
        <f>SUM(公式!V8)</f>
        <v>3632056</v>
      </c>
      <c r="C5" s="26">
        <f>SUM(公式!W8)</f>
        <v>7434900</v>
      </c>
      <c r="D5" s="28">
        <v>3642747</v>
      </c>
      <c r="E5" s="28">
        <v>8852600</v>
      </c>
      <c r="F5" s="31">
        <f t="shared" si="0"/>
        <v>-2.9348730504753506E-3</v>
      </c>
      <c r="G5" s="31">
        <f t="shared" si="0"/>
        <v>-0.16014504213451419</v>
      </c>
    </row>
    <row r="6" spans="1:7" ht="21.95" customHeight="1">
      <c r="A6" s="24" t="s">
        <v>7</v>
      </c>
      <c r="B6" s="26">
        <f>SUM(公式!V10)</f>
        <v>3981</v>
      </c>
      <c r="C6" s="26">
        <f>SUM(公式!W10)</f>
        <v>70600</v>
      </c>
      <c r="D6" s="29">
        <v>16301</v>
      </c>
      <c r="E6" s="29">
        <v>169900</v>
      </c>
      <c r="F6" s="31">
        <f t="shared" si="0"/>
        <v>-0.75578185387399544</v>
      </c>
      <c r="G6" s="31">
        <f t="shared" si="0"/>
        <v>-0.58446144791053567</v>
      </c>
    </row>
    <row r="7" spans="1:7" ht="21.95" customHeight="1">
      <c r="A7" s="24" t="s">
        <v>8</v>
      </c>
      <c r="B7" s="26">
        <f>SUM(公式!V12)</f>
        <v>2505861</v>
      </c>
      <c r="C7" s="26">
        <f>SUM(公式!W12)</f>
        <v>6416900</v>
      </c>
      <c r="D7" s="29">
        <v>6703681</v>
      </c>
      <c r="E7" s="29">
        <v>14418100</v>
      </c>
      <c r="F7" s="31">
        <f t="shared" si="0"/>
        <v>-0.62619626441055298</v>
      </c>
      <c r="G7" s="31">
        <f t="shared" si="0"/>
        <v>-0.55494135843141601</v>
      </c>
    </row>
    <row r="8" spans="1:7" ht="21.95" customHeight="1">
      <c r="A8" s="24" t="s">
        <v>1</v>
      </c>
      <c r="B8" s="26">
        <f>SUM(公式!V14)</f>
        <v>2012460</v>
      </c>
      <c r="C8" s="26">
        <f>SUM(公式!W14)</f>
        <v>4850700</v>
      </c>
      <c r="D8" s="29">
        <v>2190078</v>
      </c>
      <c r="E8" s="29">
        <v>4795200</v>
      </c>
      <c r="F8" s="31">
        <f t="shared" si="0"/>
        <v>-8.1101221052400918E-2</v>
      </c>
      <c r="G8" s="27">
        <f t="shared" si="0"/>
        <v>1.1574074074074181E-2</v>
      </c>
    </row>
    <row r="9" spans="1:7" ht="23.45" customHeight="1">
      <c r="A9" s="39" t="s">
        <v>171</v>
      </c>
      <c r="B9" s="36">
        <f>SUM(B4:B8)</f>
        <v>10021572</v>
      </c>
      <c r="C9" s="36">
        <f>SUM(C4:C8)</f>
        <v>23614300</v>
      </c>
      <c r="D9" s="36">
        <v>17646547</v>
      </c>
      <c r="E9" s="36">
        <v>41217300</v>
      </c>
      <c r="F9" s="37">
        <f t="shared" si="0"/>
        <v>-0.43209444884599801</v>
      </c>
      <c r="G9" s="37">
        <f t="shared" si="0"/>
        <v>-0.42707795027815987</v>
      </c>
    </row>
    <row r="10" spans="1:7" ht="21.95" customHeight="1">
      <c r="A10" s="24" t="s">
        <v>172</v>
      </c>
      <c r="B10" s="26">
        <f>SUM(公式!V20)</f>
        <v>509619</v>
      </c>
      <c r="C10" s="26">
        <f>SUM(公式!W20)</f>
        <v>4024100</v>
      </c>
      <c r="D10" s="29">
        <v>434230</v>
      </c>
      <c r="E10" s="29">
        <v>3259500</v>
      </c>
      <c r="F10" s="27">
        <f t="shared" ref="F10:G14" si="1">SUM(B10/D10-1)</f>
        <v>0.17361536512907905</v>
      </c>
      <c r="G10" s="27">
        <f t="shared" si="1"/>
        <v>0.23457585519251412</v>
      </c>
    </row>
    <row r="11" spans="1:7" ht="21.95" customHeight="1">
      <c r="A11" s="24" t="s">
        <v>4</v>
      </c>
      <c r="B11" s="26">
        <f>SUM(公式!V23)</f>
        <v>73046</v>
      </c>
      <c r="C11" s="26">
        <f>SUM(公式!W23)</f>
        <v>1248200</v>
      </c>
      <c r="D11" s="29">
        <v>72256</v>
      </c>
      <c r="E11" s="29">
        <v>964700</v>
      </c>
      <c r="F11" s="27">
        <f t="shared" si="1"/>
        <v>1.0933348095659934E-2</v>
      </c>
      <c r="G11" s="27">
        <f t="shared" si="1"/>
        <v>0.29387374313257997</v>
      </c>
    </row>
    <row r="12" spans="1:7" ht="21.95" customHeight="1">
      <c r="A12" s="24" t="s">
        <v>5</v>
      </c>
      <c r="B12" s="26">
        <f>SUM(公式!V25)</f>
        <v>218198</v>
      </c>
      <c r="C12" s="26">
        <f>SUM(公式!W25)</f>
        <v>946900</v>
      </c>
      <c r="D12" s="29">
        <v>85503</v>
      </c>
      <c r="E12" s="29">
        <v>656600</v>
      </c>
      <c r="F12" s="27">
        <f t="shared" si="1"/>
        <v>1.5519338502742595</v>
      </c>
      <c r="G12" s="27">
        <f t="shared" si="1"/>
        <v>0.44212610417301246</v>
      </c>
    </row>
    <row r="13" spans="1:7" ht="21.95" customHeight="1">
      <c r="A13" s="24" t="s">
        <v>0</v>
      </c>
      <c r="B13" s="26">
        <f>SUM(公式!V27)</f>
        <v>100743</v>
      </c>
      <c r="C13" s="26">
        <f>SUM(公式!W27)</f>
        <v>1308700</v>
      </c>
      <c r="D13" s="29">
        <v>165620</v>
      </c>
      <c r="E13" s="29">
        <v>1714600</v>
      </c>
      <c r="F13" s="31">
        <f t="shared" si="1"/>
        <v>-0.39172201424948683</v>
      </c>
      <c r="G13" s="31">
        <f t="shared" si="1"/>
        <v>-0.23673159920681208</v>
      </c>
    </row>
    <row r="14" spans="1:7" ht="21.95" customHeight="1">
      <c r="A14" s="39" t="s">
        <v>171</v>
      </c>
      <c r="B14" s="36">
        <f>SUM(B10:B13)</f>
        <v>901606</v>
      </c>
      <c r="C14" s="36">
        <f>SUM(C10:C13)</f>
        <v>7527900</v>
      </c>
      <c r="D14" s="36">
        <v>757609</v>
      </c>
      <c r="E14" s="36">
        <v>6595400</v>
      </c>
      <c r="F14" s="38">
        <f t="shared" si="1"/>
        <v>0.19006769982933158</v>
      </c>
      <c r="G14" s="38">
        <f t="shared" si="1"/>
        <v>0.14138642083876651</v>
      </c>
    </row>
    <row r="15" spans="1:7" ht="21.95" customHeight="1">
      <c r="A15" s="24" t="s">
        <v>95</v>
      </c>
      <c r="B15" s="26">
        <f>SUM(公式!V31)</f>
        <v>4178424</v>
      </c>
      <c r="C15" s="26">
        <f>SUM(公式!W31)</f>
        <v>10663600</v>
      </c>
      <c r="D15" s="29">
        <v>4297777</v>
      </c>
      <c r="E15" s="29">
        <v>12334400</v>
      </c>
      <c r="F15" s="31">
        <f t="shared" ref="F15:G19" si="2">SUM(B15/D15-1)</f>
        <v>-2.7770868521098224E-2</v>
      </c>
      <c r="G15" s="31">
        <f t="shared" si="2"/>
        <v>-0.13545855493578929</v>
      </c>
    </row>
    <row r="16" spans="1:7" ht="21.95" customHeight="1">
      <c r="A16" s="24" t="s">
        <v>2</v>
      </c>
      <c r="B16" s="26">
        <f>SUM(公式!V34)</f>
        <v>234985</v>
      </c>
      <c r="C16" s="26">
        <f>SUM(公式!W34)</f>
        <v>1353800</v>
      </c>
      <c r="D16" s="29">
        <v>390629</v>
      </c>
      <c r="E16" s="29">
        <v>1966700</v>
      </c>
      <c r="F16" s="31">
        <f t="shared" si="2"/>
        <v>-0.39844455992770633</v>
      </c>
      <c r="G16" s="31">
        <f t="shared" si="2"/>
        <v>-0.31163878578329185</v>
      </c>
    </row>
    <row r="17" spans="1:7" ht="21.95" customHeight="1">
      <c r="A17" s="24" t="s">
        <v>3</v>
      </c>
      <c r="B17" s="26">
        <f>SUM(公式!V38)</f>
        <v>340234</v>
      </c>
      <c r="C17" s="26">
        <f>SUM(公式!W38)</f>
        <v>7711300</v>
      </c>
      <c r="D17" s="29">
        <v>967164</v>
      </c>
      <c r="E17" s="29">
        <v>8116400</v>
      </c>
      <c r="F17" s="31">
        <f t="shared" si="2"/>
        <v>-0.64821478053360138</v>
      </c>
      <c r="G17" s="31">
        <f t="shared" si="2"/>
        <v>-4.9911290720023649E-2</v>
      </c>
    </row>
    <row r="18" spans="1:7" ht="21.95" customHeight="1">
      <c r="A18" s="24" t="s">
        <v>9</v>
      </c>
      <c r="B18" s="26">
        <f>SUM(公式!V41)</f>
        <v>476168</v>
      </c>
      <c r="C18" s="26">
        <f>SUM(公式!W41)</f>
        <v>2645500</v>
      </c>
      <c r="D18" s="29">
        <v>648932</v>
      </c>
      <c r="E18" s="29">
        <v>3798000</v>
      </c>
      <c r="F18" s="31">
        <f t="shared" si="2"/>
        <v>-0.26622820264681046</v>
      </c>
      <c r="G18" s="31">
        <f t="shared" si="2"/>
        <v>-0.30344918378093733</v>
      </c>
    </row>
    <row r="19" spans="1:7" ht="21.95" customHeight="1">
      <c r="A19" s="39" t="s">
        <v>171</v>
      </c>
      <c r="B19" s="36">
        <f>SUM(B15:B18)</f>
        <v>5229811</v>
      </c>
      <c r="C19" s="36">
        <f>SUM(C15:C18)</f>
        <v>22374200</v>
      </c>
      <c r="D19" s="36">
        <v>6304502</v>
      </c>
      <c r="E19" s="36">
        <v>26215500</v>
      </c>
      <c r="F19" s="37">
        <f t="shared" si="2"/>
        <v>-0.17046405885825722</v>
      </c>
      <c r="G19" s="37">
        <f t="shared" si="2"/>
        <v>-0.14652781751254029</v>
      </c>
    </row>
    <row r="20" spans="1:7" ht="21.95" customHeight="1">
      <c r="A20" s="24" t="s">
        <v>173</v>
      </c>
      <c r="B20" s="26">
        <f>SUM(公式!V46)</f>
        <v>101652</v>
      </c>
      <c r="C20" s="26">
        <f>SUM(公式!W46)</f>
        <v>377500</v>
      </c>
      <c r="D20" s="29">
        <v>89477</v>
      </c>
      <c r="E20" s="29">
        <v>366100</v>
      </c>
      <c r="F20" s="27">
        <f t="shared" ref="F20:G23" si="3">SUM(B20/D20-1)</f>
        <v>0.13606848687372164</v>
      </c>
      <c r="G20" s="27">
        <f t="shared" si="3"/>
        <v>3.1139033051079013E-2</v>
      </c>
    </row>
    <row r="21" spans="1:7" ht="21.95" customHeight="1">
      <c r="A21" s="24" t="s">
        <v>10</v>
      </c>
      <c r="B21" s="26">
        <f>SUM(公式!V50)</f>
        <v>689338</v>
      </c>
      <c r="C21" s="26">
        <f>SUM(公式!W50)</f>
        <v>8633600</v>
      </c>
      <c r="D21" s="29">
        <v>1068719</v>
      </c>
      <c r="E21" s="29">
        <v>9192200</v>
      </c>
      <c r="F21" s="31">
        <f t="shared" si="3"/>
        <v>-0.35498667095840908</v>
      </c>
      <c r="G21" s="31">
        <f t="shared" si="3"/>
        <v>-6.0768912773873529E-2</v>
      </c>
    </row>
    <row r="22" spans="1:7" ht="21.95" customHeight="1">
      <c r="A22" s="24" t="s">
        <v>11</v>
      </c>
      <c r="B22" s="26">
        <f>SUM(公式!V55)</f>
        <v>1915921</v>
      </c>
      <c r="C22" s="26">
        <f>SUM(公式!W55)</f>
        <v>10989400</v>
      </c>
      <c r="D22" s="29">
        <v>2651948</v>
      </c>
      <c r="E22" s="29">
        <v>18073500</v>
      </c>
      <c r="F22" s="31">
        <f t="shared" si="3"/>
        <v>-0.27754201816928536</v>
      </c>
      <c r="G22" s="31">
        <f t="shared" si="3"/>
        <v>-0.39196060530611121</v>
      </c>
    </row>
    <row r="23" spans="1:7" ht="21.95" customHeight="1">
      <c r="A23" s="39" t="s">
        <v>171</v>
      </c>
      <c r="B23" s="36">
        <f>SUM(B20:B22)</f>
        <v>2706911</v>
      </c>
      <c r="C23" s="36">
        <f>SUM(C20:C22)</f>
        <v>20000500</v>
      </c>
      <c r="D23" s="36">
        <v>3810144</v>
      </c>
      <c r="E23" s="36">
        <v>27631800</v>
      </c>
      <c r="F23" s="37">
        <f t="shared" si="3"/>
        <v>-0.28955152351197222</v>
      </c>
      <c r="G23" s="37">
        <f t="shared" si="3"/>
        <v>-0.27617817152700874</v>
      </c>
    </row>
    <row r="24" spans="1:7" ht="26.1" customHeight="1">
      <c r="A24" s="33" t="s">
        <v>174</v>
      </c>
      <c r="B24" s="34">
        <f>SUM(B9+B14+B19+B23)</f>
        <v>18859900</v>
      </c>
      <c r="C24" s="34">
        <f>SUM(C9+C14+C19+C23)</f>
        <v>73516900</v>
      </c>
      <c r="D24" s="34">
        <v>28518802</v>
      </c>
      <c r="E24" s="34">
        <v>101660000</v>
      </c>
      <c r="F24" s="35">
        <f>SUM(B24/D24-1)</f>
        <v>-0.33868540480767739</v>
      </c>
      <c r="G24" s="35">
        <f>SUM(C24/E24-1)</f>
        <v>-0.27683553019870155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4"/>
  <sheetViews>
    <sheetView tabSelected="1" workbookViewId="0">
      <selection activeCell="B2" sqref="B2:C2"/>
    </sheetView>
  </sheetViews>
  <sheetFormatPr defaultColWidth="9" defaultRowHeight="15.75"/>
  <cols>
    <col min="1" max="1" width="18.625" style="23" bestFit="1" customWidth="1"/>
    <col min="2" max="2" width="15" style="23" bestFit="1" customWidth="1"/>
    <col min="3" max="3" width="16.375" style="23" bestFit="1" customWidth="1"/>
    <col min="4" max="4" width="15" style="23" bestFit="1" customWidth="1"/>
    <col min="5" max="5" width="16.375" style="23" bestFit="1" customWidth="1"/>
    <col min="6" max="7" width="8.75" style="23" bestFit="1" customWidth="1"/>
    <col min="8" max="16384" width="9" style="23"/>
  </cols>
  <sheetData>
    <row r="1" spans="1:7" ht="36" customHeight="1">
      <c r="A1" s="41" t="s">
        <v>217</v>
      </c>
      <c r="B1" s="41"/>
      <c r="C1" s="41"/>
      <c r="D1" s="41"/>
      <c r="E1" s="41"/>
      <c r="F1" s="41"/>
      <c r="G1" s="41"/>
    </row>
    <row r="2" spans="1:7" ht="26.25" customHeight="1">
      <c r="A2" s="42" t="s">
        <v>175</v>
      </c>
      <c r="B2" s="44" t="s">
        <v>216</v>
      </c>
      <c r="C2" s="45"/>
      <c r="D2" s="44" t="s">
        <v>203</v>
      </c>
      <c r="E2" s="45"/>
      <c r="F2" s="40" t="s">
        <v>176</v>
      </c>
      <c r="G2" s="40"/>
    </row>
    <row r="3" spans="1:7" s="25" customFormat="1" ht="21" customHeight="1">
      <c r="A3" s="43"/>
      <c r="B3" s="32" t="s">
        <v>136</v>
      </c>
      <c r="C3" s="32" t="s">
        <v>150</v>
      </c>
      <c r="D3" s="32" t="s">
        <v>158</v>
      </c>
      <c r="E3" s="32" t="s">
        <v>150</v>
      </c>
      <c r="F3" s="32" t="s">
        <v>177</v>
      </c>
      <c r="G3" s="32" t="s">
        <v>178</v>
      </c>
    </row>
    <row r="4" spans="1:7" ht="21.95" customHeight="1">
      <c r="A4" s="24" t="s">
        <v>179</v>
      </c>
      <c r="B4" s="26">
        <f>SUM(公式!X5)</f>
        <v>2063785</v>
      </c>
      <c r="C4" s="26">
        <f>SUM(公式!Y5)</f>
        <v>5342700</v>
      </c>
      <c r="D4" s="26">
        <v>5283867</v>
      </c>
      <c r="E4" s="26">
        <v>13465700</v>
      </c>
      <c r="F4" s="31">
        <f t="shared" ref="F4:G9" si="0">SUM(B4/D4-1)</f>
        <v>-0.6094176859485676</v>
      </c>
      <c r="G4" s="31">
        <f t="shared" si="0"/>
        <v>-0.60323637092761606</v>
      </c>
    </row>
    <row r="5" spans="1:7" ht="21.95" customHeight="1">
      <c r="A5" s="24" t="s">
        <v>6</v>
      </c>
      <c r="B5" s="26">
        <f>SUM(公式!X8)</f>
        <v>3807534</v>
      </c>
      <c r="C5" s="26">
        <f>SUM(公式!Y8)</f>
        <v>7775200</v>
      </c>
      <c r="D5" s="28">
        <v>3832805</v>
      </c>
      <c r="E5" s="28">
        <v>9338600</v>
      </c>
      <c r="F5" s="31">
        <f t="shared" si="0"/>
        <v>-6.5933435173456401E-3</v>
      </c>
      <c r="G5" s="31">
        <f t="shared" si="0"/>
        <v>-0.16741267427665818</v>
      </c>
    </row>
    <row r="6" spans="1:7" ht="21.95" customHeight="1">
      <c r="A6" s="24" t="s">
        <v>7</v>
      </c>
      <c r="B6" s="26">
        <f>SUM(公式!X10)</f>
        <v>3981</v>
      </c>
      <c r="C6" s="26">
        <f>SUM(公式!Y10)</f>
        <v>70600</v>
      </c>
      <c r="D6" s="29">
        <v>28774</v>
      </c>
      <c r="E6" s="29">
        <v>241600</v>
      </c>
      <c r="F6" s="31">
        <f t="shared" si="0"/>
        <v>-0.86164593035379156</v>
      </c>
      <c r="G6" s="31">
        <f t="shared" si="0"/>
        <v>-0.70778145695364236</v>
      </c>
    </row>
    <row r="7" spans="1:7" ht="21.95" customHeight="1">
      <c r="A7" s="24" t="s">
        <v>8</v>
      </c>
      <c r="B7" s="26">
        <f>SUM(公式!X12)</f>
        <v>2751145</v>
      </c>
      <c r="C7" s="26">
        <f>SUM(公式!Y12)</f>
        <v>7066700</v>
      </c>
      <c r="D7" s="29">
        <v>7011386</v>
      </c>
      <c r="E7" s="29">
        <v>15293100</v>
      </c>
      <c r="F7" s="31">
        <f t="shared" si="0"/>
        <v>-0.60761752383908119</v>
      </c>
      <c r="G7" s="31">
        <f t="shared" si="0"/>
        <v>-0.53791579208924278</v>
      </c>
    </row>
    <row r="8" spans="1:7" ht="21.95" customHeight="1">
      <c r="A8" s="24" t="s">
        <v>1</v>
      </c>
      <c r="B8" s="26">
        <f>SUM(公式!X14)</f>
        <v>2155089</v>
      </c>
      <c r="C8" s="26">
        <f>SUM(公式!Y14)</f>
        <v>5119100</v>
      </c>
      <c r="D8" s="29">
        <v>2454885</v>
      </c>
      <c r="E8" s="29">
        <v>5181700</v>
      </c>
      <c r="F8" s="31">
        <f t="shared" si="0"/>
        <v>-0.12212221753768504</v>
      </c>
      <c r="G8" s="31">
        <f t="shared" si="0"/>
        <v>-1.2080977285446881E-2</v>
      </c>
    </row>
    <row r="9" spans="1:7" ht="23.45" customHeight="1">
      <c r="A9" s="39" t="s">
        <v>93</v>
      </c>
      <c r="B9" s="36">
        <f>SUM(B4:B8)</f>
        <v>10781534</v>
      </c>
      <c r="C9" s="36">
        <f>SUM(C4:C8)</f>
        <v>25374300</v>
      </c>
      <c r="D9" s="36">
        <v>18611717</v>
      </c>
      <c r="E9" s="36">
        <v>43520700</v>
      </c>
      <c r="F9" s="37">
        <f t="shared" si="0"/>
        <v>-0.4207125543548722</v>
      </c>
      <c r="G9" s="37">
        <f t="shared" si="0"/>
        <v>-0.4169602051437592</v>
      </c>
    </row>
    <row r="10" spans="1:7" ht="21.95" customHeight="1">
      <c r="A10" s="24" t="s">
        <v>94</v>
      </c>
      <c r="B10" s="26">
        <f>SUM(公式!X20)</f>
        <v>531356</v>
      </c>
      <c r="C10" s="26">
        <f>SUM(公式!Y20)</f>
        <v>4147300</v>
      </c>
      <c r="D10" s="29">
        <v>457290</v>
      </c>
      <c r="E10" s="29">
        <v>3352400</v>
      </c>
      <c r="F10" s="27">
        <f t="shared" ref="F10:G14" si="1">SUM(B10/D10-1)</f>
        <v>0.16196724179404764</v>
      </c>
      <c r="G10" s="27">
        <f t="shared" si="1"/>
        <v>0.23711370958119549</v>
      </c>
    </row>
    <row r="11" spans="1:7" ht="21.95" customHeight="1">
      <c r="A11" s="24" t="s">
        <v>4</v>
      </c>
      <c r="B11" s="26">
        <f>SUM(公式!X23)</f>
        <v>73761</v>
      </c>
      <c r="C11" s="26">
        <f>SUM(公式!Y23)</f>
        <v>1258100</v>
      </c>
      <c r="D11" s="29">
        <v>73487</v>
      </c>
      <c r="E11" s="29">
        <v>984100</v>
      </c>
      <c r="F11" s="27">
        <f t="shared" si="1"/>
        <v>3.7285506280022584E-3</v>
      </c>
      <c r="G11" s="27">
        <f t="shared" si="1"/>
        <v>0.27842698912712116</v>
      </c>
    </row>
    <row r="12" spans="1:7" ht="21.95" customHeight="1">
      <c r="A12" s="24" t="s">
        <v>5</v>
      </c>
      <c r="B12" s="26">
        <f>SUM(公式!X25)</f>
        <v>218198</v>
      </c>
      <c r="C12" s="26">
        <f>SUM(公式!Y25)</f>
        <v>946900</v>
      </c>
      <c r="D12" s="29">
        <v>86718</v>
      </c>
      <c r="E12" s="29">
        <v>677900</v>
      </c>
      <c r="F12" s="27">
        <f t="shared" si="1"/>
        <v>1.5161788786641757</v>
      </c>
      <c r="G12" s="27">
        <f t="shared" si="1"/>
        <v>0.39681368933471006</v>
      </c>
    </row>
    <row r="13" spans="1:7" ht="21.95" customHeight="1">
      <c r="A13" s="24" t="s">
        <v>0</v>
      </c>
      <c r="B13" s="26">
        <f>SUM(公式!X27)</f>
        <v>132288</v>
      </c>
      <c r="C13" s="26">
        <f>SUM(公式!Y27)</f>
        <v>1481200</v>
      </c>
      <c r="D13" s="29">
        <v>183062</v>
      </c>
      <c r="E13" s="29">
        <v>1931400</v>
      </c>
      <c r="F13" s="31">
        <f t="shared" si="1"/>
        <v>-0.27735958309206721</v>
      </c>
      <c r="G13" s="31">
        <f t="shared" si="1"/>
        <v>-0.23309516412964693</v>
      </c>
    </row>
    <row r="14" spans="1:7" ht="21.95" customHeight="1">
      <c r="A14" s="39" t="s">
        <v>180</v>
      </c>
      <c r="B14" s="36">
        <f>SUM(B10:B13)</f>
        <v>955603</v>
      </c>
      <c r="C14" s="36">
        <f>SUM(C10:C13)</f>
        <v>7833500</v>
      </c>
      <c r="D14" s="36">
        <v>800557</v>
      </c>
      <c r="E14" s="36">
        <v>6945800</v>
      </c>
      <c r="F14" s="38">
        <f t="shared" si="1"/>
        <v>0.19367265541366829</v>
      </c>
      <c r="G14" s="38">
        <f t="shared" si="1"/>
        <v>0.12780385268795524</v>
      </c>
    </row>
    <row r="15" spans="1:7" ht="21.95" customHeight="1">
      <c r="A15" s="24" t="s">
        <v>181</v>
      </c>
      <c r="B15" s="26">
        <f>SUM(公式!X31)</f>
        <v>4396071</v>
      </c>
      <c r="C15" s="26">
        <f>SUM(公式!Y31)</f>
        <v>11137200</v>
      </c>
      <c r="D15" s="29">
        <v>4698072</v>
      </c>
      <c r="E15" s="29">
        <v>13440800</v>
      </c>
      <c r="F15" s="31">
        <f t="shared" ref="F15:G19" si="2">SUM(B15/D15-1)</f>
        <v>-6.4281901171374112E-2</v>
      </c>
      <c r="G15" s="31">
        <f t="shared" si="2"/>
        <v>-0.17138860782096299</v>
      </c>
    </row>
    <row r="16" spans="1:7" ht="21.95" customHeight="1">
      <c r="A16" s="24" t="s">
        <v>2</v>
      </c>
      <c r="B16" s="26">
        <f>SUM(公式!X34)</f>
        <v>254395</v>
      </c>
      <c r="C16" s="26">
        <f>SUM(公式!Y34)</f>
        <v>1441600</v>
      </c>
      <c r="D16" s="29">
        <v>412545</v>
      </c>
      <c r="E16" s="29">
        <v>2087800</v>
      </c>
      <c r="F16" s="31">
        <f t="shared" si="2"/>
        <v>-0.38335211916275802</v>
      </c>
      <c r="G16" s="31">
        <f t="shared" si="2"/>
        <v>-0.30951240540281633</v>
      </c>
    </row>
    <row r="17" spans="1:7" ht="21.95" customHeight="1">
      <c r="A17" s="24" t="s">
        <v>3</v>
      </c>
      <c r="B17" s="26">
        <f>SUM(公式!X38)</f>
        <v>369141</v>
      </c>
      <c r="C17" s="26">
        <f>SUM(公式!Y38)</f>
        <v>8529800</v>
      </c>
      <c r="D17" s="29">
        <v>998651</v>
      </c>
      <c r="E17" s="29">
        <v>8734600</v>
      </c>
      <c r="F17" s="31">
        <f t="shared" si="2"/>
        <v>-0.63036035612040642</v>
      </c>
      <c r="G17" s="31">
        <f t="shared" si="2"/>
        <v>-2.3446980972225417E-2</v>
      </c>
    </row>
    <row r="18" spans="1:7" ht="21.95" customHeight="1">
      <c r="A18" s="24" t="s">
        <v>9</v>
      </c>
      <c r="B18" s="26">
        <f>SUM(公式!X41)</f>
        <v>486680</v>
      </c>
      <c r="C18" s="26">
        <f>SUM(公式!Y41)</f>
        <v>2836400</v>
      </c>
      <c r="D18" s="29">
        <v>674843</v>
      </c>
      <c r="E18" s="29">
        <v>3956800</v>
      </c>
      <c r="F18" s="31">
        <f t="shared" si="2"/>
        <v>-0.2788248525953444</v>
      </c>
      <c r="G18" s="31">
        <f t="shared" si="2"/>
        <v>-0.28315810756166604</v>
      </c>
    </row>
    <row r="19" spans="1:7" ht="21.95" customHeight="1">
      <c r="A19" s="39" t="s">
        <v>93</v>
      </c>
      <c r="B19" s="36">
        <f>SUM(B15:B18)</f>
        <v>5506287</v>
      </c>
      <c r="C19" s="36">
        <f>SUM(C15:C18)</f>
        <v>23945000</v>
      </c>
      <c r="D19" s="36">
        <v>6784111</v>
      </c>
      <c r="E19" s="36">
        <v>28220000</v>
      </c>
      <c r="F19" s="37">
        <f t="shared" si="2"/>
        <v>-0.18835540868950995</v>
      </c>
      <c r="G19" s="37">
        <f t="shared" si="2"/>
        <v>-0.15148830616583986</v>
      </c>
    </row>
    <row r="20" spans="1:7" ht="21.95" customHeight="1">
      <c r="A20" s="24" t="s">
        <v>182</v>
      </c>
      <c r="B20" s="26">
        <f>SUM(公式!X46)</f>
        <v>101653</v>
      </c>
      <c r="C20" s="26">
        <f>SUM(公式!Y46)</f>
        <v>377600</v>
      </c>
      <c r="D20" s="29">
        <v>92635</v>
      </c>
      <c r="E20" s="29">
        <v>374900</v>
      </c>
      <c r="F20" s="27">
        <f t="shared" ref="F20:G23" si="3">SUM(B20/D20-1)</f>
        <v>9.7349813785286399E-2</v>
      </c>
      <c r="G20" s="27">
        <f t="shared" si="3"/>
        <v>7.2019205121365282E-3</v>
      </c>
    </row>
    <row r="21" spans="1:7" ht="21.95" customHeight="1">
      <c r="A21" s="24" t="s">
        <v>10</v>
      </c>
      <c r="B21" s="26">
        <f>SUM(公式!X50)</f>
        <v>717860</v>
      </c>
      <c r="C21" s="26">
        <f>SUM(公式!Y50)</f>
        <v>9089800</v>
      </c>
      <c r="D21" s="29">
        <v>1152649</v>
      </c>
      <c r="E21" s="29">
        <v>9939100</v>
      </c>
      <c r="F21" s="31">
        <f t="shared" si="3"/>
        <v>-0.37720849972541515</v>
      </c>
      <c r="G21" s="31">
        <f t="shared" si="3"/>
        <v>-8.5450392892716609E-2</v>
      </c>
    </row>
    <row r="22" spans="1:7" ht="21.95" customHeight="1">
      <c r="A22" s="24" t="s">
        <v>11</v>
      </c>
      <c r="B22" s="26">
        <f>SUM(公式!X55)</f>
        <v>2076237</v>
      </c>
      <c r="C22" s="26">
        <f>SUM(公式!Y55)</f>
        <v>12154300</v>
      </c>
      <c r="D22" s="29">
        <v>2911969</v>
      </c>
      <c r="E22" s="29">
        <v>18862500</v>
      </c>
      <c r="F22" s="31">
        <f t="shared" si="3"/>
        <v>-0.28699893439799673</v>
      </c>
      <c r="G22" s="31">
        <f t="shared" si="3"/>
        <v>-0.35563684559310804</v>
      </c>
    </row>
    <row r="23" spans="1:7" ht="21.95" customHeight="1">
      <c r="A23" s="39" t="s">
        <v>93</v>
      </c>
      <c r="B23" s="36">
        <f>SUM(B20:B22)</f>
        <v>2895750</v>
      </c>
      <c r="C23" s="36">
        <f>SUM(C20:C22)</f>
        <v>21621700</v>
      </c>
      <c r="D23" s="36">
        <v>4157253</v>
      </c>
      <c r="E23" s="36">
        <v>29176500</v>
      </c>
      <c r="F23" s="37">
        <f t="shared" si="3"/>
        <v>-0.30344629013437474</v>
      </c>
      <c r="G23" s="37">
        <f t="shared" si="3"/>
        <v>-0.25893441639675763</v>
      </c>
    </row>
    <row r="24" spans="1:7" ht="26.1" customHeight="1">
      <c r="A24" s="33" t="s">
        <v>90</v>
      </c>
      <c r="B24" s="34">
        <f>SUM(B9+B14+B19+B23)</f>
        <v>20139174</v>
      </c>
      <c r="C24" s="34">
        <f>SUM(C9+C14+C19+C23)</f>
        <v>78774500</v>
      </c>
      <c r="D24" s="34">
        <v>30353638</v>
      </c>
      <c r="E24" s="34">
        <v>107863000</v>
      </c>
      <c r="F24" s="35">
        <f>SUM(B24/D24-1)</f>
        <v>-0.33651531325503714</v>
      </c>
      <c r="G24" s="35">
        <f>SUM(C24/E24-1)</f>
        <v>-0.26968005710948151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63"/>
  <sheetViews>
    <sheetView topLeftCell="A2" zoomScale="110" zoomScaleNormal="110" workbookViewId="0">
      <pane xSplit="1" topLeftCell="O1" activePane="topRight" state="frozen"/>
      <selection pane="topRight" activeCell="V61" sqref="V61:Y61"/>
    </sheetView>
  </sheetViews>
  <sheetFormatPr defaultColWidth="8.875" defaultRowHeight="18" customHeight="1"/>
  <cols>
    <col min="1" max="1" width="25.625" style="1" customWidth="1"/>
    <col min="2" max="2" width="10.875" style="11" bestFit="1" customWidth="1"/>
    <col min="3" max="3" width="11.375" style="11" bestFit="1" customWidth="1"/>
    <col min="4" max="4" width="10.875" style="18" bestFit="1" customWidth="1"/>
    <col min="5" max="5" width="11.375" style="18" bestFit="1" customWidth="1"/>
    <col min="6" max="6" width="10.875" style="12" bestFit="1" customWidth="1"/>
    <col min="7" max="7" width="11.375" style="12" bestFit="1" customWidth="1"/>
    <col min="8" max="8" width="10.875" style="12" bestFit="1" customWidth="1"/>
    <col min="9" max="9" width="11.375" style="12" bestFit="1" customWidth="1"/>
    <col min="10" max="10" width="10.875" style="12" bestFit="1" customWidth="1"/>
    <col min="11" max="11" width="11.375" style="12" bestFit="1" customWidth="1"/>
    <col min="12" max="12" width="11.125" style="12" bestFit="1" customWidth="1"/>
    <col min="13" max="13" width="11.375" style="12" bestFit="1" customWidth="1"/>
    <col min="14" max="14" width="11.125" style="12" bestFit="1" customWidth="1"/>
    <col min="15" max="15" width="11.375" style="12" bestFit="1" customWidth="1"/>
    <col min="16" max="16" width="11.75" style="12" bestFit="1" customWidth="1"/>
    <col min="17" max="17" width="12.375" style="12" bestFit="1" customWidth="1"/>
    <col min="18" max="18" width="11.125" style="12" bestFit="1" customWidth="1"/>
    <col min="19" max="19" width="11.375" style="12" bestFit="1" customWidth="1"/>
    <col min="20" max="20" width="11.125" style="12" customWidth="1"/>
    <col min="21" max="21" width="11.375" style="12" bestFit="1" customWidth="1"/>
    <col min="22" max="22" width="11.125" style="12" bestFit="1" customWidth="1"/>
    <col min="23" max="23" width="12.125" style="12" bestFit="1" customWidth="1"/>
    <col min="24" max="24" width="11.125" style="12" bestFit="1" customWidth="1"/>
    <col min="25" max="25" width="12.125" style="12" bestFit="1" customWidth="1"/>
    <col min="26" max="16384" width="8.875" style="1"/>
  </cols>
  <sheetData>
    <row r="1" spans="1:25" ht="18" customHeight="1">
      <c r="A1" s="47" t="s">
        <v>207</v>
      </c>
      <c r="B1" s="48"/>
      <c r="C1" s="48"/>
      <c r="D1" s="48"/>
      <c r="E1" s="48"/>
      <c r="F1" s="48"/>
      <c r="G1" s="48"/>
      <c r="H1" s="48"/>
      <c r="I1" s="48"/>
      <c r="J1" s="13"/>
      <c r="K1" s="14"/>
      <c r="L1" s="13"/>
      <c r="M1" s="14"/>
      <c r="N1" s="51"/>
      <c r="O1" s="51"/>
      <c r="P1" s="51"/>
      <c r="Q1" s="51"/>
      <c r="R1" s="51"/>
      <c r="S1" s="51"/>
      <c r="T1" s="51"/>
      <c r="U1" s="51"/>
      <c r="V1" s="51"/>
      <c r="W1" s="13"/>
      <c r="X1" s="17"/>
      <c r="Y1" s="17"/>
    </row>
    <row r="3" spans="1:25" ht="18" customHeight="1">
      <c r="A3" s="3"/>
      <c r="B3" s="49" t="s">
        <v>70</v>
      </c>
      <c r="C3" s="50"/>
      <c r="D3" s="49" t="s">
        <v>72</v>
      </c>
      <c r="E3" s="50"/>
      <c r="F3" s="49" t="s">
        <v>73</v>
      </c>
      <c r="G3" s="50"/>
      <c r="H3" s="49" t="s">
        <v>82</v>
      </c>
      <c r="I3" s="50"/>
      <c r="J3" s="46" t="s">
        <v>80</v>
      </c>
      <c r="K3" s="46"/>
      <c r="L3" s="46" t="s">
        <v>81</v>
      </c>
      <c r="M3" s="46"/>
      <c r="N3" s="46" t="s">
        <v>114</v>
      </c>
      <c r="O3" s="46"/>
      <c r="P3" s="46" t="s">
        <v>118</v>
      </c>
      <c r="Q3" s="46"/>
      <c r="R3" s="46" t="s">
        <v>119</v>
      </c>
      <c r="S3" s="46"/>
      <c r="T3" s="46" t="s">
        <v>120</v>
      </c>
      <c r="U3" s="46"/>
      <c r="V3" s="46" t="s">
        <v>209</v>
      </c>
      <c r="W3" s="46"/>
      <c r="X3" s="46" t="s">
        <v>210</v>
      </c>
      <c r="Y3" s="46"/>
    </row>
    <row r="4" spans="1:25" s="2" customFormat="1" ht="18" customHeight="1">
      <c r="A4" s="4" t="s">
        <v>29</v>
      </c>
      <c r="B4" s="15" t="s">
        <v>32</v>
      </c>
      <c r="C4" s="15" t="s">
        <v>71</v>
      </c>
      <c r="D4" s="15" t="s">
        <v>30</v>
      </c>
      <c r="E4" s="15" t="s">
        <v>74</v>
      </c>
      <c r="F4" s="15" t="s">
        <v>75</v>
      </c>
      <c r="G4" s="15" t="s">
        <v>76</v>
      </c>
      <c r="H4" s="15" t="s">
        <v>79</v>
      </c>
      <c r="I4" s="15" t="s">
        <v>35</v>
      </c>
      <c r="J4" s="20" t="s">
        <v>30</v>
      </c>
      <c r="K4" s="20" t="s">
        <v>31</v>
      </c>
      <c r="L4" s="20" t="s">
        <v>32</v>
      </c>
      <c r="M4" s="20" t="s">
        <v>33</v>
      </c>
      <c r="N4" s="20" t="s">
        <v>115</v>
      </c>
      <c r="O4" s="20" t="s">
        <v>35</v>
      </c>
      <c r="P4" s="20" t="s">
        <v>66</v>
      </c>
      <c r="Q4" s="20" t="s">
        <v>121</v>
      </c>
      <c r="R4" s="20" t="s">
        <v>69</v>
      </c>
      <c r="S4" s="20" t="s">
        <v>122</v>
      </c>
      <c r="T4" s="20" t="s">
        <v>69</v>
      </c>
      <c r="U4" s="20" t="s">
        <v>122</v>
      </c>
      <c r="V4" s="20" t="s">
        <v>211</v>
      </c>
      <c r="W4" s="20" t="s">
        <v>212</v>
      </c>
      <c r="X4" s="20" t="s">
        <v>34</v>
      </c>
      <c r="Y4" s="20" t="s">
        <v>213</v>
      </c>
    </row>
    <row r="5" spans="1:25" ht="18" customHeight="1">
      <c r="A5" s="3" t="s">
        <v>36</v>
      </c>
      <c r="B5" s="16">
        <f t="shared" ref="B5:I5" si="0">SUM(B6:B7)</f>
        <v>241635</v>
      </c>
      <c r="C5" s="16">
        <f t="shared" si="0"/>
        <v>648800</v>
      </c>
      <c r="D5" s="16">
        <f t="shared" si="0"/>
        <v>362058</v>
      </c>
      <c r="E5" s="16">
        <f t="shared" si="0"/>
        <v>933400</v>
      </c>
      <c r="F5" s="16">
        <f>SUM(F6:F7)</f>
        <v>470752</v>
      </c>
      <c r="G5" s="16">
        <f>SUM(G6:G7)</f>
        <v>1248700</v>
      </c>
      <c r="H5" s="16">
        <f t="shared" si="0"/>
        <v>620088</v>
      </c>
      <c r="I5" s="16">
        <f t="shared" si="0"/>
        <v>1661300</v>
      </c>
      <c r="J5" s="21">
        <f t="shared" ref="J5:Q5" si="1">SUM(J6:J7)</f>
        <v>730803</v>
      </c>
      <c r="K5" s="21">
        <f t="shared" si="1"/>
        <v>2002400</v>
      </c>
      <c r="L5" s="21">
        <f t="shared" si="1"/>
        <v>895163</v>
      </c>
      <c r="M5" s="21">
        <f t="shared" si="1"/>
        <v>2480300</v>
      </c>
      <c r="N5" s="21">
        <f t="shared" si="1"/>
        <v>1065735</v>
      </c>
      <c r="O5" s="21">
        <f t="shared" si="1"/>
        <v>2900200</v>
      </c>
      <c r="P5" s="21">
        <f t="shared" si="1"/>
        <v>1299428</v>
      </c>
      <c r="Q5" s="21">
        <f t="shared" si="1"/>
        <v>3467300</v>
      </c>
      <c r="R5" s="21">
        <f t="shared" ref="R5:W5" si="2">SUM(R6:R7)</f>
        <v>1494510</v>
      </c>
      <c r="S5" s="21">
        <f t="shared" si="2"/>
        <v>3956400</v>
      </c>
      <c r="T5" s="21">
        <f t="shared" si="2"/>
        <v>1710514</v>
      </c>
      <c r="U5" s="21">
        <f t="shared" si="2"/>
        <v>4466100</v>
      </c>
      <c r="V5" s="21">
        <f t="shared" si="2"/>
        <v>1867214</v>
      </c>
      <c r="W5" s="21">
        <f t="shared" si="2"/>
        <v>4841200</v>
      </c>
      <c r="X5" s="21">
        <f>SUM(X6:X7)</f>
        <v>2063785</v>
      </c>
      <c r="Y5" s="21">
        <f>SUM(Y6:Y7)</f>
        <v>5342700</v>
      </c>
    </row>
    <row r="6" spans="1:25" ht="18" customHeight="1">
      <c r="A6" s="3">
        <v>55092100001</v>
      </c>
      <c r="B6" s="16">
        <v>114319</v>
      </c>
      <c r="C6" s="16">
        <v>260200</v>
      </c>
      <c r="D6" s="16">
        <v>199147</v>
      </c>
      <c r="E6" s="16">
        <v>441200</v>
      </c>
      <c r="F6" s="16">
        <v>217439</v>
      </c>
      <c r="G6" s="16">
        <v>508400</v>
      </c>
      <c r="H6" s="16">
        <v>226647</v>
      </c>
      <c r="I6" s="16">
        <v>547600</v>
      </c>
      <c r="J6" s="21">
        <v>283533</v>
      </c>
      <c r="K6" s="21">
        <v>725100</v>
      </c>
      <c r="L6" s="21">
        <v>317742</v>
      </c>
      <c r="M6" s="21">
        <v>825500</v>
      </c>
      <c r="N6" s="21">
        <v>386324</v>
      </c>
      <c r="O6" s="21">
        <v>979000</v>
      </c>
      <c r="P6" s="21">
        <v>543746</v>
      </c>
      <c r="Q6" s="21">
        <v>1348200</v>
      </c>
      <c r="R6" s="21">
        <v>664045</v>
      </c>
      <c r="S6" s="21">
        <v>1620400</v>
      </c>
      <c r="T6" s="21">
        <v>789130</v>
      </c>
      <c r="U6" s="21">
        <v>1883900</v>
      </c>
      <c r="V6" s="21">
        <v>895644</v>
      </c>
      <c r="W6" s="21">
        <v>2099500</v>
      </c>
      <c r="X6" s="21">
        <v>1000944</v>
      </c>
      <c r="Y6" s="21">
        <v>2357100</v>
      </c>
    </row>
    <row r="7" spans="1:25" ht="18" customHeight="1">
      <c r="A7" s="3">
        <v>55092200000</v>
      </c>
      <c r="B7" s="16">
        <v>127316</v>
      </c>
      <c r="C7" s="16">
        <v>388600</v>
      </c>
      <c r="D7" s="16">
        <v>162911</v>
      </c>
      <c r="E7" s="16">
        <v>492200</v>
      </c>
      <c r="F7" s="16">
        <v>253313</v>
      </c>
      <c r="G7" s="16">
        <v>740300</v>
      </c>
      <c r="H7" s="16">
        <v>393441</v>
      </c>
      <c r="I7" s="16">
        <v>1113700</v>
      </c>
      <c r="J7" s="21">
        <v>447270</v>
      </c>
      <c r="K7" s="21">
        <v>1277300</v>
      </c>
      <c r="L7" s="21">
        <v>577421</v>
      </c>
      <c r="M7" s="21">
        <v>1654800</v>
      </c>
      <c r="N7" s="21">
        <v>679411</v>
      </c>
      <c r="O7" s="21">
        <v>1921200</v>
      </c>
      <c r="P7" s="21">
        <v>755682</v>
      </c>
      <c r="Q7" s="21">
        <v>2119100</v>
      </c>
      <c r="R7" s="21">
        <v>830465</v>
      </c>
      <c r="S7" s="21">
        <v>2336000</v>
      </c>
      <c r="T7" s="21">
        <v>921384</v>
      </c>
      <c r="U7" s="21">
        <v>2582200</v>
      </c>
      <c r="V7" s="21">
        <v>971570</v>
      </c>
      <c r="W7" s="21">
        <v>2741700</v>
      </c>
      <c r="X7" s="21">
        <v>1062841</v>
      </c>
      <c r="Y7" s="21">
        <v>2985600</v>
      </c>
    </row>
    <row r="8" spans="1:25" ht="18" customHeight="1">
      <c r="A8" s="3" t="s">
        <v>37</v>
      </c>
      <c r="B8" s="16">
        <f t="shared" ref="B8:W8" si="3">SUM(B9:B9)</f>
        <v>229449</v>
      </c>
      <c r="C8" s="16">
        <f t="shared" si="3"/>
        <v>530300</v>
      </c>
      <c r="D8" s="16">
        <f t="shared" si="3"/>
        <v>433949</v>
      </c>
      <c r="E8" s="16">
        <f t="shared" si="3"/>
        <v>931400</v>
      </c>
      <c r="F8" s="16">
        <f t="shared" si="3"/>
        <v>1002154</v>
      </c>
      <c r="G8" s="16">
        <f t="shared" si="3"/>
        <v>2086000</v>
      </c>
      <c r="H8" s="16">
        <f>SUM(H9:H9)</f>
        <v>1515580</v>
      </c>
      <c r="I8" s="16">
        <f>SUM(I9:I9)</f>
        <v>3180100</v>
      </c>
      <c r="J8" s="21">
        <f t="shared" si="3"/>
        <v>1920920</v>
      </c>
      <c r="K8" s="21">
        <f t="shared" si="3"/>
        <v>4353300</v>
      </c>
      <c r="L8" s="21">
        <f t="shared" si="3"/>
        <v>2188847</v>
      </c>
      <c r="M8" s="21">
        <f t="shared" si="3"/>
        <v>4885300</v>
      </c>
      <c r="N8" s="21">
        <f t="shared" si="3"/>
        <v>2520196</v>
      </c>
      <c r="O8" s="21">
        <f t="shared" si="3"/>
        <v>5456200</v>
      </c>
      <c r="P8" s="21">
        <f t="shared" si="3"/>
        <v>2764980</v>
      </c>
      <c r="Q8" s="21">
        <f t="shared" si="3"/>
        <v>5870300</v>
      </c>
      <c r="R8" s="21">
        <f t="shared" si="3"/>
        <v>3058192</v>
      </c>
      <c r="S8" s="21">
        <f t="shared" si="3"/>
        <v>6373600</v>
      </c>
      <c r="T8" s="21">
        <f t="shared" si="3"/>
        <v>3350189</v>
      </c>
      <c r="U8" s="21">
        <f t="shared" si="3"/>
        <v>6903100</v>
      </c>
      <c r="V8" s="21">
        <f t="shared" si="3"/>
        <v>3632056</v>
      </c>
      <c r="W8" s="21">
        <f t="shared" si="3"/>
        <v>7434900</v>
      </c>
      <c r="X8" s="21">
        <f>SUM(X9)</f>
        <v>3807534</v>
      </c>
      <c r="Y8" s="21">
        <f>SUM(Y9)</f>
        <v>7775200</v>
      </c>
    </row>
    <row r="9" spans="1:25" ht="18" customHeight="1">
      <c r="A9" s="3">
        <v>55095100004</v>
      </c>
      <c r="B9" s="16">
        <v>229449</v>
      </c>
      <c r="C9" s="16">
        <v>530300</v>
      </c>
      <c r="D9" s="16">
        <v>433949</v>
      </c>
      <c r="E9" s="16">
        <v>931400</v>
      </c>
      <c r="F9" s="16">
        <v>1002154</v>
      </c>
      <c r="G9" s="16">
        <v>2086000</v>
      </c>
      <c r="H9" s="16">
        <v>1515580</v>
      </c>
      <c r="I9" s="16">
        <v>3180100</v>
      </c>
      <c r="J9" s="21">
        <v>1920920</v>
      </c>
      <c r="K9" s="21">
        <v>4353300</v>
      </c>
      <c r="L9" s="21">
        <v>2188847</v>
      </c>
      <c r="M9" s="21">
        <v>4885300</v>
      </c>
      <c r="N9" s="21">
        <v>2520196</v>
      </c>
      <c r="O9" s="21">
        <v>5456200</v>
      </c>
      <c r="P9" s="21">
        <v>2764980</v>
      </c>
      <c r="Q9" s="21">
        <v>5870300</v>
      </c>
      <c r="R9" s="21">
        <v>3058192</v>
      </c>
      <c r="S9" s="21">
        <v>6373600</v>
      </c>
      <c r="T9" s="21">
        <v>3350189</v>
      </c>
      <c r="U9" s="21">
        <v>6903100</v>
      </c>
      <c r="V9" s="21">
        <v>3632056</v>
      </c>
      <c r="W9" s="21">
        <v>7434900</v>
      </c>
      <c r="X9" s="21">
        <v>3807534</v>
      </c>
      <c r="Y9" s="21">
        <v>7775200</v>
      </c>
    </row>
    <row r="10" spans="1:25" ht="18" customHeight="1">
      <c r="A10" s="3" t="s">
        <v>38</v>
      </c>
      <c r="B10" s="16">
        <f t="shared" ref="B10:G10" si="4">SUM(B11:B11)</f>
        <v>0</v>
      </c>
      <c r="C10" s="16">
        <f t="shared" si="4"/>
        <v>0</v>
      </c>
      <c r="D10" s="16">
        <f t="shared" si="4"/>
        <v>0</v>
      </c>
      <c r="E10" s="16">
        <f t="shared" si="4"/>
        <v>0</v>
      </c>
      <c r="F10" s="16">
        <f t="shared" si="4"/>
        <v>3689</v>
      </c>
      <c r="G10" s="16">
        <f t="shared" si="4"/>
        <v>59800</v>
      </c>
      <c r="H10" s="16">
        <f t="shared" ref="H10:W10" si="5">SUM(H11:H11)</f>
        <v>3689</v>
      </c>
      <c r="I10" s="16">
        <f t="shared" si="5"/>
        <v>59800</v>
      </c>
      <c r="J10" s="21">
        <f t="shared" si="5"/>
        <v>3689</v>
      </c>
      <c r="K10" s="21">
        <f t="shared" si="5"/>
        <v>59800</v>
      </c>
      <c r="L10" s="21">
        <f t="shared" si="5"/>
        <v>3689</v>
      </c>
      <c r="M10" s="21">
        <f t="shared" si="5"/>
        <v>59800</v>
      </c>
      <c r="N10" s="21">
        <f t="shared" si="5"/>
        <v>3689</v>
      </c>
      <c r="O10" s="21">
        <f t="shared" si="5"/>
        <v>59800</v>
      </c>
      <c r="P10" s="21">
        <f t="shared" si="5"/>
        <v>3689</v>
      </c>
      <c r="Q10" s="21">
        <f t="shared" si="5"/>
        <v>59800</v>
      </c>
      <c r="R10" s="21">
        <f t="shared" si="5"/>
        <v>3689</v>
      </c>
      <c r="S10" s="21">
        <f t="shared" si="5"/>
        <v>59800</v>
      </c>
      <c r="T10" s="21">
        <f t="shared" si="5"/>
        <v>3981</v>
      </c>
      <c r="U10" s="21">
        <f t="shared" si="5"/>
        <v>70600</v>
      </c>
      <c r="V10" s="21">
        <f t="shared" si="5"/>
        <v>3981</v>
      </c>
      <c r="W10" s="21">
        <f t="shared" si="5"/>
        <v>70600</v>
      </c>
      <c r="X10" s="21">
        <f>SUM(X11)</f>
        <v>3981</v>
      </c>
      <c r="Y10" s="21">
        <f>SUM(Y11)</f>
        <v>70600</v>
      </c>
    </row>
    <row r="11" spans="1:25" ht="18" customHeight="1">
      <c r="A11" s="3">
        <v>55095200003</v>
      </c>
      <c r="B11" s="16">
        <v>0</v>
      </c>
      <c r="C11" s="16">
        <v>0</v>
      </c>
      <c r="D11" s="16">
        <v>0</v>
      </c>
      <c r="E11" s="16">
        <v>0</v>
      </c>
      <c r="F11" s="16">
        <v>3689</v>
      </c>
      <c r="G11" s="16">
        <v>59800</v>
      </c>
      <c r="H11" s="16">
        <v>3689</v>
      </c>
      <c r="I11" s="16">
        <v>59800</v>
      </c>
      <c r="J11" s="21">
        <v>3689</v>
      </c>
      <c r="K11" s="21">
        <v>59800</v>
      </c>
      <c r="L11" s="21">
        <v>3689</v>
      </c>
      <c r="M11" s="21">
        <v>59800</v>
      </c>
      <c r="N11" s="21">
        <v>3689</v>
      </c>
      <c r="O11" s="21">
        <v>59800</v>
      </c>
      <c r="P11" s="21">
        <v>3689</v>
      </c>
      <c r="Q11" s="21">
        <v>59800</v>
      </c>
      <c r="R11" s="21">
        <v>3689</v>
      </c>
      <c r="S11" s="21">
        <v>59800</v>
      </c>
      <c r="T11" s="21">
        <v>3981</v>
      </c>
      <c r="U11" s="21">
        <v>70600</v>
      </c>
      <c r="V11" s="21">
        <v>3981</v>
      </c>
      <c r="W11" s="21">
        <v>70600</v>
      </c>
      <c r="X11" s="21">
        <v>3981</v>
      </c>
      <c r="Y11" s="21">
        <v>70600</v>
      </c>
    </row>
    <row r="12" spans="1:25" ht="18" customHeight="1">
      <c r="A12" s="3" t="s">
        <v>39</v>
      </c>
      <c r="B12" s="16">
        <f t="shared" ref="B12:G12" si="6">SUM(B13:B13)</f>
        <v>221363</v>
      </c>
      <c r="C12" s="16">
        <f t="shared" si="6"/>
        <v>671000</v>
      </c>
      <c r="D12" s="16">
        <f t="shared" si="6"/>
        <v>617098</v>
      </c>
      <c r="E12" s="16">
        <f t="shared" si="6"/>
        <v>1738500</v>
      </c>
      <c r="F12" s="16">
        <f t="shared" si="6"/>
        <v>871050</v>
      </c>
      <c r="G12" s="16">
        <f t="shared" si="6"/>
        <v>2339300</v>
      </c>
      <c r="H12" s="16">
        <f t="shared" ref="H12:W12" si="7">SUM(H13:H13)</f>
        <v>1051952</v>
      </c>
      <c r="I12" s="16">
        <f t="shared" si="7"/>
        <v>2746200</v>
      </c>
      <c r="J12" s="21">
        <f t="shared" si="7"/>
        <v>1343318</v>
      </c>
      <c r="K12" s="21">
        <f t="shared" si="7"/>
        <v>3405400</v>
      </c>
      <c r="L12" s="21">
        <f t="shared" si="7"/>
        <v>1646015</v>
      </c>
      <c r="M12" s="21">
        <f t="shared" si="7"/>
        <v>4135300</v>
      </c>
      <c r="N12" s="21">
        <f t="shared" si="7"/>
        <v>1810588</v>
      </c>
      <c r="O12" s="21">
        <f t="shared" si="7"/>
        <v>4547600</v>
      </c>
      <c r="P12" s="21">
        <f t="shared" si="7"/>
        <v>2008863</v>
      </c>
      <c r="Q12" s="21">
        <f t="shared" si="7"/>
        <v>5037800</v>
      </c>
      <c r="R12" s="21">
        <f t="shared" si="7"/>
        <v>2198993</v>
      </c>
      <c r="S12" s="21">
        <f t="shared" si="7"/>
        <v>5555900</v>
      </c>
      <c r="T12" s="21">
        <f t="shared" si="7"/>
        <v>2353716</v>
      </c>
      <c r="U12" s="21">
        <f t="shared" si="7"/>
        <v>5948100</v>
      </c>
      <c r="V12" s="21">
        <f t="shared" si="7"/>
        <v>2505861</v>
      </c>
      <c r="W12" s="21">
        <f t="shared" si="7"/>
        <v>6416900</v>
      </c>
      <c r="X12" s="21">
        <f>SUM(X13)</f>
        <v>2751145</v>
      </c>
      <c r="Y12" s="21">
        <f>SUM(Y13)</f>
        <v>7066700</v>
      </c>
    </row>
    <row r="13" spans="1:25" ht="18" customHeight="1">
      <c r="A13" s="3">
        <v>55095300002</v>
      </c>
      <c r="B13" s="16">
        <v>221363</v>
      </c>
      <c r="C13" s="16">
        <v>671000</v>
      </c>
      <c r="D13" s="16">
        <v>617098</v>
      </c>
      <c r="E13" s="16">
        <v>1738500</v>
      </c>
      <c r="F13" s="16">
        <v>871050</v>
      </c>
      <c r="G13" s="16">
        <v>2339300</v>
      </c>
      <c r="H13" s="16">
        <v>1051952</v>
      </c>
      <c r="I13" s="16">
        <v>2746200</v>
      </c>
      <c r="J13" s="21">
        <v>1343318</v>
      </c>
      <c r="K13" s="21">
        <v>3405400</v>
      </c>
      <c r="L13" s="21">
        <v>1646015</v>
      </c>
      <c r="M13" s="21">
        <v>4135300</v>
      </c>
      <c r="N13" s="21">
        <v>1810588</v>
      </c>
      <c r="O13" s="21">
        <v>4547600</v>
      </c>
      <c r="P13" s="21">
        <v>2008863</v>
      </c>
      <c r="Q13" s="21">
        <v>5037800</v>
      </c>
      <c r="R13" s="21">
        <v>2198993</v>
      </c>
      <c r="S13" s="21">
        <v>5555900</v>
      </c>
      <c r="T13" s="21">
        <v>2353716</v>
      </c>
      <c r="U13" s="21">
        <v>5948100</v>
      </c>
      <c r="V13" s="21">
        <v>2505861</v>
      </c>
      <c r="W13" s="21">
        <v>6416900</v>
      </c>
      <c r="X13" s="21">
        <v>2751145</v>
      </c>
      <c r="Y13" s="21">
        <v>7066700</v>
      </c>
    </row>
    <row r="14" spans="1:25" ht="18" customHeight="1">
      <c r="A14" s="3" t="s">
        <v>40</v>
      </c>
      <c r="B14" s="16">
        <f>SUM(B15:B17)</f>
        <v>104672</v>
      </c>
      <c r="C14" s="16">
        <f>SUM(C15:C17)</f>
        <v>271000</v>
      </c>
      <c r="D14" s="16">
        <f t="shared" ref="D14:I14" si="8">SUM(D15:D17)</f>
        <v>181565</v>
      </c>
      <c r="E14" s="16">
        <f t="shared" si="8"/>
        <v>457100</v>
      </c>
      <c r="F14" s="16">
        <f>SUM(F15:F17)</f>
        <v>382559</v>
      </c>
      <c r="G14" s="16">
        <f>SUM(G15:G17)</f>
        <v>920400</v>
      </c>
      <c r="H14" s="16">
        <f t="shared" si="8"/>
        <v>612123</v>
      </c>
      <c r="I14" s="16">
        <f t="shared" si="8"/>
        <v>1459600</v>
      </c>
      <c r="J14" s="21">
        <f t="shared" ref="J14:Q14" si="9">SUM(J15:J17)</f>
        <v>903937</v>
      </c>
      <c r="K14" s="21">
        <f t="shared" si="9"/>
        <v>2387600</v>
      </c>
      <c r="L14" s="21">
        <f t="shared" si="9"/>
        <v>1050637</v>
      </c>
      <c r="M14" s="21">
        <f t="shared" si="9"/>
        <v>2779800</v>
      </c>
      <c r="N14" s="21">
        <f t="shared" si="9"/>
        <v>1376469</v>
      </c>
      <c r="O14" s="21">
        <f t="shared" si="9"/>
        <v>3228400</v>
      </c>
      <c r="P14" s="21">
        <f t="shared" si="9"/>
        <v>1494176</v>
      </c>
      <c r="Q14" s="21">
        <f t="shared" si="9"/>
        <v>3625300</v>
      </c>
      <c r="R14" s="21">
        <f t="shared" ref="R14:W14" si="10">SUM(R15:R17)</f>
        <v>1634815</v>
      </c>
      <c r="S14" s="21">
        <f t="shared" si="10"/>
        <v>4226700</v>
      </c>
      <c r="T14" s="21">
        <f t="shared" si="10"/>
        <v>1740210</v>
      </c>
      <c r="U14" s="21">
        <f t="shared" si="10"/>
        <v>4454300</v>
      </c>
      <c r="V14" s="21">
        <f t="shared" si="10"/>
        <v>2012460</v>
      </c>
      <c r="W14" s="21">
        <f t="shared" si="10"/>
        <v>4850700</v>
      </c>
      <c r="X14" s="21">
        <f>SUM(X15:X17)</f>
        <v>2155089</v>
      </c>
      <c r="Y14" s="21">
        <f>SUM(Y15:Y17)</f>
        <v>5119100</v>
      </c>
    </row>
    <row r="15" spans="1:25" ht="18" customHeight="1">
      <c r="A15" s="5" t="s">
        <v>25</v>
      </c>
      <c r="B15" s="16">
        <v>104672</v>
      </c>
      <c r="C15" s="16">
        <v>271000</v>
      </c>
      <c r="D15" s="16">
        <v>181565</v>
      </c>
      <c r="E15" s="16">
        <v>457100</v>
      </c>
      <c r="F15" s="16">
        <v>381047</v>
      </c>
      <c r="G15" s="16">
        <v>890200</v>
      </c>
      <c r="H15" s="16">
        <v>610611</v>
      </c>
      <c r="I15" s="16">
        <v>1429400</v>
      </c>
      <c r="J15" s="21">
        <v>901427</v>
      </c>
      <c r="K15" s="21">
        <v>2349100</v>
      </c>
      <c r="L15" s="21">
        <v>1048127</v>
      </c>
      <c r="M15" s="21">
        <v>2741300</v>
      </c>
      <c r="N15" s="21">
        <v>1373959</v>
      </c>
      <c r="O15" s="21">
        <v>3189900</v>
      </c>
      <c r="P15" s="21">
        <v>1491666</v>
      </c>
      <c r="Q15" s="21">
        <v>3586800</v>
      </c>
      <c r="R15" s="21">
        <v>1632239</v>
      </c>
      <c r="S15" s="21">
        <v>4185300</v>
      </c>
      <c r="T15" s="21">
        <v>1736753</v>
      </c>
      <c r="U15" s="21">
        <v>4404000</v>
      </c>
      <c r="V15" s="21">
        <v>2008899</v>
      </c>
      <c r="W15" s="21">
        <v>4797900</v>
      </c>
      <c r="X15" s="21">
        <v>2150486</v>
      </c>
      <c r="Y15" s="21">
        <v>5045400</v>
      </c>
    </row>
    <row r="16" spans="1:25" ht="18" customHeight="1">
      <c r="A16" s="5" t="s">
        <v>26</v>
      </c>
      <c r="B16" s="16"/>
      <c r="C16" s="16"/>
      <c r="D16" s="16">
        <v>0</v>
      </c>
      <c r="E16" s="16">
        <v>0</v>
      </c>
      <c r="F16" s="16">
        <v>1512</v>
      </c>
      <c r="G16" s="16">
        <v>30200</v>
      </c>
      <c r="H16" s="16">
        <v>1512</v>
      </c>
      <c r="I16" s="16">
        <v>30200</v>
      </c>
      <c r="J16" s="21">
        <v>2510</v>
      </c>
      <c r="K16" s="21">
        <v>38500</v>
      </c>
      <c r="L16" s="21">
        <v>2510</v>
      </c>
      <c r="M16" s="21">
        <v>38500</v>
      </c>
      <c r="N16" s="21">
        <v>2510</v>
      </c>
      <c r="O16" s="21">
        <v>38500</v>
      </c>
      <c r="P16" s="21">
        <v>2510</v>
      </c>
      <c r="Q16" s="21">
        <v>38500</v>
      </c>
      <c r="R16" s="21">
        <v>2576</v>
      </c>
      <c r="S16" s="21">
        <v>41400</v>
      </c>
      <c r="T16" s="21">
        <v>3457</v>
      </c>
      <c r="U16" s="21">
        <v>50300</v>
      </c>
      <c r="V16" s="21">
        <v>3561</v>
      </c>
      <c r="W16" s="21">
        <v>52800</v>
      </c>
      <c r="X16" s="21">
        <v>4603</v>
      </c>
      <c r="Y16" s="21">
        <v>73700</v>
      </c>
    </row>
    <row r="17" spans="1:25" ht="18" customHeight="1">
      <c r="A17" s="5" t="s">
        <v>27</v>
      </c>
      <c r="B17" s="16">
        <v>0</v>
      </c>
      <c r="C17" s="16">
        <v>0</v>
      </c>
      <c r="D17" s="16">
        <v>0</v>
      </c>
      <c r="E17" s="16">
        <v>0</v>
      </c>
      <c r="F17" s="16"/>
      <c r="G17" s="16"/>
      <c r="H17" s="16"/>
      <c r="I17" s="1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8" customHeight="1">
      <c r="A18" s="6" t="s">
        <v>41</v>
      </c>
      <c r="B18" s="16">
        <f t="shared" ref="B18:I18" si="11">SUM(B5+B8+B10+B12+B14)</f>
        <v>797119</v>
      </c>
      <c r="C18" s="16">
        <f t="shared" si="11"/>
        <v>2121100</v>
      </c>
      <c r="D18" s="16">
        <f t="shared" si="11"/>
        <v>1594670</v>
      </c>
      <c r="E18" s="16">
        <f t="shared" si="11"/>
        <v>4060400</v>
      </c>
      <c r="F18" s="16">
        <f>SUM(F5+F8+F10+F12+F14)</f>
        <v>2730204</v>
      </c>
      <c r="G18" s="16">
        <f>SUM(G5+G8+G10+G12+G14)</f>
        <v>6654200</v>
      </c>
      <c r="H18" s="16">
        <f t="shared" si="11"/>
        <v>3803432</v>
      </c>
      <c r="I18" s="16">
        <f t="shared" si="11"/>
        <v>9107000</v>
      </c>
      <c r="J18" s="21">
        <f t="shared" ref="J18:Q18" si="12">SUM(J5+J8+J10+J12+J14)</f>
        <v>4902667</v>
      </c>
      <c r="K18" s="21">
        <f t="shared" si="12"/>
        <v>12208500</v>
      </c>
      <c r="L18" s="21">
        <f t="shared" si="12"/>
        <v>5784351</v>
      </c>
      <c r="M18" s="21">
        <f t="shared" si="12"/>
        <v>14340500</v>
      </c>
      <c r="N18" s="21">
        <f t="shared" si="12"/>
        <v>6776677</v>
      </c>
      <c r="O18" s="21">
        <f t="shared" si="12"/>
        <v>16192200</v>
      </c>
      <c r="P18" s="21">
        <f t="shared" si="12"/>
        <v>7571136</v>
      </c>
      <c r="Q18" s="21">
        <f t="shared" si="12"/>
        <v>18060500</v>
      </c>
      <c r="R18" s="21">
        <f t="shared" ref="R18:W18" si="13">SUM(R5+R8+R10+R12+R14)</f>
        <v>8390199</v>
      </c>
      <c r="S18" s="21">
        <f t="shared" si="13"/>
        <v>20172400</v>
      </c>
      <c r="T18" s="21">
        <f t="shared" si="13"/>
        <v>9158610</v>
      </c>
      <c r="U18" s="21">
        <f t="shared" si="13"/>
        <v>21842200</v>
      </c>
      <c r="V18" s="21">
        <f t="shared" si="13"/>
        <v>10021572</v>
      </c>
      <c r="W18" s="21">
        <f t="shared" si="13"/>
        <v>23614300</v>
      </c>
      <c r="X18" s="21">
        <f>SUM(X5+X8+X10+X12+X14)</f>
        <v>10781534</v>
      </c>
      <c r="Y18" s="21">
        <f>SUM(Y5+Y8+Y10+Y12+Y14)</f>
        <v>25374300</v>
      </c>
    </row>
    <row r="19" spans="1:25" ht="18" customHeight="1">
      <c r="A19" s="7"/>
      <c r="B19" s="16"/>
      <c r="C19" s="16"/>
      <c r="D19" s="16"/>
      <c r="E19" s="16"/>
      <c r="F19" s="16"/>
      <c r="G19" s="16"/>
      <c r="H19" s="16"/>
      <c r="I19" s="1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8" customHeight="1">
      <c r="A20" s="8" t="s">
        <v>42</v>
      </c>
      <c r="B20" s="16">
        <f t="shared" ref="B20:I20" si="14">SUM(B21:B22)</f>
        <v>22617</v>
      </c>
      <c r="C20" s="16">
        <f t="shared" si="14"/>
        <v>157600</v>
      </c>
      <c r="D20" s="16">
        <f t="shared" si="14"/>
        <v>55954</v>
      </c>
      <c r="E20" s="16">
        <f t="shared" si="14"/>
        <v>341200</v>
      </c>
      <c r="F20" s="16">
        <f>SUM(F21:F22)</f>
        <v>127431</v>
      </c>
      <c r="G20" s="16">
        <f>SUM(G21:G22)</f>
        <v>686400</v>
      </c>
      <c r="H20" s="16">
        <f t="shared" si="14"/>
        <v>203056</v>
      </c>
      <c r="I20" s="16">
        <f t="shared" si="14"/>
        <v>1322900</v>
      </c>
      <c r="J20" s="21">
        <f t="shared" ref="J20:Q20" si="15">SUM(J21:J22)</f>
        <v>268711</v>
      </c>
      <c r="K20" s="21">
        <f t="shared" si="15"/>
        <v>2026400</v>
      </c>
      <c r="L20" s="21">
        <f t="shared" si="15"/>
        <v>345922</v>
      </c>
      <c r="M20" s="21">
        <f t="shared" si="15"/>
        <v>2766500</v>
      </c>
      <c r="N20" s="21">
        <f t="shared" si="15"/>
        <v>391296</v>
      </c>
      <c r="O20" s="21">
        <f t="shared" si="15"/>
        <v>3248700</v>
      </c>
      <c r="P20" s="21">
        <f t="shared" si="15"/>
        <v>457811</v>
      </c>
      <c r="Q20" s="21">
        <f t="shared" si="15"/>
        <v>3644100</v>
      </c>
      <c r="R20" s="21">
        <f t="shared" ref="R20:W20" si="16">SUM(R21:R22)</f>
        <v>474426</v>
      </c>
      <c r="S20" s="21">
        <f t="shared" si="16"/>
        <v>3692500</v>
      </c>
      <c r="T20" s="21">
        <f t="shared" si="16"/>
        <v>477790</v>
      </c>
      <c r="U20" s="21">
        <f t="shared" si="16"/>
        <v>3770300</v>
      </c>
      <c r="V20" s="21">
        <f t="shared" si="16"/>
        <v>509619</v>
      </c>
      <c r="W20" s="21">
        <f t="shared" si="16"/>
        <v>4024100</v>
      </c>
      <c r="X20" s="21">
        <f>SUM(X21:X22)</f>
        <v>531356</v>
      </c>
      <c r="Y20" s="21">
        <f>SUM(Y21:Y22)</f>
        <v>4147300</v>
      </c>
    </row>
    <row r="21" spans="1:25" ht="18" customHeight="1">
      <c r="A21" s="8">
        <v>55093100009</v>
      </c>
      <c r="B21" s="16">
        <v>3057</v>
      </c>
      <c r="C21" s="16">
        <v>5900</v>
      </c>
      <c r="D21" s="16">
        <v>19457</v>
      </c>
      <c r="E21" s="16">
        <v>116600</v>
      </c>
      <c r="F21" s="16">
        <v>37079</v>
      </c>
      <c r="G21" s="16">
        <v>235000</v>
      </c>
      <c r="H21" s="16">
        <v>58495</v>
      </c>
      <c r="I21" s="16">
        <v>372900</v>
      </c>
      <c r="J21" s="21">
        <v>87391</v>
      </c>
      <c r="K21" s="21">
        <v>601200</v>
      </c>
      <c r="L21" s="21">
        <v>111483</v>
      </c>
      <c r="M21" s="21">
        <v>798800</v>
      </c>
      <c r="N21" s="21">
        <v>120484</v>
      </c>
      <c r="O21" s="21">
        <v>848800</v>
      </c>
      <c r="P21" s="21">
        <v>146980</v>
      </c>
      <c r="Q21" s="21">
        <v>1031200</v>
      </c>
      <c r="R21" s="21">
        <v>155595</v>
      </c>
      <c r="S21" s="21">
        <v>1050500</v>
      </c>
      <c r="T21" s="21">
        <v>155595</v>
      </c>
      <c r="U21" s="21">
        <v>1050500</v>
      </c>
      <c r="V21" s="21">
        <v>162136</v>
      </c>
      <c r="W21" s="21">
        <v>1084000</v>
      </c>
      <c r="X21" s="21">
        <v>165027</v>
      </c>
      <c r="Y21" s="21">
        <v>1092100</v>
      </c>
    </row>
    <row r="22" spans="1:25" ht="18" customHeight="1">
      <c r="A22" s="8">
        <v>55093200008</v>
      </c>
      <c r="B22" s="16">
        <v>19560</v>
      </c>
      <c r="C22" s="16">
        <v>151700</v>
      </c>
      <c r="D22" s="16">
        <v>36497</v>
      </c>
      <c r="E22" s="16">
        <v>224600</v>
      </c>
      <c r="F22" s="16">
        <v>90352</v>
      </c>
      <c r="G22" s="16">
        <v>451400</v>
      </c>
      <c r="H22" s="16">
        <v>144561</v>
      </c>
      <c r="I22" s="16">
        <v>950000</v>
      </c>
      <c r="J22" s="21">
        <v>181320</v>
      </c>
      <c r="K22" s="21">
        <v>1425200</v>
      </c>
      <c r="L22" s="21">
        <v>234439</v>
      </c>
      <c r="M22" s="21">
        <v>1967700</v>
      </c>
      <c r="N22" s="21">
        <v>270812</v>
      </c>
      <c r="O22" s="21">
        <v>2399900</v>
      </c>
      <c r="P22" s="21">
        <v>310831</v>
      </c>
      <c r="Q22" s="21">
        <v>2612900</v>
      </c>
      <c r="R22" s="21">
        <v>318831</v>
      </c>
      <c r="S22" s="21">
        <v>2642000</v>
      </c>
      <c r="T22" s="21">
        <v>322195</v>
      </c>
      <c r="U22" s="21">
        <v>2719800</v>
      </c>
      <c r="V22" s="21">
        <v>347483</v>
      </c>
      <c r="W22" s="21">
        <v>2940100</v>
      </c>
      <c r="X22" s="21">
        <v>366329</v>
      </c>
      <c r="Y22" s="21">
        <v>3055200</v>
      </c>
    </row>
    <row r="23" spans="1:25" ht="18" customHeight="1">
      <c r="A23" s="3" t="s">
        <v>43</v>
      </c>
      <c r="B23" s="16">
        <f t="shared" ref="B23:G23" si="17">SUM(B24:B24)</f>
        <v>3504</v>
      </c>
      <c r="C23" s="16">
        <f t="shared" si="17"/>
        <v>41400</v>
      </c>
      <c r="D23" s="16">
        <f t="shared" si="17"/>
        <v>9281</v>
      </c>
      <c r="E23" s="16">
        <f t="shared" si="17"/>
        <v>192200</v>
      </c>
      <c r="F23" s="16">
        <f t="shared" si="17"/>
        <v>16999</v>
      </c>
      <c r="G23" s="16">
        <f t="shared" si="17"/>
        <v>309000</v>
      </c>
      <c r="H23" s="16">
        <f t="shared" ref="H23:S23" si="18">SUM(H24:H24)</f>
        <v>23244</v>
      </c>
      <c r="I23" s="16">
        <f t="shared" si="18"/>
        <v>406200</v>
      </c>
      <c r="J23" s="21">
        <f t="shared" si="18"/>
        <v>29803</v>
      </c>
      <c r="K23" s="21">
        <f t="shared" si="18"/>
        <v>489800</v>
      </c>
      <c r="L23" s="21">
        <f t="shared" si="18"/>
        <v>49379</v>
      </c>
      <c r="M23" s="21">
        <f t="shared" si="18"/>
        <v>803800</v>
      </c>
      <c r="N23" s="21">
        <f t="shared" si="18"/>
        <v>56184</v>
      </c>
      <c r="O23" s="21">
        <f t="shared" si="18"/>
        <v>926300</v>
      </c>
      <c r="P23" s="21">
        <f t="shared" si="18"/>
        <v>59368</v>
      </c>
      <c r="Q23" s="21">
        <f t="shared" si="18"/>
        <v>1015100</v>
      </c>
      <c r="R23" s="21">
        <f t="shared" si="18"/>
        <v>66268</v>
      </c>
      <c r="S23" s="21">
        <f t="shared" si="18"/>
        <v>1090100</v>
      </c>
      <c r="T23" s="21">
        <f t="shared" ref="T23:Y23" si="19">SUM(T24:T24)</f>
        <v>67811</v>
      </c>
      <c r="U23" s="21">
        <f t="shared" si="19"/>
        <v>1109800</v>
      </c>
      <c r="V23" s="21">
        <f t="shared" si="19"/>
        <v>73046</v>
      </c>
      <c r="W23" s="21">
        <f t="shared" si="19"/>
        <v>1248200</v>
      </c>
      <c r="X23" s="21">
        <f t="shared" si="19"/>
        <v>73761</v>
      </c>
      <c r="Y23" s="21">
        <f t="shared" si="19"/>
        <v>1258100</v>
      </c>
    </row>
    <row r="24" spans="1:25" ht="18" customHeight="1">
      <c r="A24" s="3">
        <v>55096100002</v>
      </c>
      <c r="B24" s="16">
        <v>3504</v>
      </c>
      <c r="C24" s="16">
        <v>41400</v>
      </c>
      <c r="D24" s="16">
        <v>9281</v>
      </c>
      <c r="E24" s="16">
        <v>192200</v>
      </c>
      <c r="F24" s="16">
        <v>16999</v>
      </c>
      <c r="G24" s="16">
        <v>309000</v>
      </c>
      <c r="H24" s="16">
        <v>23244</v>
      </c>
      <c r="I24" s="16">
        <v>406200</v>
      </c>
      <c r="J24" s="21">
        <v>29803</v>
      </c>
      <c r="K24" s="21">
        <v>489800</v>
      </c>
      <c r="L24" s="21">
        <v>49379</v>
      </c>
      <c r="M24" s="21">
        <v>803800</v>
      </c>
      <c r="N24" s="21">
        <v>56184</v>
      </c>
      <c r="O24" s="21">
        <v>926300</v>
      </c>
      <c r="P24" s="21">
        <v>59368</v>
      </c>
      <c r="Q24" s="21">
        <v>1015100</v>
      </c>
      <c r="R24" s="21">
        <v>66268</v>
      </c>
      <c r="S24" s="21">
        <v>1090100</v>
      </c>
      <c r="T24" s="21">
        <v>67811</v>
      </c>
      <c r="U24" s="21">
        <v>1109800</v>
      </c>
      <c r="V24" s="21">
        <v>73046</v>
      </c>
      <c r="W24" s="21">
        <v>1248200</v>
      </c>
      <c r="X24" s="21">
        <v>73761</v>
      </c>
      <c r="Y24" s="21">
        <v>1258100</v>
      </c>
    </row>
    <row r="25" spans="1:25" ht="18" customHeight="1">
      <c r="A25" s="3" t="s">
        <v>44</v>
      </c>
      <c r="B25" s="16">
        <f>SUM(B26:B26)</f>
        <v>10394</v>
      </c>
      <c r="C25" s="16">
        <f>SUM(C26:C26)</f>
        <v>34000</v>
      </c>
      <c r="D25" s="16">
        <f t="shared" ref="D25:W25" si="20">SUM(D26:D26)</f>
        <v>10394</v>
      </c>
      <c r="E25" s="16">
        <f t="shared" si="20"/>
        <v>34000</v>
      </c>
      <c r="F25" s="16">
        <f t="shared" si="20"/>
        <v>33940</v>
      </c>
      <c r="G25" s="16">
        <f t="shared" si="20"/>
        <v>103600</v>
      </c>
      <c r="H25" s="16">
        <f t="shared" si="20"/>
        <v>49989</v>
      </c>
      <c r="I25" s="16">
        <f t="shared" si="20"/>
        <v>192100</v>
      </c>
      <c r="J25" s="21">
        <f t="shared" si="20"/>
        <v>68211</v>
      </c>
      <c r="K25" s="21">
        <f t="shared" si="20"/>
        <v>276200</v>
      </c>
      <c r="L25" s="21">
        <f t="shared" si="20"/>
        <v>100954</v>
      </c>
      <c r="M25" s="21">
        <f t="shared" si="20"/>
        <v>478800</v>
      </c>
      <c r="N25" s="21">
        <f t="shared" si="20"/>
        <v>111934</v>
      </c>
      <c r="O25" s="21">
        <f t="shared" si="20"/>
        <v>512800</v>
      </c>
      <c r="P25" s="21">
        <f t="shared" si="20"/>
        <v>125623</v>
      </c>
      <c r="Q25" s="21">
        <f t="shared" si="20"/>
        <v>561900</v>
      </c>
      <c r="R25" s="21">
        <f t="shared" si="20"/>
        <v>136667</v>
      </c>
      <c r="S25" s="21">
        <f t="shared" si="20"/>
        <v>594800</v>
      </c>
      <c r="T25" s="21">
        <f t="shared" si="20"/>
        <v>149345</v>
      </c>
      <c r="U25" s="21">
        <f t="shared" si="20"/>
        <v>640800</v>
      </c>
      <c r="V25" s="21">
        <f t="shared" si="20"/>
        <v>218198</v>
      </c>
      <c r="W25" s="21">
        <f t="shared" si="20"/>
        <v>946900</v>
      </c>
      <c r="X25" s="21">
        <f>SUM(X26:X26)</f>
        <v>218198</v>
      </c>
      <c r="Y25" s="21">
        <f>SUM(Y26:Y26)</f>
        <v>946900</v>
      </c>
    </row>
    <row r="26" spans="1:25" ht="18" customHeight="1">
      <c r="A26" s="3">
        <v>55096200001</v>
      </c>
      <c r="B26" s="16">
        <v>10394</v>
      </c>
      <c r="C26" s="16">
        <v>34000</v>
      </c>
      <c r="D26" s="16">
        <v>10394</v>
      </c>
      <c r="E26" s="16">
        <v>34000</v>
      </c>
      <c r="F26" s="16">
        <v>33940</v>
      </c>
      <c r="G26" s="16">
        <v>103600</v>
      </c>
      <c r="H26" s="16">
        <v>49989</v>
      </c>
      <c r="I26" s="16">
        <v>192100</v>
      </c>
      <c r="J26" s="21">
        <v>68211</v>
      </c>
      <c r="K26" s="21">
        <v>276200</v>
      </c>
      <c r="L26" s="21">
        <v>100954</v>
      </c>
      <c r="M26" s="21">
        <v>478800</v>
      </c>
      <c r="N26" s="21">
        <v>111934</v>
      </c>
      <c r="O26" s="21">
        <v>512800</v>
      </c>
      <c r="P26" s="21">
        <v>125623</v>
      </c>
      <c r="Q26" s="21">
        <v>561900</v>
      </c>
      <c r="R26" s="21">
        <v>136667</v>
      </c>
      <c r="S26" s="21">
        <v>594800</v>
      </c>
      <c r="T26" s="21">
        <v>149345</v>
      </c>
      <c r="U26" s="21">
        <v>640800</v>
      </c>
      <c r="V26" s="21">
        <v>218198</v>
      </c>
      <c r="W26" s="21">
        <v>946900</v>
      </c>
      <c r="X26" s="21">
        <v>218198</v>
      </c>
      <c r="Y26" s="21">
        <v>946900</v>
      </c>
    </row>
    <row r="27" spans="1:25" ht="18" customHeight="1">
      <c r="A27" s="3" t="s">
        <v>45</v>
      </c>
      <c r="B27" s="16">
        <f>SUM(B28:B28)</f>
        <v>18927</v>
      </c>
      <c r="C27" s="16">
        <f>SUM(C28:C28)</f>
        <v>250300</v>
      </c>
      <c r="D27" s="16">
        <f t="shared" ref="D27:I27" si="21">SUM(D28:D28)</f>
        <v>19400</v>
      </c>
      <c r="E27" s="16">
        <f t="shared" si="21"/>
        <v>256200</v>
      </c>
      <c r="F27" s="16">
        <f t="shared" si="21"/>
        <v>56020</v>
      </c>
      <c r="G27" s="16">
        <f t="shared" si="21"/>
        <v>571600</v>
      </c>
      <c r="H27" s="16">
        <f t="shared" si="21"/>
        <v>66681</v>
      </c>
      <c r="I27" s="16">
        <f t="shared" si="21"/>
        <v>730000</v>
      </c>
      <c r="J27" s="21">
        <f t="shared" ref="J27:Q27" si="22">SUM(J28:J28)</f>
        <v>72717</v>
      </c>
      <c r="K27" s="21">
        <f t="shared" si="22"/>
        <v>866000</v>
      </c>
      <c r="L27" s="21">
        <f t="shared" si="22"/>
        <v>76569</v>
      </c>
      <c r="M27" s="21">
        <f t="shared" si="22"/>
        <v>961500</v>
      </c>
      <c r="N27" s="21">
        <f t="shared" si="22"/>
        <v>88333</v>
      </c>
      <c r="O27" s="21">
        <f t="shared" si="22"/>
        <v>1111500</v>
      </c>
      <c r="P27" s="21">
        <f t="shared" si="22"/>
        <v>91864</v>
      </c>
      <c r="Q27" s="21">
        <f t="shared" si="22"/>
        <v>1188900</v>
      </c>
      <c r="R27" s="21">
        <f t="shared" ref="R27:Y27" si="23">SUM(R28:R28)</f>
        <v>97912</v>
      </c>
      <c r="S27" s="21">
        <f t="shared" si="23"/>
        <v>1233900</v>
      </c>
      <c r="T27" s="21">
        <f t="shared" si="23"/>
        <v>100426</v>
      </c>
      <c r="U27" s="21">
        <f t="shared" si="23"/>
        <v>1305200</v>
      </c>
      <c r="V27" s="21">
        <f t="shared" si="23"/>
        <v>100743</v>
      </c>
      <c r="W27" s="21">
        <f t="shared" si="23"/>
        <v>1308700</v>
      </c>
      <c r="X27" s="21">
        <f t="shared" si="23"/>
        <v>132288</v>
      </c>
      <c r="Y27" s="21">
        <f t="shared" si="23"/>
        <v>1481200</v>
      </c>
    </row>
    <row r="28" spans="1:25" ht="18" customHeight="1">
      <c r="A28" s="6">
        <v>55096900004</v>
      </c>
      <c r="B28" s="16">
        <v>18927</v>
      </c>
      <c r="C28" s="16">
        <v>250300</v>
      </c>
      <c r="D28" s="16">
        <v>19400</v>
      </c>
      <c r="E28" s="16">
        <v>256200</v>
      </c>
      <c r="F28" s="16">
        <v>56020</v>
      </c>
      <c r="G28" s="16">
        <v>571600</v>
      </c>
      <c r="H28" s="16">
        <v>66681</v>
      </c>
      <c r="I28" s="16">
        <v>730000</v>
      </c>
      <c r="J28" s="21">
        <v>72717</v>
      </c>
      <c r="K28" s="21">
        <v>866000</v>
      </c>
      <c r="L28" s="21">
        <v>76569</v>
      </c>
      <c r="M28" s="21">
        <v>961500</v>
      </c>
      <c r="N28" s="21">
        <v>88333</v>
      </c>
      <c r="O28" s="21">
        <v>1111500</v>
      </c>
      <c r="P28" s="21">
        <v>91864</v>
      </c>
      <c r="Q28" s="21">
        <v>1188900</v>
      </c>
      <c r="R28" s="21">
        <v>97912</v>
      </c>
      <c r="S28" s="21">
        <v>1233900</v>
      </c>
      <c r="T28" s="21">
        <v>100426</v>
      </c>
      <c r="U28" s="21">
        <v>1305200</v>
      </c>
      <c r="V28" s="21">
        <v>100743</v>
      </c>
      <c r="W28" s="21">
        <v>1308700</v>
      </c>
      <c r="X28" s="21">
        <v>132288</v>
      </c>
      <c r="Y28" s="21">
        <v>1481200</v>
      </c>
    </row>
    <row r="29" spans="1:25" ht="18" customHeight="1">
      <c r="A29" s="6" t="s">
        <v>46</v>
      </c>
      <c r="B29" s="16">
        <f t="shared" ref="B29:I29" si="24">SUM(B20+B23+B25+B27)</f>
        <v>55442</v>
      </c>
      <c r="C29" s="16">
        <f t="shared" si="24"/>
        <v>483300</v>
      </c>
      <c r="D29" s="16">
        <f t="shared" si="24"/>
        <v>95029</v>
      </c>
      <c r="E29" s="16">
        <f t="shared" si="24"/>
        <v>823600</v>
      </c>
      <c r="F29" s="16">
        <f>SUM(F20+F23+F25+F27)</f>
        <v>234390</v>
      </c>
      <c r="G29" s="16">
        <f>SUM(G20+G23+G25+G27)</f>
        <v>1670600</v>
      </c>
      <c r="H29" s="16">
        <f t="shared" si="24"/>
        <v>342970</v>
      </c>
      <c r="I29" s="16">
        <f t="shared" si="24"/>
        <v>2651200</v>
      </c>
      <c r="J29" s="21">
        <f t="shared" ref="J29:Q29" si="25">SUM(J20+J23+J25+J27)</f>
        <v>439442</v>
      </c>
      <c r="K29" s="21">
        <f t="shared" si="25"/>
        <v>3658400</v>
      </c>
      <c r="L29" s="21">
        <f t="shared" si="25"/>
        <v>572824</v>
      </c>
      <c r="M29" s="21">
        <f t="shared" si="25"/>
        <v>5010600</v>
      </c>
      <c r="N29" s="21">
        <f t="shared" si="25"/>
        <v>647747</v>
      </c>
      <c r="O29" s="21">
        <f t="shared" si="25"/>
        <v>5799300</v>
      </c>
      <c r="P29" s="21">
        <f t="shared" si="25"/>
        <v>734666</v>
      </c>
      <c r="Q29" s="21">
        <f t="shared" si="25"/>
        <v>6410000</v>
      </c>
      <c r="R29" s="21">
        <f t="shared" ref="R29:W29" si="26">SUM(R20+R23+R25+R27)</f>
        <v>775273</v>
      </c>
      <c r="S29" s="21">
        <f t="shared" si="26"/>
        <v>6611300</v>
      </c>
      <c r="T29" s="21">
        <f t="shared" si="26"/>
        <v>795372</v>
      </c>
      <c r="U29" s="21">
        <f t="shared" si="26"/>
        <v>6826100</v>
      </c>
      <c r="V29" s="21">
        <f t="shared" si="26"/>
        <v>901606</v>
      </c>
      <c r="W29" s="21">
        <f t="shared" si="26"/>
        <v>7527900</v>
      </c>
      <c r="X29" s="21">
        <f>SUM(X20+X23+X25+X27)</f>
        <v>955603</v>
      </c>
      <c r="Y29" s="21">
        <f>SUM(Y20+Y23+Y25+Y27)</f>
        <v>7833500</v>
      </c>
    </row>
    <row r="30" spans="1:25" ht="18" customHeight="1">
      <c r="A30" s="7"/>
      <c r="B30" s="16"/>
      <c r="C30" s="16"/>
      <c r="D30" s="16"/>
      <c r="E30" s="16"/>
      <c r="F30" s="16"/>
      <c r="G30" s="16"/>
      <c r="H30" s="16"/>
      <c r="I30" s="16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8" customHeight="1">
      <c r="A31" s="3" t="s">
        <v>47</v>
      </c>
      <c r="B31" s="16">
        <f t="shared" ref="B31:I31" si="27">SUM(B32:B33)</f>
        <v>315167</v>
      </c>
      <c r="C31" s="16">
        <f t="shared" si="27"/>
        <v>847600</v>
      </c>
      <c r="D31" s="16">
        <f t="shared" si="27"/>
        <v>749712</v>
      </c>
      <c r="E31" s="16">
        <f t="shared" si="27"/>
        <v>1977100</v>
      </c>
      <c r="F31" s="16">
        <f>SUM(F32:F33)</f>
        <v>1315205</v>
      </c>
      <c r="G31" s="16">
        <f>SUM(G32:G33)</f>
        <v>3353100</v>
      </c>
      <c r="H31" s="16">
        <f t="shared" si="27"/>
        <v>1683047</v>
      </c>
      <c r="I31" s="16">
        <f t="shared" si="27"/>
        <v>4426600</v>
      </c>
      <c r="J31" s="21">
        <f t="shared" ref="J31:Q31" si="28">SUM(J32:J33)</f>
        <v>2120957</v>
      </c>
      <c r="K31" s="21">
        <f t="shared" si="28"/>
        <v>5580400</v>
      </c>
      <c r="L31" s="21">
        <f t="shared" si="28"/>
        <v>2544278</v>
      </c>
      <c r="M31" s="21">
        <f t="shared" si="28"/>
        <v>6716900</v>
      </c>
      <c r="N31" s="21">
        <f t="shared" si="28"/>
        <v>2960659</v>
      </c>
      <c r="O31" s="21">
        <f t="shared" si="28"/>
        <v>7839500</v>
      </c>
      <c r="P31" s="21">
        <f t="shared" si="28"/>
        <v>3408454</v>
      </c>
      <c r="Q31" s="21">
        <f t="shared" si="28"/>
        <v>8902200</v>
      </c>
      <c r="R31" s="21">
        <f t="shared" ref="R31:W31" si="29">SUM(R32:R33)</f>
        <v>3744119</v>
      </c>
      <c r="S31" s="21">
        <f t="shared" si="29"/>
        <v>9689400</v>
      </c>
      <c r="T31" s="21">
        <f t="shared" si="29"/>
        <v>3919211</v>
      </c>
      <c r="U31" s="21">
        <f t="shared" si="29"/>
        <v>10076300</v>
      </c>
      <c r="V31" s="21">
        <f t="shared" si="29"/>
        <v>4178424</v>
      </c>
      <c r="W31" s="21">
        <f t="shared" si="29"/>
        <v>10663600</v>
      </c>
      <c r="X31" s="21">
        <f>SUM(X32:X33)</f>
        <v>4396071</v>
      </c>
      <c r="Y31" s="21">
        <f>SUM(Y32:Y33)</f>
        <v>11137200</v>
      </c>
    </row>
    <row r="32" spans="1:25" ht="18" customHeight="1">
      <c r="A32" s="3">
        <v>55101100000</v>
      </c>
      <c r="B32" s="16">
        <v>314946</v>
      </c>
      <c r="C32" s="16">
        <v>845200</v>
      </c>
      <c r="D32" s="16">
        <v>749186</v>
      </c>
      <c r="E32" s="16">
        <v>1974600</v>
      </c>
      <c r="F32" s="16">
        <v>1314679</v>
      </c>
      <c r="G32" s="16">
        <v>3350600</v>
      </c>
      <c r="H32" s="16">
        <v>1682521</v>
      </c>
      <c r="I32" s="16">
        <v>4424100</v>
      </c>
      <c r="J32" s="21">
        <v>2120431</v>
      </c>
      <c r="K32" s="21">
        <v>5577900</v>
      </c>
      <c r="L32" s="21">
        <v>2543752</v>
      </c>
      <c r="M32" s="21">
        <v>6714400</v>
      </c>
      <c r="N32" s="21">
        <v>2960133</v>
      </c>
      <c r="O32" s="21">
        <v>7837000</v>
      </c>
      <c r="P32" s="21">
        <v>3407928</v>
      </c>
      <c r="Q32" s="21">
        <v>8899700</v>
      </c>
      <c r="R32" s="21">
        <v>3743593</v>
      </c>
      <c r="S32" s="21">
        <v>9686900</v>
      </c>
      <c r="T32" s="21">
        <v>3918685</v>
      </c>
      <c r="U32" s="21">
        <v>10073800</v>
      </c>
      <c r="V32" s="21">
        <v>4177898</v>
      </c>
      <c r="W32" s="21">
        <v>10661100</v>
      </c>
      <c r="X32" s="21">
        <v>4395545</v>
      </c>
      <c r="Y32" s="21">
        <v>11134700</v>
      </c>
    </row>
    <row r="33" spans="1:25" ht="18" customHeight="1">
      <c r="A33" s="3">
        <v>55101200009</v>
      </c>
      <c r="B33" s="16">
        <v>221</v>
      </c>
      <c r="C33" s="16">
        <v>2400</v>
      </c>
      <c r="D33" s="16">
        <v>526</v>
      </c>
      <c r="E33" s="16">
        <v>2500</v>
      </c>
      <c r="F33" s="16">
        <v>526</v>
      </c>
      <c r="G33" s="16">
        <v>2500</v>
      </c>
      <c r="H33" s="16">
        <v>526</v>
      </c>
      <c r="I33" s="16">
        <v>2500</v>
      </c>
      <c r="J33" s="21">
        <v>526</v>
      </c>
      <c r="K33" s="21">
        <v>2500</v>
      </c>
      <c r="L33" s="21">
        <v>526</v>
      </c>
      <c r="M33" s="21">
        <v>2500</v>
      </c>
      <c r="N33" s="21">
        <v>526</v>
      </c>
      <c r="O33" s="21">
        <v>2500</v>
      </c>
      <c r="P33" s="21">
        <v>526</v>
      </c>
      <c r="Q33" s="21">
        <v>2500</v>
      </c>
      <c r="R33" s="21">
        <v>526</v>
      </c>
      <c r="S33" s="21">
        <v>2500</v>
      </c>
      <c r="T33" s="21">
        <v>526</v>
      </c>
      <c r="U33" s="21">
        <v>2500</v>
      </c>
      <c r="V33" s="21">
        <v>526</v>
      </c>
      <c r="W33" s="21">
        <v>2500</v>
      </c>
      <c r="X33" s="21">
        <v>526</v>
      </c>
      <c r="Y33" s="21">
        <v>2500</v>
      </c>
    </row>
    <row r="34" spans="1:25" ht="18" customHeight="1">
      <c r="A34" s="3" t="s">
        <v>48</v>
      </c>
      <c r="B34" s="16">
        <f t="shared" ref="B34:I34" si="30">SUM(B35:B37)</f>
        <v>18662</v>
      </c>
      <c r="C34" s="16">
        <f t="shared" si="30"/>
        <v>197200</v>
      </c>
      <c r="D34" s="16">
        <f t="shared" si="30"/>
        <v>35173</v>
      </c>
      <c r="E34" s="16">
        <f t="shared" si="30"/>
        <v>294600</v>
      </c>
      <c r="F34" s="16">
        <f>SUM(F35:F37)</f>
        <v>52881</v>
      </c>
      <c r="G34" s="16">
        <f>SUM(G35:G37)</f>
        <v>376700</v>
      </c>
      <c r="H34" s="16">
        <f t="shared" si="30"/>
        <v>82875</v>
      </c>
      <c r="I34" s="16">
        <f t="shared" si="30"/>
        <v>522800</v>
      </c>
      <c r="J34" s="21">
        <f t="shared" ref="J34:Q34" si="31">SUM(J35:J37)</f>
        <v>85298</v>
      </c>
      <c r="K34" s="21">
        <f t="shared" si="31"/>
        <v>547300</v>
      </c>
      <c r="L34" s="21">
        <f t="shared" si="31"/>
        <v>115333</v>
      </c>
      <c r="M34" s="21">
        <f t="shared" si="31"/>
        <v>750900</v>
      </c>
      <c r="N34" s="21">
        <f t="shared" si="31"/>
        <v>129830</v>
      </c>
      <c r="O34" s="21">
        <f t="shared" si="31"/>
        <v>823000</v>
      </c>
      <c r="P34" s="21">
        <f t="shared" si="31"/>
        <v>154314</v>
      </c>
      <c r="Q34" s="21">
        <f t="shared" si="31"/>
        <v>942200</v>
      </c>
      <c r="R34" s="21">
        <f t="shared" ref="R34:W34" si="32">SUM(R35:R37)</f>
        <v>185601</v>
      </c>
      <c r="S34" s="21">
        <f t="shared" si="32"/>
        <v>1118000</v>
      </c>
      <c r="T34" s="21">
        <f t="shared" si="32"/>
        <v>207103</v>
      </c>
      <c r="U34" s="21">
        <f t="shared" si="32"/>
        <v>1224200</v>
      </c>
      <c r="V34" s="21">
        <f t="shared" si="32"/>
        <v>234985</v>
      </c>
      <c r="W34" s="21">
        <f t="shared" si="32"/>
        <v>1353800</v>
      </c>
      <c r="X34" s="21">
        <f>SUM(X35:X37)</f>
        <v>254395</v>
      </c>
      <c r="Y34" s="21">
        <f>SUM(Y35:Y37)</f>
        <v>1441600</v>
      </c>
    </row>
    <row r="35" spans="1:25" ht="18" customHeight="1">
      <c r="A35" s="3">
        <v>55102000009</v>
      </c>
      <c r="B35" s="16">
        <v>2001</v>
      </c>
      <c r="C35" s="16">
        <v>29200</v>
      </c>
      <c r="D35" s="16">
        <v>2001</v>
      </c>
      <c r="E35" s="16">
        <v>29200</v>
      </c>
      <c r="F35" s="16">
        <v>3344</v>
      </c>
      <c r="G35" s="16">
        <v>36600</v>
      </c>
      <c r="H35" s="16">
        <v>4171</v>
      </c>
      <c r="I35" s="16">
        <v>41600</v>
      </c>
      <c r="J35" s="21">
        <v>4171</v>
      </c>
      <c r="K35" s="21">
        <v>41600</v>
      </c>
      <c r="L35" s="21">
        <v>5275</v>
      </c>
      <c r="M35" s="21">
        <v>48200</v>
      </c>
      <c r="N35" s="21">
        <v>5561</v>
      </c>
      <c r="O35" s="21">
        <v>52800</v>
      </c>
      <c r="P35" s="21">
        <v>5561</v>
      </c>
      <c r="Q35" s="21">
        <v>52800</v>
      </c>
      <c r="R35" s="21">
        <v>5561</v>
      </c>
      <c r="S35" s="21">
        <v>52800</v>
      </c>
      <c r="T35" s="21">
        <v>5561</v>
      </c>
      <c r="U35" s="21">
        <v>52800</v>
      </c>
      <c r="V35" s="21">
        <v>5561</v>
      </c>
      <c r="W35" s="21">
        <v>52800</v>
      </c>
      <c r="X35" s="21">
        <v>5561</v>
      </c>
      <c r="Y35" s="21">
        <v>52800</v>
      </c>
    </row>
    <row r="36" spans="1:25" ht="18" customHeight="1">
      <c r="A36" s="3">
        <v>55103000007</v>
      </c>
      <c r="B36" s="16">
        <v>3779</v>
      </c>
      <c r="C36" s="16">
        <v>23100</v>
      </c>
      <c r="D36" s="16">
        <v>12605</v>
      </c>
      <c r="E36" s="16">
        <v>64400</v>
      </c>
      <c r="F36" s="16">
        <v>28970</v>
      </c>
      <c r="G36" s="16">
        <v>139100</v>
      </c>
      <c r="H36" s="16">
        <v>58034</v>
      </c>
      <c r="I36" s="16">
        <v>278300</v>
      </c>
      <c r="J36" s="21">
        <v>59293</v>
      </c>
      <c r="K36" s="21">
        <v>285900</v>
      </c>
      <c r="L36" s="21">
        <v>80703</v>
      </c>
      <c r="M36" s="21">
        <v>398800</v>
      </c>
      <c r="N36" s="21">
        <v>94914</v>
      </c>
      <c r="O36" s="21">
        <v>466300</v>
      </c>
      <c r="P36" s="21">
        <v>119398</v>
      </c>
      <c r="Q36" s="21">
        <v>585500</v>
      </c>
      <c r="R36" s="21">
        <v>150685</v>
      </c>
      <c r="S36" s="21">
        <v>761300</v>
      </c>
      <c r="T36" s="21">
        <v>172002</v>
      </c>
      <c r="U36" s="21">
        <v>864400</v>
      </c>
      <c r="V36" s="21">
        <v>199884</v>
      </c>
      <c r="W36" s="21">
        <v>994000</v>
      </c>
      <c r="X36" s="21">
        <v>219294</v>
      </c>
      <c r="Y36" s="21">
        <v>1081800</v>
      </c>
    </row>
    <row r="37" spans="1:25" ht="18" customHeight="1">
      <c r="A37" s="3">
        <v>55109000004</v>
      </c>
      <c r="B37" s="16">
        <v>12882</v>
      </c>
      <c r="C37" s="16">
        <v>144900</v>
      </c>
      <c r="D37" s="16">
        <v>20567</v>
      </c>
      <c r="E37" s="16">
        <v>201000</v>
      </c>
      <c r="F37" s="16">
        <v>20567</v>
      </c>
      <c r="G37" s="16">
        <v>201000</v>
      </c>
      <c r="H37" s="16">
        <v>20670</v>
      </c>
      <c r="I37" s="16">
        <v>202900</v>
      </c>
      <c r="J37" s="21">
        <v>21834</v>
      </c>
      <c r="K37" s="21">
        <v>219800</v>
      </c>
      <c r="L37" s="21">
        <v>29355</v>
      </c>
      <c r="M37" s="21">
        <v>303900</v>
      </c>
      <c r="N37" s="21">
        <v>29355</v>
      </c>
      <c r="O37" s="21">
        <v>303900</v>
      </c>
      <c r="P37" s="21">
        <v>29355</v>
      </c>
      <c r="Q37" s="21">
        <v>303900</v>
      </c>
      <c r="R37" s="21">
        <v>29355</v>
      </c>
      <c r="S37" s="21">
        <v>303900</v>
      </c>
      <c r="T37" s="21">
        <v>29540</v>
      </c>
      <c r="U37" s="21">
        <v>307000</v>
      </c>
      <c r="V37" s="21">
        <v>29540</v>
      </c>
      <c r="W37" s="21">
        <v>307000</v>
      </c>
      <c r="X37" s="21">
        <v>29540</v>
      </c>
      <c r="Y37" s="21">
        <v>307000</v>
      </c>
    </row>
    <row r="38" spans="1:25" ht="18" customHeight="1">
      <c r="A38" s="3" t="s">
        <v>49</v>
      </c>
      <c r="B38" s="16">
        <f t="shared" ref="B38:I38" si="33">SUM(B39:B40)</f>
        <v>49202</v>
      </c>
      <c r="C38" s="16">
        <f t="shared" si="33"/>
        <v>832100</v>
      </c>
      <c r="D38" s="16">
        <f t="shared" si="33"/>
        <v>25309</v>
      </c>
      <c r="E38" s="16">
        <f t="shared" si="33"/>
        <v>153600</v>
      </c>
      <c r="F38" s="16">
        <f>SUM(F39:F40)</f>
        <v>124306</v>
      </c>
      <c r="G38" s="16">
        <f>SUM(G39:G40)</f>
        <v>2424600</v>
      </c>
      <c r="H38" s="16">
        <f t="shared" si="33"/>
        <v>162798</v>
      </c>
      <c r="I38" s="16">
        <f t="shared" si="33"/>
        <v>3191300</v>
      </c>
      <c r="J38" s="21">
        <f t="shared" ref="J38:Q38" si="34">SUM(J39:J40)</f>
        <v>200733</v>
      </c>
      <c r="K38" s="21">
        <f t="shared" si="34"/>
        <v>3948000</v>
      </c>
      <c r="L38" s="21">
        <f t="shared" si="34"/>
        <v>226517</v>
      </c>
      <c r="M38" s="21">
        <f t="shared" si="34"/>
        <v>4689000</v>
      </c>
      <c r="N38" s="21">
        <f t="shared" si="34"/>
        <v>260707</v>
      </c>
      <c r="O38" s="21">
        <f t="shared" si="34"/>
        <v>5497300</v>
      </c>
      <c r="P38" s="21">
        <f t="shared" si="34"/>
        <v>275270</v>
      </c>
      <c r="Q38" s="21">
        <f t="shared" si="34"/>
        <v>6043100</v>
      </c>
      <c r="R38" s="21">
        <f t="shared" ref="R38:W38" si="35">SUM(R39:R40)</f>
        <v>310438</v>
      </c>
      <c r="S38" s="21">
        <f t="shared" si="35"/>
        <v>6663300</v>
      </c>
      <c r="T38" s="21">
        <f t="shared" si="35"/>
        <v>332069</v>
      </c>
      <c r="U38" s="21">
        <f t="shared" si="35"/>
        <v>7423800</v>
      </c>
      <c r="V38" s="21">
        <f t="shared" si="35"/>
        <v>340234</v>
      </c>
      <c r="W38" s="21">
        <f t="shared" si="35"/>
        <v>7711300</v>
      </c>
      <c r="X38" s="21">
        <f>SUM(X39:X40)</f>
        <v>369141</v>
      </c>
      <c r="Y38" s="21">
        <f>SUM(Y39:Y40)</f>
        <v>8529800</v>
      </c>
    </row>
    <row r="39" spans="1:25" ht="18" customHeight="1">
      <c r="A39" s="3">
        <v>55091100003</v>
      </c>
      <c r="B39" s="16">
        <v>36404</v>
      </c>
      <c r="C39" s="16">
        <v>744500</v>
      </c>
      <c r="D39" s="16"/>
      <c r="E39" s="16"/>
      <c r="F39" s="16">
        <v>98475</v>
      </c>
      <c r="G39" s="16">
        <v>2264700</v>
      </c>
      <c r="H39" s="16">
        <v>120162</v>
      </c>
      <c r="I39" s="16">
        <v>2972200</v>
      </c>
      <c r="J39" s="21">
        <v>157685</v>
      </c>
      <c r="K39" s="21">
        <v>3724100</v>
      </c>
      <c r="L39" s="21">
        <v>178044</v>
      </c>
      <c r="M39" s="21">
        <v>4418200</v>
      </c>
      <c r="N39" s="21">
        <v>202076</v>
      </c>
      <c r="O39" s="21">
        <v>5185900</v>
      </c>
      <c r="P39" s="21">
        <v>216639</v>
      </c>
      <c r="Q39" s="21">
        <v>5731700</v>
      </c>
      <c r="R39" s="21">
        <v>236020</v>
      </c>
      <c r="S39" s="21">
        <v>6279200</v>
      </c>
      <c r="T39" s="21">
        <v>257651</v>
      </c>
      <c r="U39" s="21">
        <v>7039700</v>
      </c>
      <c r="V39" s="21">
        <v>265816</v>
      </c>
      <c r="W39" s="21">
        <v>7327200</v>
      </c>
      <c r="X39" s="21">
        <v>294723</v>
      </c>
      <c r="Y39" s="21">
        <v>8145700</v>
      </c>
    </row>
    <row r="40" spans="1:25" ht="18" customHeight="1">
      <c r="A40" s="3">
        <v>55091200002</v>
      </c>
      <c r="B40" s="16">
        <v>12798</v>
      </c>
      <c r="C40" s="16">
        <v>87600</v>
      </c>
      <c r="D40" s="16">
        <v>25309</v>
      </c>
      <c r="E40" s="16">
        <v>153600</v>
      </c>
      <c r="F40" s="16">
        <v>25831</v>
      </c>
      <c r="G40" s="16">
        <v>159900</v>
      </c>
      <c r="H40" s="16">
        <v>42636</v>
      </c>
      <c r="I40" s="16">
        <v>219100</v>
      </c>
      <c r="J40" s="21">
        <v>43048</v>
      </c>
      <c r="K40" s="21">
        <v>223900</v>
      </c>
      <c r="L40" s="21">
        <v>48473</v>
      </c>
      <c r="M40" s="21">
        <v>270800</v>
      </c>
      <c r="N40" s="21">
        <v>58631</v>
      </c>
      <c r="O40" s="21">
        <v>311400</v>
      </c>
      <c r="P40" s="21">
        <v>58631</v>
      </c>
      <c r="Q40" s="21">
        <v>311400</v>
      </c>
      <c r="R40" s="21">
        <v>74418</v>
      </c>
      <c r="S40" s="21">
        <v>384100</v>
      </c>
      <c r="T40" s="21">
        <v>74418</v>
      </c>
      <c r="U40" s="21">
        <v>384100</v>
      </c>
      <c r="V40" s="21">
        <v>74418</v>
      </c>
      <c r="W40" s="21">
        <v>384100</v>
      </c>
      <c r="X40" s="21">
        <v>74418</v>
      </c>
      <c r="Y40" s="21">
        <v>384100</v>
      </c>
    </row>
    <row r="41" spans="1:25" ht="18" customHeight="1">
      <c r="A41" s="3" t="s">
        <v>50</v>
      </c>
      <c r="B41" s="16">
        <f t="shared" ref="B41:I41" si="36">SUM(B42:B43)</f>
        <v>81335</v>
      </c>
      <c r="C41" s="16">
        <f t="shared" si="36"/>
        <v>338900</v>
      </c>
      <c r="D41" s="16">
        <f t="shared" si="36"/>
        <v>163176</v>
      </c>
      <c r="E41" s="16">
        <f t="shared" si="36"/>
        <v>1960100</v>
      </c>
      <c r="F41" s="16">
        <f>SUM(F42:F43)</f>
        <v>118439</v>
      </c>
      <c r="G41" s="16">
        <f>SUM(G42:G43)</f>
        <v>638300</v>
      </c>
      <c r="H41" s="16">
        <f t="shared" si="36"/>
        <v>171507</v>
      </c>
      <c r="I41" s="16">
        <f t="shared" si="36"/>
        <v>904900</v>
      </c>
      <c r="J41" s="21">
        <f t="shared" ref="J41:Q41" si="37">SUM(J42:J43)</f>
        <v>205824</v>
      </c>
      <c r="K41" s="21">
        <f t="shared" si="37"/>
        <v>1156100</v>
      </c>
      <c r="L41" s="21">
        <f t="shared" si="37"/>
        <v>225067</v>
      </c>
      <c r="M41" s="21">
        <f t="shared" si="37"/>
        <v>1328600</v>
      </c>
      <c r="N41" s="21">
        <f t="shared" si="37"/>
        <v>290428</v>
      </c>
      <c r="O41" s="21">
        <f t="shared" si="37"/>
        <v>1607900</v>
      </c>
      <c r="P41" s="21">
        <f t="shared" si="37"/>
        <v>340071</v>
      </c>
      <c r="Q41" s="21">
        <f t="shared" si="37"/>
        <v>1864200</v>
      </c>
      <c r="R41" s="21">
        <f t="shared" ref="R41:W41" si="38">SUM(R42:R43)</f>
        <v>384405</v>
      </c>
      <c r="S41" s="21">
        <f t="shared" si="38"/>
        <v>2108400</v>
      </c>
      <c r="T41" s="21">
        <f t="shared" si="38"/>
        <v>421781</v>
      </c>
      <c r="U41" s="21">
        <f t="shared" si="38"/>
        <v>2343100</v>
      </c>
      <c r="V41" s="21">
        <f t="shared" si="38"/>
        <v>476168</v>
      </c>
      <c r="W41" s="21">
        <f t="shared" si="38"/>
        <v>2645500</v>
      </c>
      <c r="X41" s="21">
        <f>SUM(X42:X43)</f>
        <v>486680</v>
      </c>
      <c r="Y41" s="21">
        <f>SUM(Y42:Y43)</f>
        <v>2836400</v>
      </c>
    </row>
    <row r="42" spans="1:25" ht="18" customHeight="1">
      <c r="A42" s="6">
        <v>55081000005</v>
      </c>
      <c r="B42" s="16">
        <v>71533</v>
      </c>
      <c r="C42" s="16">
        <v>273600</v>
      </c>
      <c r="D42" s="16">
        <v>100824</v>
      </c>
      <c r="E42" s="16">
        <v>440000</v>
      </c>
      <c r="F42" s="16">
        <v>118368</v>
      </c>
      <c r="G42" s="16">
        <v>637200</v>
      </c>
      <c r="H42" s="16">
        <v>171427</v>
      </c>
      <c r="I42" s="16">
        <v>903600</v>
      </c>
      <c r="J42" s="21">
        <v>205744</v>
      </c>
      <c r="K42" s="21">
        <v>1154800</v>
      </c>
      <c r="L42" s="21">
        <v>223915</v>
      </c>
      <c r="M42" s="21">
        <v>1319600</v>
      </c>
      <c r="N42" s="21">
        <v>289247</v>
      </c>
      <c r="O42" s="21">
        <v>1598700</v>
      </c>
      <c r="P42" s="21">
        <v>338125</v>
      </c>
      <c r="Q42" s="21">
        <v>1850700</v>
      </c>
      <c r="R42" s="21">
        <v>380616</v>
      </c>
      <c r="S42" s="21">
        <v>2084900</v>
      </c>
      <c r="T42" s="21">
        <v>417983</v>
      </c>
      <c r="U42" s="21">
        <v>2319400</v>
      </c>
      <c r="V42" s="21">
        <v>470927</v>
      </c>
      <c r="W42" s="21">
        <v>2615400</v>
      </c>
      <c r="X42" s="21">
        <v>480970</v>
      </c>
      <c r="Y42" s="21">
        <v>2804400</v>
      </c>
    </row>
    <row r="43" spans="1:25" ht="18" customHeight="1">
      <c r="A43" s="6">
        <v>55082000003</v>
      </c>
      <c r="B43" s="16">
        <v>9802</v>
      </c>
      <c r="C43" s="16">
        <v>65300</v>
      </c>
      <c r="D43" s="16">
        <v>62352</v>
      </c>
      <c r="E43" s="16">
        <v>1520100</v>
      </c>
      <c r="F43" s="16">
        <v>71</v>
      </c>
      <c r="G43" s="16">
        <v>1100</v>
      </c>
      <c r="H43" s="16">
        <v>80</v>
      </c>
      <c r="I43" s="16">
        <v>1300</v>
      </c>
      <c r="J43" s="21">
        <v>80</v>
      </c>
      <c r="K43" s="21">
        <v>1300</v>
      </c>
      <c r="L43" s="21">
        <v>1152</v>
      </c>
      <c r="M43" s="21">
        <v>9000</v>
      </c>
      <c r="N43" s="21">
        <v>1181</v>
      </c>
      <c r="O43" s="21">
        <v>9200</v>
      </c>
      <c r="P43" s="21">
        <v>1946</v>
      </c>
      <c r="Q43" s="21">
        <v>13500</v>
      </c>
      <c r="R43" s="21">
        <v>3789</v>
      </c>
      <c r="S43" s="21">
        <v>23500</v>
      </c>
      <c r="T43" s="21">
        <v>3798</v>
      </c>
      <c r="U43" s="21">
        <v>23700</v>
      </c>
      <c r="V43" s="21">
        <v>5241</v>
      </c>
      <c r="W43" s="21">
        <v>30100</v>
      </c>
      <c r="X43" s="21">
        <v>5710</v>
      </c>
      <c r="Y43" s="21">
        <v>32000</v>
      </c>
    </row>
    <row r="44" spans="1:25" ht="18" customHeight="1">
      <c r="A44" s="6" t="s">
        <v>51</v>
      </c>
      <c r="B44" s="16">
        <f t="shared" ref="B44:I44" si="39">SUM(B31+B34+B38+B41)</f>
        <v>464366</v>
      </c>
      <c r="C44" s="16">
        <f t="shared" si="39"/>
        <v>2215800</v>
      </c>
      <c r="D44" s="16">
        <f t="shared" si="39"/>
        <v>973370</v>
      </c>
      <c r="E44" s="16">
        <f t="shared" si="39"/>
        <v>4385400</v>
      </c>
      <c r="F44" s="16">
        <f>SUM(F31+F34+F38+F41)</f>
        <v>1610831</v>
      </c>
      <c r="G44" s="16">
        <f>SUM(G31+G34+G38+G41)</f>
        <v>6792700</v>
      </c>
      <c r="H44" s="16">
        <f t="shared" si="39"/>
        <v>2100227</v>
      </c>
      <c r="I44" s="16">
        <f t="shared" si="39"/>
        <v>9045600</v>
      </c>
      <c r="J44" s="21">
        <f t="shared" ref="J44:Q44" si="40">SUM(J31+J34+J38+J41)</f>
        <v>2612812</v>
      </c>
      <c r="K44" s="21">
        <f t="shared" si="40"/>
        <v>11231800</v>
      </c>
      <c r="L44" s="21">
        <f t="shared" si="40"/>
        <v>3111195</v>
      </c>
      <c r="M44" s="21">
        <f t="shared" si="40"/>
        <v>13485400</v>
      </c>
      <c r="N44" s="21">
        <f t="shared" si="40"/>
        <v>3641624</v>
      </c>
      <c r="O44" s="21">
        <f t="shared" si="40"/>
        <v>15767700</v>
      </c>
      <c r="P44" s="21">
        <f t="shared" si="40"/>
        <v>4178109</v>
      </c>
      <c r="Q44" s="21">
        <f t="shared" si="40"/>
        <v>17751700</v>
      </c>
      <c r="R44" s="21">
        <f t="shared" ref="R44:W44" si="41">SUM(R31+R34+R38+R41)</f>
        <v>4624563</v>
      </c>
      <c r="S44" s="21">
        <f t="shared" si="41"/>
        <v>19579100</v>
      </c>
      <c r="T44" s="21">
        <f t="shared" si="41"/>
        <v>4880164</v>
      </c>
      <c r="U44" s="21">
        <f t="shared" si="41"/>
        <v>21067400</v>
      </c>
      <c r="V44" s="21">
        <f t="shared" si="41"/>
        <v>5229811</v>
      </c>
      <c r="W44" s="21">
        <f t="shared" si="41"/>
        <v>22374200</v>
      </c>
      <c r="X44" s="21">
        <f>SUM(X31+X34+X38+X41)</f>
        <v>5506287</v>
      </c>
      <c r="Y44" s="21">
        <f>SUM(Y31+Y34+Y38+Y41)</f>
        <v>23945000</v>
      </c>
    </row>
    <row r="45" spans="1:25" ht="18" customHeight="1">
      <c r="A45" s="7"/>
      <c r="B45" s="16"/>
      <c r="C45" s="16"/>
      <c r="D45" s="16"/>
      <c r="E45" s="16"/>
      <c r="F45" s="16"/>
      <c r="G45" s="16"/>
      <c r="H45" s="16"/>
      <c r="I45" s="1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8" customHeight="1">
      <c r="A46" s="3" t="s">
        <v>52</v>
      </c>
      <c r="B46" s="16">
        <f t="shared" ref="B46:I46" si="42">SUM(B47:B49)</f>
        <v>3294</v>
      </c>
      <c r="C46" s="16">
        <f t="shared" si="42"/>
        <v>33500</v>
      </c>
      <c r="D46" s="16">
        <f t="shared" si="42"/>
        <v>3294</v>
      </c>
      <c r="E46" s="16">
        <f t="shared" si="42"/>
        <v>33500</v>
      </c>
      <c r="F46" s="16">
        <f>SUM(F47:F49)</f>
        <v>10523</v>
      </c>
      <c r="G46" s="16">
        <f>SUM(G47:G49)</f>
        <v>64400</v>
      </c>
      <c r="H46" s="16">
        <f t="shared" si="42"/>
        <v>12499</v>
      </c>
      <c r="I46" s="16">
        <f t="shared" si="42"/>
        <v>102100</v>
      </c>
      <c r="J46" s="21">
        <f t="shared" ref="J46:Q46" si="43">SUM(J47:J49)</f>
        <v>37157</v>
      </c>
      <c r="K46" s="21">
        <f t="shared" si="43"/>
        <v>150700</v>
      </c>
      <c r="L46" s="21">
        <f t="shared" si="43"/>
        <v>39812</v>
      </c>
      <c r="M46" s="21">
        <f t="shared" si="43"/>
        <v>186900</v>
      </c>
      <c r="N46" s="21">
        <f t="shared" si="43"/>
        <v>70659</v>
      </c>
      <c r="O46" s="21">
        <f t="shared" si="43"/>
        <v>250800</v>
      </c>
      <c r="P46" s="21">
        <f t="shared" si="43"/>
        <v>70659</v>
      </c>
      <c r="Q46" s="21">
        <f t="shared" si="43"/>
        <v>250800</v>
      </c>
      <c r="R46" s="21">
        <f t="shared" ref="R46:W46" si="44">SUM(R47:R49)</f>
        <v>94347</v>
      </c>
      <c r="S46" s="21">
        <f t="shared" si="44"/>
        <v>298600</v>
      </c>
      <c r="T46" s="21">
        <f t="shared" si="44"/>
        <v>99919</v>
      </c>
      <c r="U46" s="21">
        <f t="shared" si="44"/>
        <v>363400</v>
      </c>
      <c r="V46" s="21">
        <f t="shared" si="44"/>
        <v>101652</v>
      </c>
      <c r="W46" s="21">
        <f t="shared" si="44"/>
        <v>377500</v>
      </c>
      <c r="X46" s="21">
        <f>SUM(X47:X49)</f>
        <v>101653</v>
      </c>
      <c r="Y46" s="21">
        <f>SUM(Y47:Y49)</f>
        <v>377600</v>
      </c>
    </row>
    <row r="47" spans="1:25" ht="18" customHeight="1">
      <c r="A47" s="3">
        <v>55111000000</v>
      </c>
      <c r="B47" s="16">
        <v>0</v>
      </c>
      <c r="C47" s="16">
        <v>0</v>
      </c>
      <c r="D47" s="16"/>
      <c r="E47" s="16"/>
      <c r="F47" s="16"/>
      <c r="G47" s="16"/>
      <c r="H47" s="16"/>
      <c r="I47" s="16"/>
      <c r="J47" s="21">
        <v>0</v>
      </c>
      <c r="K47" s="21">
        <v>0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8" customHeight="1">
      <c r="A48" s="3">
        <v>55112000008</v>
      </c>
      <c r="B48" s="16">
        <v>3294</v>
      </c>
      <c r="C48" s="16">
        <v>33500</v>
      </c>
      <c r="D48" s="16">
        <v>3294</v>
      </c>
      <c r="E48" s="16">
        <v>33500</v>
      </c>
      <c r="F48" s="16">
        <v>10523</v>
      </c>
      <c r="G48" s="16">
        <v>64400</v>
      </c>
      <c r="H48" s="16">
        <v>12499</v>
      </c>
      <c r="I48" s="16">
        <v>102100</v>
      </c>
      <c r="J48" s="21">
        <v>37157</v>
      </c>
      <c r="K48" s="21">
        <v>150700</v>
      </c>
      <c r="L48" s="21">
        <v>39812</v>
      </c>
      <c r="M48" s="21">
        <v>186900</v>
      </c>
      <c r="N48" s="21">
        <v>70659</v>
      </c>
      <c r="O48" s="21">
        <v>250800</v>
      </c>
      <c r="P48" s="21">
        <v>70659</v>
      </c>
      <c r="Q48" s="21">
        <v>250800</v>
      </c>
      <c r="R48" s="21">
        <v>94347</v>
      </c>
      <c r="S48" s="21">
        <v>298600</v>
      </c>
      <c r="T48" s="21">
        <v>99919</v>
      </c>
      <c r="U48" s="21">
        <v>363400</v>
      </c>
      <c r="V48" s="21">
        <v>101652</v>
      </c>
      <c r="W48" s="21">
        <v>377500</v>
      </c>
      <c r="X48" s="21">
        <v>101652</v>
      </c>
      <c r="Y48" s="21">
        <v>377500</v>
      </c>
    </row>
    <row r="49" spans="1:25" ht="18" customHeight="1">
      <c r="A49" s="3">
        <v>55113000006</v>
      </c>
      <c r="B49" s="16">
        <v>0</v>
      </c>
      <c r="C49" s="16">
        <v>0</v>
      </c>
      <c r="D49" s="16"/>
      <c r="E49" s="16"/>
      <c r="F49" s="16"/>
      <c r="G49" s="16"/>
      <c r="H49" s="16"/>
      <c r="I49" s="16"/>
      <c r="J49" s="21">
        <v>0</v>
      </c>
      <c r="K49" s="21">
        <v>0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>
        <v>1</v>
      </c>
      <c r="Y49" s="21">
        <v>100</v>
      </c>
    </row>
    <row r="50" spans="1:25" ht="18" customHeight="1">
      <c r="A50" s="3" t="s">
        <v>53</v>
      </c>
      <c r="B50" s="16">
        <f t="shared" ref="B50:I50" si="45">SUM(B51:B54)</f>
        <v>114386</v>
      </c>
      <c r="C50" s="16">
        <f t="shared" si="45"/>
        <v>1125700</v>
      </c>
      <c r="D50" s="16">
        <f t="shared" si="45"/>
        <v>172072</v>
      </c>
      <c r="E50" s="16">
        <f t="shared" si="45"/>
        <v>1674900</v>
      </c>
      <c r="F50" s="16">
        <f>SUM(F51:F54)</f>
        <v>294723</v>
      </c>
      <c r="G50" s="16">
        <f>SUM(G51:G54)</f>
        <v>3105700</v>
      </c>
      <c r="H50" s="16">
        <f t="shared" si="45"/>
        <v>340012</v>
      </c>
      <c r="I50" s="16">
        <f t="shared" si="45"/>
        <v>3716900</v>
      </c>
      <c r="J50" s="21">
        <f t="shared" ref="J50:Q50" si="46">SUM(J51:J54)</f>
        <v>383502</v>
      </c>
      <c r="K50" s="21">
        <f t="shared" si="46"/>
        <v>4324100</v>
      </c>
      <c r="L50" s="21">
        <f t="shared" si="46"/>
        <v>434194</v>
      </c>
      <c r="M50" s="21">
        <f t="shared" si="46"/>
        <v>5023700</v>
      </c>
      <c r="N50" s="21">
        <f t="shared" si="46"/>
        <v>484839</v>
      </c>
      <c r="O50" s="21">
        <f t="shared" si="46"/>
        <v>5765700</v>
      </c>
      <c r="P50" s="21">
        <f t="shared" si="46"/>
        <v>534617</v>
      </c>
      <c r="Q50" s="21">
        <f t="shared" si="46"/>
        <v>6556300</v>
      </c>
      <c r="R50" s="21">
        <f t="shared" ref="R50:W50" si="47">SUM(R51:R54)</f>
        <v>593451</v>
      </c>
      <c r="S50" s="21">
        <f t="shared" si="47"/>
        <v>7581600</v>
      </c>
      <c r="T50" s="21">
        <f t="shared" si="47"/>
        <v>634848</v>
      </c>
      <c r="U50" s="21">
        <f t="shared" si="47"/>
        <v>8195100</v>
      </c>
      <c r="V50" s="21">
        <f t="shared" si="47"/>
        <v>689338</v>
      </c>
      <c r="W50" s="21">
        <f t="shared" si="47"/>
        <v>8633600</v>
      </c>
      <c r="X50" s="21">
        <f>SUM(X51:X54)</f>
        <v>717860</v>
      </c>
      <c r="Y50" s="21">
        <f>SUM(Y51:Y54)</f>
        <v>9089800</v>
      </c>
    </row>
    <row r="51" spans="1:25" ht="18" customHeight="1">
      <c r="A51" s="9" t="s">
        <v>28</v>
      </c>
      <c r="B51" s="16">
        <v>8878</v>
      </c>
      <c r="C51" s="16">
        <v>176400</v>
      </c>
      <c r="D51" s="16">
        <v>13880</v>
      </c>
      <c r="E51" s="16">
        <v>227800</v>
      </c>
      <c r="F51" s="16">
        <v>21914</v>
      </c>
      <c r="G51" s="16">
        <v>375300</v>
      </c>
      <c r="H51" s="16">
        <v>28234</v>
      </c>
      <c r="I51" s="16">
        <v>481900</v>
      </c>
      <c r="J51" s="21">
        <v>38153</v>
      </c>
      <c r="K51" s="21">
        <v>646200</v>
      </c>
      <c r="L51" s="21">
        <v>50285</v>
      </c>
      <c r="M51" s="21">
        <v>788900</v>
      </c>
      <c r="N51" s="21">
        <v>55886</v>
      </c>
      <c r="O51" s="21">
        <v>900700</v>
      </c>
      <c r="P51" s="21">
        <v>64994</v>
      </c>
      <c r="Q51" s="21">
        <v>1174700</v>
      </c>
      <c r="R51" s="21">
        <v>73919</v>
      </c>
      <c r="S51" s="21">
        <v>1559400</v>
      </c>
      <c r="T51" s="21">
        <v>83585</v>
      </c>
      <c r="U51" s="21">
        <v>1728400</v>
      </c>
      <c r="V51" s="21">
        <v>91012</v>
      </c>
      <c r="W51" s="21">
        <v>1900800</v>
      </c>
      <c r="X51" s="21">
        <v>96764</v>
      </c>
      <c r="Y51" s="21">
        <v>2134200</v>
      </c>
    </row>
    <row r="52" spans="1:25" ht="18" customHeight="1">
      <c r="A52" s="3">
        <v>56049010009</v>
      </c>
      <c r="B52" s="16">
        <v>9021</v>
      </c>
      <c r="C52" s="16">
        <v>140000</v>
      </c>
      <c r="D52" s="16">
        <v>15556</v>
      </c>
      <c r="E52" s="16">
        <v>244900</v>
      </c>
      <c r="F52" s="16">
        <v>28235</v>
      </c>
      <c r="G52" s="16">
        <v>459800</v>
      </c>
      <c r="H52" s="16">
        <v>34507</v>
      </c>
      <c r="I52" s="16">
        <v>589900</v>
      </c>
      <c r="J52" s="21">
        <v>41380</v>
      </c>
      <c r="K52" s="21">
        <v>714300</v>
      </c>
      <c r="L52" s="21">
        <v>43849</v>
      </c>
      <c r="M52" s="21">
        <v>756900</v>
      </c>
      <c r="N52" s="21">
        <v>47961</v>
      </c>
      <c r="O52" s="21">
        <v>854300</v>
      </c>
      <c r="P52" s="21">
        <v>52808</v>
      </c>
      <c r="Q52" s="21">
        <v>966900</v>
      </c>
      <c r="R52" s="21">
        <v>68954</v>
      </c>
      <c r="S52" s="21">
        <v>1251300</v>
      </c>
      <c r="T52" s="21">
        <v>77664</v>
      </c>
      <c r="U52" s="21">
        <v>1364900</v>
      </c>
      <c r="V52" s="21">
        <v>84848</v>
      </c>
      <c r="W52" s="21">
        <v>1436000</v>
      </c>
      <c r="X52" s="21">
        <v>85588</v>
      </c>
      <c r="Y52" s="21">
        <v>1454500</v>
      </c>
    </row>
    <row r="53" spans="1:25" ht="18" customHeight="1">
      <c r="A53" s="9" t="s">
        <v>12</v>
      </c>
      <c r="B53" s="16">
        <v>6286</v>
      </c>
      <c r="C53" s="16">
        <v>109500</v>
      </c>
      <c r="D53" s="16">
        <v>12007</v>
      </c>
      <c r="E53" s="16">
        <v>180000</v>
      </c>
      <c r="F53" s="16">
        <v>28558</v>
      </c>
      <c r="G53" s="16">
        <v>458000</v>
      </c>
      <c r="H53" s="16">
        <v>36787</v>
      </c>
      <c r="I53" s="16">
        <v>578800</v>
      </c>
      <c r="J53" s="21">
        <v>46094</v>
      </c>
      <c r="K53" s="21">
        <v>732700</v>
      </c>
      <c r="L53" s="21">
        <v>65975</v>
      </c>
      <c r="M53" s="21">
        <v>1070000</v>
      </c>
      <c r="N53" s="21">
        <v>86447</v>
      </c>
      <c r="O53" s="21">
        <v>1431800</v>
      </c>
      <c r="P53" s="21">
        <v>98567</v>
      </c>
      <c r="Q53" s="21">
        <v>1629300</v>
      </c>
      <c r="R53" s="21">
        <v>104427</v>
      </c>
      <c r="S53" s="21">
        <v>1730700</v>
      </c>
      <c r="T53" s="21">
        <v>115363</v>
      </c>
      <c r="U53" s="21">
        <v>1899800</v>
      </c>
      <c r="V53" s="21">
        <v>117851</v>
      </c>
      <c r="W53" s="21">
        <v>1942400</v>
      </c>
      <c r="X53" s="21">
        <v>121525</v>
      </c>
      <c r="Y53" s="21">
        <v>2014400</v>
      </c>
    </row>
    <row r="54" spans="1:25" ht="18" customHeight="1">
      <c r="A54" s="19" t="s">
        <v>13</v>
      </c>
      <c r="B54" s="16">
        <v>90201</v>
      </c>
      <c r="C54" s="16">
        <v>699800</v>
      </c>
      <c r="D54" s="16">
        <v>130629</v>
      </c>
      <c r="E54" s="16">
        <v>1022200</v>
      </c>
      <c r="F54" s="16">
        <v>216016</v>
      </c>
      <c r="G54" s="16">
        <v>1812600</v>
      </c>
      <c r="H54" s="16">
        <v>240484</v>
      </c>
      <c r="I54" s="16">
        <v>2066300</v>
      </c>
      <c r="J54" s="21">
        <v>257875</v>
      </c>
      <c r="K54" s="21">
        <v>2230900</v>
      </c>
      <c r="L54" s="21">
        <v>274085</v>
      </c>
      <c r="M54" s="21">
        <v>2407900</v>
      </c>
      <c r="N54" s="21">
        <v>294545</v>
      </c>
      <c r="O54" s="21">
        <v>2578900</v>
      </c>
      <c r="P54" s="21">
        <v>318248</v>
      </c>
      <c r="Q54" s="21">
        <v>2785400</v>
      </c>
      <c r="R54" s="21">
        <v>346151</v>
      </c>
      <c r="S54" s="21">
        <v>3040200</v>
      </c>
      <c r="T54" s="21">
        <v>358236</v>
      </c>
      <c r="U54" s="21">
        <v>3202000</v>
      </c>
      <c r="V54" s="21">
        <v>395627</v>
      </c>
      <c r="W54" s="21">
        <v>3354400</v>
      </c>
      <c r="X54" s="21">
        <v>413983</v>
      </c>
      <c r="Y54" s="21">
        <v>3486700</v>
      </c>
    </row>
    <row r="55" spans="1:25" ht="18" customHeight="1">
      <c r="A55" s="3" t="s">
        <v>54</v>
      </c>
      <c r="B55" s="16">
        <f t="shared" ref="B55:I55" si="48">SUM(B56:B58)</f>
        <v>169173</v>
      </c>
      <c r="C55" s="16">
        <f t="shared" si="48"/>
        <v>922500</v>
      </c>
      <c r="D55" s="16">
        <f t="shared" si="48"/>
        <v>362379</v>
      </c>
      <c r="E55" s="16">
        <f t="shared" si="48"/>
        <v>2045700</v>
      </c>
      <c r="F55" s="16">
        <f>SUM(F56:F58)</f>
        <v>586807</v>
      </c>
      <c r="G55" s="16">
        <f>SUM(G56:G58)</f>
        <v>3502900</v>
      </c>
      <c r="H55" s="16">
        <f t="shared" si="48"/>
        <v>735948</v>
      </c>
      <c r="I55" s="16">
        <f t="shared" si="48"/>
        <v>4569300</v>
      </c>
      <c r="J55" s="21">
        <f t="shared" ref="J55:Q55" si="49">SUM(J56:J58)</f>
        <v>1005781</v>
      </c>
      <c r="K55" s="21">
        <f t="shared" si="49"/>
        <v>5809700</v>
      </c>
      <c r="L55" s="21">
        <f t="shared" si="49"/>
        <v>1163101</v>
      </c>
      <c r="M55" s="21">
        <f t="shared" si="49"/>
        <v>6671800</v>
      </c>
      <c r="N55" s="21">
        <f t="shared" si="49"/>
        <v>1309364</v>
      </c>
      <c r="O55" s="21">
        <f t="shared" si="49"/>
        <v>7665200</v>
      </c>
      <c r="P55" s="21">
        <f t="shared" si="49"/>
        <v>1439680</v>
      </c>
      <c r="Q55" s="21">
        <f t="shared" si="49"/>
        <v>8370600</v>
      </c>
      <c r="R55" s="21">
        <f t="shared" ref="R55:W55" si="50">SUM(R56:R58)</f>
        <v>1577088</v>
      </c>
      <c r="S55" s="21">
        <f t="shared" si="50"/>
        <v>9071800</v>
      </c>
      <c r="T55" s="21">
        <f t="shared" si="50"/>
        <v>1735754</v>
      </c>
      <c r="U55" s="21">
        <f t="shared" si="50"/>
        <v>9986400</v>
      </c>
      <c r="V55" s="21">
        <f t="shared" si="50"/>
        <v>1915921</v>
      </c>
      <c r="W55" s="21">
        <f t="shared" si="50"/>
        <v>10989400</v>
      </c>
      <c r="X55" s="21">
        <f>SUM(X56:X58)</f>
        <v>2076237</v>
      </c>
      <c r="Y55" s="21">
        <f>SUM(Y56:Y58)</f>
        <v>12154300</v>
      </c>
    </row>
    <row r="56" spans="1:25" ht="18" customHeight="1">
      <c r="A56" s="6">
        <v>55099100006</v>
      </c>
      <c r="B56" s="16">
        <v>1227</v>
      </c>
      <c r="C56" s="16">
        <v>49600</v>
      </c>
      <c r="D56" s="16">
        <v>9322</v>
      </c>
      <c r="E56" s="16">
        <v>239100</v>
      </c>
      <c r="F56" s="16">
        <v>29187</v>
      </c>
      <c r="G56" s="16">
        <v>631000</v>
      </c>
      <c r="H56" s="16">
        <v>43700</v>
      </c>
      <c r="I56" s="16">
        <v>765900</v>
      </c>
      <c r="J56" s="21">
        <v>59851</v>
      </c>
      <c r="K56" s="21">
        <v>1003800</v>
      </c>
      <c r="L56" s="21">
        <v>61404</v>
      </c>
      <c r="M56" s="21">
        <v>1048300</v>
      </c>
      <c r="N56" s="21">
        <v>63748</v>
      </c>
      <c r="O56" s="21">
        <v>1109800</v>
      </c>
      <c r="P56" s="21">
        <v>63762</v>
      </c>
      <c r="Q56" s="21">
        <v>1110300</v>
      </c>
      <c r="R56" s="21">
        <v>63762</v>
      </c>
      <c r="S56" s="21">
        <v>1110300</v>
      </c>
      <c r="T56" s="21">
        <v>64690</v>
      </c>
      <c r="U56" s="21">
        <v>1137500</v>
      </c>
      <c r="V56" s="21">
        <v>67114</v>
      </c>
      <c r="W56" s="21">
        <v>1221300</v>
      </c>
      <c r="X56" s="21">
        <v>70732</v>
      </c>
      <c r="Y56" s="21">
        <v>1354900</v>
      </c>
    </row>
    <row r="57" spans="1:25" ht="18" customHeight="1">
      <c r="A57" s="6">
        <v>55099200005</v>
      </c>
      <c r="B57" s="16">
        <v>20410</v>
      </c>
      <c r="C57" s="16">
        <v>60500</v>
      </c>
      <c r="D57" s="16">
        <v>23247</v>
      </c>
      <c r="E57" s="16">
        <v>109400</v>
      </c>
      <c r="F57" s="16">
        <v>33375</v>
      </c>
      <c r="G57" s="16">
        <v>141000</v>
      </c>
      <c r="H57" s="16">
        <v>42121</v>
      </c>
      <c r="I57" s="16">
        <v>166300</v>
      </c>
      <c r="J57" s="21">
        <v>85058</v>
      </c>
      <c r="K57" s="21">
        <v>252800</v>
      </c>
      <c r="L57" s="21">
        <v>91771</v>
      </c>
      <c r="M57" s="21">
        <v>319900</v>
      </c>
      <c r="N57" s="21">
        <v>102133</v>
      </c>
      <c r="O57" s="21">
        <v>430900</v>
      </c>
      <c r="P57" s="21">
        <v>110880</v>
      </c>
      <c r="Q57" s="21">
        <v>518000</v>
      </c>
      <c r="R57" s="21">
        <v>113828</v>
      </c>
      <c r="S57" s="21">
        <v>547100</v>
      </c>
      <c r="T57" s="21">
        <v>115544</v>
      </c>
      <c r="U57" s="21">
        <v>565100</v>
      </c>
      <c r="V57" s="21">
        <v>120812</v>
      </c>
      <c r="W57" s="21">
        <v>631900</v>
      </c>
      <c r="X57" s="21">
        <v>128869</v>
      </c>
      <c r="Y57" s="21">
        <v>721400</v>
      </c>
    </row>
    <row r="58" spans="1:25" ht="18" customHeight="1">
      <c r="A58" s="6">
        <v>55099900008</v>
      </c>
      <c r="B58" s="16">
        <v>147536</v>
      </c>
      <c r="C58" s="16">
        <v>812400</v>
      </c>
      <c r="D58" s="16">
        <v>329810</v>
      </c>
      <c r="E58" s="16">
        <v>1697200</v>
      </c>
      <c r="F58" s="16">
        <v>524245</v>
      </c>
      <c r="G58" s="16">
        <v>2730900</v>
      </c>
      <c r="H58" s="16">
        <v>650127</v>
      </c>
      <c r="I58" s="16">
        <v>3637100</v>
      </c>
      <c r="J58" s="21">
        <v>860872</v>
      </c>
      <c r="K58" s="21">
        <v>4553100</v>
      </c>
      <c r="L58" s="21">
        <v>1009926</v>
      </c>
      <c r="M58" s="21">
        <v>5303600</v>
      </c>
      <c r="N58" s="21">
        <v>1143483</v>
      </c>
      <c r="O58" s="21">
        <v>6124500</v>
      </c>
      <c r="P58" s="21">
        <v>1265038</v>
      </c>
      <c r="Q58" s="21">
        <v>6742300</v>
      </c>
      <c r="R58" s="21">
        <v>1399498</v>
      </c>
      <c r="S58" s="21">
        <v>7414400</v>
      </c>
      <c r="T58" s="21">
        <v>1555520</v>
      </c>
      <c r="U58" s="21">
        <v>8283800</v>
      </c>
      <c r="V58" s="21">
        <v>1727995</v>
      </c>
      <c r="W58" s="21">
        <v>9136200</v>
      </c>
      <c r="X58" s="21">
        <v>1876636</v>
      </c>
      <c r="Y58" s="21">
        <v>10078000</v>
      </c>
    </row>
    <row r="59" spans="1:25" ht="18" customHeight="1">
      <c r="A59" s="6" t="s">
        <v>55</v>
      </c>
      <c r="B59" s="16">
        <f t="shared" ref="B59:I59" si="51">SUM(B46+B50+B55)</f>
        <v>286853</v>
      </c>
      <c r="C59" s="16">
        <f t="shared" si="51"/>
        <v>2081700</v>
      </c>
      <c r="D59" s="16">
        <f t="shared" si="51"/>
        <v>537745</v>
      </c>
      <c r="E59" s="16">
        <f t="shared" si="51"/>
        <v>3754100</v>
      </c>
      <c r="F59" s="16">
        <f>SUM(F46+F50+F55)</f>
        <v>892053</v>
      </c>
      <c r="G59" s="16">
        <f>SUM(G46+G50+G55)</f>
        <v>6673000</v>
      </c>
      <c r="H59" s="16">
        <f t="shared" si="51"/>
        <v>1088459</v>
      </c>
      <c r="I59" s="16">
        <f t="shared" si="51"/>
        <v>8388300</v>
      </c>
      <c r="J59" s="21">
        <f t="shared" ref="J59:Q59" si="52">SUM(J46+J50+J55)</f>
        <v>1426440</v>
      </c>
      <c r="K59" s="21">
        <f t="shared" si="52"/>
        <v>10284500</v>
      </c>
      <c r="L59" s="21">
        <f t="shared" si="52"/>
        <v>1637107</v>
      </c>
      <c r="M59" s="21">
        <f t="shared" si="52"/>
        <v>11882400</v>
      </c>
      <c r="N59" s="21">
        <f>SUM(N46+N50+N55)</f>
        <v>1864862</v>
      </c>
      <c r="O59" s="21">
        <f t="shared" si="52"/>
        <v>13681700</v>
      </c>
      <c r="P59" s="21">
        <f t="shared" si="52"/>
        <v>2044956</v>
      </c>
      <c r="Q59" s="21">
        <f t="shared" si="52"/>
        <v>15177700</v>
      </c>
      <c r="R59" s="21">
        <f t="shared" ref="R59:W59" si="53">SUM(R46+R50+R55)</f>
        <v>2264886</v>
      </c>
      <c r="S59" s="21">
        <f t="shared" si="53"/>
        <v>16952000</v>
      </c>
      <c r="T59" s="21">
        <f t="shared" si="53"/>
        <v>2470521</v>
      </c>
      <c r="U59" s="21">
        <f t="shared" si="53"/>
        <v>18544900</v>
      </c>
      <c r="V59" s="21">
        <f t="shared" si="53"/>
        <v>2706911</v>
      </c>
      <c r="W59" s="21">
        <f t="shared" si="53"/>
        <v>20000500</v>
      </c>
      <c r="X59" s="21">
        <f>SUM(X46+X50+X55)</f>
        <v>2895750</v>
      </c>
      <c r="Y59" s="21">
        <f>SUM(Y46+Y50+Y55)</f>
        <v>21621700</v>
      </c>
    </row>
    <row r="60" spans="1:25" ht="18" customHeight="1">
      <c r="A60" s="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s="2" customFormat="1" ht="18" customHeight="1">
      <c r="A61" s="10" t="s">
        <v>56</v>
      </c>
      <c r="B61" s="16">
        <f t="shared" ref="B61:I61" si="54">SUM(B59+B44+B29+B18)</f>
        <v>1603780</v>
      </c>
      <c r="C61" s="16">
        <f t="shared" si="54"/>
        <v>6901900</v>
      </c>
      <c r="D61" s="16">
        <f t="shared" si="54"/>
        <v>3200814</v>
      </c>
      <c r="E61" s="16">
        <f t="shared" si="54"/>
        <v>13023500</v>
      </c>
      <c r="F61" s="16">
        <f>SUM(F59+F44+F29+F18)</f>
        <v>5467478</v>
      </c>
      <c r="G61" s="16">
        <f>SUM(G59+G44+G29+G18)</f>
        <v>21790500</v>
      </c>
      <c r="H61" s="16">
        <f t="shared" si="54"/>
        <v>7335088</v>
      </c>
      <c r="I61" s="16">
        <f t="shared" si="54"/>
        <v>29192100</v>
      </c>
      <c r="J61" s="22">
        <f>SUM(J59+J44+J29+J18)</f>
        <v>9381361</v>
      </c>
      <c r="K61" s="22">
        <f t="shared" ref="K61:P61" si="55">SUM(K59+K44+K29+K18)</f>
        <v>37383200</v>
      </c>
      <c r="L61" s="22">
        <f t="shared" si="55"/>
        <v>11105477</v>
      </c>
      <c r="M61" s="22">
        <f t="shared" si="55"/>
        <v>44718900</v>
      </c>
      <c r="N61" s="22">
        <f t="shared" si="55"/>
        <v>12930910</v>
      </c>
      <c r="O61" s="22">
        <f t="shared" si="55"/>
        <v>51440900</v>
      </c>
      <c r="P61" s="22">
        <f t="shared" si="55"/>
        <v>14528867</v>
      </c>
      <c r="Q61" s="22">
        <f>SUM(Q59+Q44+Q29+Q18)</f>
        <v>57399900</v>
      </c>
      <c r="R61" s="22">
        <f t="shared" ref="R61:W61" si="56">SUM(R59+R44+R29+R18)</f>
        <v>16054921</v>
      </c>
      <c r="S61" s="22">
        <f t="shared" si="56"/>
        <v>63314800</v>
      </c>
      <c r="T61" s="22">
        <f t="shared" si="56"/>
        <v>17304667</v>
      </c>
      <c r="U61" s="22">
        <f t="shared" si="56"/>
        <v>68280600</v>
      </c>
      <c r="V61" s="22">
        <f t="shared" si="56"/>
        <v>18859900</v>
      </c>
      <c r="W61" s="22">
        <f t="shared" si="56"/>
        <v>73516900</v>
      </c>
      <c r="X61" s="22">
        <f>SUM(X59+X44+X29+X18)</f>
        <v>20139174</v>
      </c>
      <c r="Y61" s="22">
        <f>SUM(Y59+Y44+Y29+Y18)</f>
        <v>78774500</v>
      </c>
    </row>
    <row r="63" spans="1:25" ht="18" customHeight="1">
      <c r="C63" s="12"/>
      <c r="D63" s="12"/>
      <c r="E63" s="12"/>
      <c r="U63" s="1"/>
      <c r="V63" s="1"/>
      <c r="W63" s="1"/>
      <c r="X63" s="1"/>
      <c r="Y63" s="1"/>
    </row>
  </sheetData>
  <mergeCells count="14">
    <mergeCell ref="X3:Y3"/>
    <mergeCell ref="R3:S3"/>
    <mergeCell ref="T3:U3"/>
    <mergeCell ref="V3:W3"/>
    <mergeCell ref="A1:I1"/>
    <mergeCell ref="B3:C3"/>
    <mergeCell ref="D3:E3"/>
    <mergeCell ref="H3:I3"/>
    <mergeCell ref="F3:G3"/>
    <mergeCell ref="N1:V1"/>
    <mergeCell ref="N3:O3"/>
    <mergeCell ref="J3:K3"/>
    <mergeCell ref="L3:M3"/>
    <mergeCell ref="P3:Q3"/>
  </mergeCells>
  <phoneticPr fontId="2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B3" sqref="B3:C3"/>
    </sheetView>
  </sheetViews>
  <sheetFormatPr defaultColWidth="9" defaultRowHeight="15.75"/>
  <cols>
    <col min="1" max="1" width="18.625" style="23" bestFit="1" customWidth="1"/>
    <col min="2" max="2" width="15" style="23" bestFit="1" customWidth="1"/>
    <col min="3" max="3" width="16.375" style="23" bestFit="1" customWidth="1"/>
    <col min="4" max="4" width="15" style="23" bestFit="1" customWidth="1"/>
    <col min="5" max="5" width="16.375" style="23" bestFit="1" customWidth="1"/>
    <col min="6" max="7" width="8.5" style="23" bestFit="1" customWidth="1"/>
    <col min="8" max="16384" width="9" style="23"/>
  </cols>
  <sheetData>
    <row r="1" spans="1:7" ht="36" customHeight="1">
      <c r="A1" s="52" t="s">
        <v>220</v>
      </c>
      <c r="B1" s="52"/>
      <c r="C1" s="52"/>
      <c r="D1" s="52"/>
      <c r="E1" s="52"/>
      <c r="F1" s="52"/>
      <c r="G1" s="52"/>
    </row>
    <row r="2" spans="1:7" ht="38.25" customHeight="1">
      <c r="A2" s="53" t="s">
        <v>219</v>
      </c>
      <c r="B2" s="53"/>
      <c r="C2" s="53"/>
      <c r="D2" s="53"/>
      <c r="E2" s="53"/>
      <c r="F2" s="53"/>
      <c r="G2" s="53"/>
    </row>
    <row r="3" spans="1:7" ht="26.25" customHeight="1">
      <c r="A3" s="42" t="s">
        <v>91</v>
      </c>
      <c r="B3" s="44" t="s">
        <v>218</v>
      </c>
      <c r="C3" s="45"/>
      <c r="D3" s="44" t="s">
        <v>208</v>
      </c>
      <c r="E3" s="45"/>
      <c r="F3" s="40" t="s">
        <v>183</v>
      </c>
      <c r="G3" s="40"/>
    </row>
    <row r="4" spans="1:7" s="25" customFormat="1" ht="21" customHeight="1">
      <c r="A4" s="43"/>
      <c r="B4" s="32" t="s">
        <v>189</v>
      </c>
      <c r="C4" s="32" t="s">
        <v>190</v>
      </c>
      <c r="D4" s="32" t="s">
        <v>191</v>
      </c>
      <c r="E4" s="32" t="s">
        <v>192</v>
      </c>
      <c r="F4" s="32" t="s">
        <v>193</v>
      </c>
      <c r="G4" s="32" t="s">
        <v>194</v>
      </c>
    </row>
    <row r="5" spans="1:7" ht="21.95" customHeight="1">
      <c r="A5" s="24" t="s">
        <v>195</v>
      </c>
      <c r="B5" s="26">
        <v>2063785</v>
      </c>
      <c r="C5" s="26">
        <v>5342700</v>
      </c>
      <c r="D5" s="26">
        <v>5283867</v>
      </c>
      <c r="E5" s="26">
        <v>13465700</v>
      </c>
      <c r="F5" s="31">
        <v>-0.6094176859485676</v>
      </c>
      <c r="G5" s="31">
        <v>-0.60323637092761606</v>
      </c>
    </row>
    <row r="6" spans="1:7" ht="21.95" customHeight="1">
      <c r="A6" s="24" t="s">
        <v>63</v>
      </c>
      <c r="B6" s="26">
        <v>3807534</v>
      </c>
      <c r="C6" s="26">
        <v>7775200</v>
      </c>
      <c r="D6" s="28">
        <v>3832805</v>
      </c>
      <c r="E6" s="28">
        <v>9338600</v>
      </c>
      <c r="F6" s="31">
        <v>-6.5933435173456401E-3</v>
      </c>
      <c r="G6" s="31">
        <v>-0.16741267427665818</v>
      </c>
    </row>
    <row r="7" spans="1:7" ht="21.95" customHeight="1">
      <c r="A7" s="24" t="s">
        <v>64</v>
      </c>
      <c r="B7" s="26">
        <v>3981</v>
      </c>
      <c r="C7" s="26">
        <v>70600</v>
      </c>
      <c r="D7" s="29">
        <v>28774</v>
      </c>
      <c r="E7" s="29">
        <v>241600</v>
      </c>
      <c r="F7" s="31">
        <v>-0.86164593035379156</v>
      </c>
      <c r="G7" s="31">
        <v>-0.70778145695364236</v>
      </c>
    </row>
    <row r="8" spans="1:7" ht="21.95" customHeight="1">
      <c r="A8" s="24" t="s">
        <v>65</v>
      </c>
      <c r="B8" s="26">
        <v>2751145</v>
      </c>
      <c r="C8" s="26">
        <v>7066700</v>
      </c>
      <c r="D8" s="29">
        <v>7011386</v>
      </c>
      <c r="E8" s="29">
        <v>15293100</v>
      </c>
      <c r="F8" s="31">
        <v>-0.60761752383908119</v>
      </c>
      <c r="G8" s="31">
        <v>-0.53791579208924278</v>
      </c>
    </row>
    <row r="9" spans="1:7" ht="21.95" customHeight="1">
      <c r="A9" s="24" t="s">
        <v>184</v>
      </c>
      <c r="B9" s="26">
        <v>2155089</v>
      </c>
      <c r="C9" s="26">
        <v>5119100</v>
      </c>
      <c r="D9" s="29">
        <v>2454885</v>
      </c>
      <c r="E9" s="29">
        <v>5181700</v>
      </c>
      <c r="F9" s="31">
        <v>-0.12212221753768504</v>
      </c>
      <c r="G9" s="31">
        <v>-1.2080977285446881E-2</v>
      </c>
    </row>
    <row r="10" spans="1:7" ht="23.45" customHeight="1">
      <c r="A10" s="39" t="s">
        <v>196</v>
      </c>
      <c r="B10" s="36">
        <v>10781534</v>
      </c>
      <c r="C10" s="36">
        <v>25374300</v>
      </c>
      <c r="D10" s="36">
        <v>18611717</v>
      </c>
      <c r="E10" s="36">
        <v>43520700</v>
      </c>
      <c r="F10" s="37">
        <v>-0.4207125543548722</v>
      </c>
      <c r="G10" s="37">
        <v>-0.4169602051437592</v>
      </c>
    </row>
    <row r="11" spans="1:7" ht="21.95" customHeight="1">
      <c r="A11" s="24" t="s">
        <v>197</v>
      </c>
      <c r="B11" s="26">
        <v>531356</v>
      </c>
      <c r="C11" s="26">
        <v>4147300</v>
      </c>
      <c r="D11" s="29">
        <v>457290</v>
      </c>
      <c r="E11" s="29">
        <v>3352400</v>
      </c>
      <c r="F11" s="27">
        <v>0.16196724179404764</v>
      </c>
      <c r="G11" s="27">
        <v>0.23711370958119549</v>
      </c>
    </row>
    <row r="12" spans="1:7" ht="21.95" customHeight="1">
      <c r="A12" s="24" t="s">
        <v>58</v>
      </c>
      <c r="B12" s="26">
        <v>73761</v>
      </c>
      <c r="C12" s="26">
        <v>1258100</v>
      </c>
      <c r="D12" s="29">
        <v>73487</v>
      </c>
      <c r="E12" s="29">
        <v>984100</v>
      </c>
      <c r="F12" s="27">
        <v>3.7285506280022584E-3</v>
      </c>
      <c r="G12" s="27">
        <v>0.27842698912712116</v>
      </c>
    </row>
    <row r="13" spans="1:7" ht="21.95" customHeight="1">
      <c r="A13" s="24" t="s">
        <v>59</v>
      </c>
      <c r="B13" s="26">
        <v>218198</v>
      </c>
      <c r="C13" s="26">
        <v>946900</v>
      </c>
      <c r="D13" s="29">
        <v>86718</v>
      </c>
      <c r="E13" s="29">
        <v>677900</v>
      </c>
      <c r="F13" s="27">
        <v>1.5161788786641757</v>
      </c>
      <c r="G13" s="27">
        <v>0.39681368933471006</v>
      </c>
    </row>
    <row r="14" spans="1:7" ht="21.95" customHeight="1">
      <c r="A14" s="24" t="s">
        <v>185</v>
      </c>
      <c r="B14" s="26">
        <v>132288</v>
      </c>
      <c r="C14" s="26">
        <v>1481200</v>
      </c>
      <c r="D14" s="29">
        <v>183062</v>
      </c>
      <c r="E14" s="29">
        <v>1931400</v>
      </c>
      <c r="F14" s="31">
        <v>-0.27735958309206721</v>
      </c>
      <c r="G14" s="31">
        <v>-0.23309516412964693</v>
      </c>
    </row>
    <row r="15" spans="1:7" ht="21.95" customHeight="1">
      <c r="A15" s="39" t="s">
        <v>198</v>
      </c>
      <c r="B15" s="36">
        <v>955603</v>
      </c>
      <c r="C15" s="36">
        <v>7833500</v>
      </c>
      <c r="D15" s="36">
        <v>800557</v>
      </c>
      <c r="E15" s="36">
        <v>6945800</v>
      </c>
      <c r="F15" s="38">
        <v>0.19367265541366829</v>
      </c>
      <c r="G15" s="38">
        <v>0.12780385268795524</v>
      </c>
    </row>
    <row r="16" spans="1:7" ht="21.95" customHeight="1">
      <c r="A16" s="24" t="s">
        <v>199</v>
      </c>
      <c r="B16" s="26">
        <v>4396071</v>
      </c>
      <c r="C16" s="26">
        <v>11137200</v>
      </c>
      <c r="D16" s="29">
        <v>4698072</v>
      </c>
      <c r="E16" s="29">
        <v>13440800</v>
      </c>
      <c r="F16" s="31">
        <v>-6.4281901171374112E-2</v>
      </c>
      <c r="G16" s="31">
        <v>-0.17138860782096299</v>
      </c>
    </row>
    <row r="17" spans="1:7" ht="21.95" customHeight="1">
      <c r="A17" s="24" t="s">
        <v>60</v>
      </c>
      <c r="B17" s="26">
        <v>254395</v>
      </c>
      <c r="C17" s="26">
        <v>1441600</v>
      </c>
      <c r="D17" s="29">
        <v>412545</v>
      </c>
      <c r="E17" s="29">
        <v>2087800</v>
      </c>
      <c r="F17" s="31">
        <v>-0.38335211916275802</v>
      </c>
      <c r="G17" s="31">
        <v>-0.30951240540281633</v>
      </c>
    </row>
    <row r="18" spans="1:7" ht="21.95" customHeight="1">
      <c r="A18" s="24" t="s">
        <v>61</v>
      </c>
      <c r="B18" s="26">
        <v>369141</v>
      </c>
      <c r="C18" s="26">
        <v>8529800</v>
      </c>
      <c r="D18" s="29">
        <v>998651</v>
      </c>
      <c r="E18" s="29">
        <v>8734600</v>
      </c>
      <c r="F18" s="31">
        <v>-0.63036035612040642</v>
      </c>
      <c r="G18" s="31">
        <v>-2.3446980972225417E-2</v>
      </c>
    </row>
    <row r="19" spans="1:7" ht="21.95" customHeight="1">
      <c r="A19" s="24" t="s">
        <v>187</v>
      </c>
      <c r="B19" s="26">
        <v>486680</v>
      </c>
      <c r="C19" s="26">
        <v>2836400</v>
      </c>
      <c r="D19" s="29">
        <v>674843</v>
      </c>
      <c r="E19" s="29">
        <v>3956800</v>
      </c>
      <c r="F19" s="31">
        <v>-0.2788248525953444</v>
      </c>
      <c r="G19" s="31">
        <v>-0.28315810756166604</v>
      </c>
    </row>
    <row r="20" spans="1:7" ht="21.95" customHeight="1">
      <c r="A20" s="39" t="s">
        <v>200</v>
      </c>
      <c r="B20" s="36">
        <v>5506287</v>
      </c>
      <c r="C20" s="36">
        <v>23945000</v>
      </c>
      <c r="D20" s="36">
        <v>6784111</v>
      </c>
      <c r="E20" s="36">
        <v>28220000</v>
      </c>
      <c r="F20" s="37">
        <v>-0.18835540868950995</v>
      </c>
      <c r="G20" s="37">
        <v>-0.15148830616583986</v>
      </c>
    </row>
    <row r="21" spans="1:7" ht="21.95" customHeight="1">
      <c r="A21" s="24" t="s">
        <v>201</v>
      </c>
      <c r="B21" s="26">
        <v>101653</v>
      </c>
      <c r="C21" s="26">
        <v>377600</v>
      </c>
      <c r="D21" s="29">
        <v>92635</v>
      </c>
      <c r="E21" s="29">
        <v>374900</v>
      </c>
      <c r="F21" s="27">
        <v>9.7349813785286399E-2</v>
      </c>
      <c r="G21" s="27">
        <v>7.2019205121365282E-3</v>
      </c>
    </row>
    <row r="22" spans="1:7" ht="21.95" customHeight="1">
      <c r="A22" s="24" t="s">
        <v>62</v>
      </c>
      <c r="B22" s="26">
        <v>717860</v>
      </c>
      <c r="C22" s="26">
        <v>9089800</v>
      </c>
      <c r="D22" s="29">
        <v>1152649</v>
      </c>
      <c r="E22" s="29">
        <v>9939100</v>
      </c>
      <c r="F22" s="31">
        <v>-0.37720849972541515</v>
      </c>
      <c r="G22" s="31">
        <v>-8.5450392892716609E-2</v>
      </c>
    </row>
    <row r="23" spans="1:7" ht="21.95" customHeight="1">
      <c r="A23" s="24" t="s">
        <v>188</v>
      </c>
      <c r="B23" s="26">
        <v>2076237</v>
      </c>
      <c r="C23" s="26">
        <v>12154300</v>
      </c>
      <c r="D23" s="29">
        <v>2911969</v>
      </c>
      <c r="E23" s="29">
        <v>18862500</v>
      </c>
      <c r="F23" s="31">
        <v>-0.28699893439799673</v>
      </c>
      <c r="G23" s="31">
        <v>-0.35563684559310804</v>
      </c>
    </row>
    <row r="24" spans="1:7" ht="21.95" customHeight="1">
      <c r="A24" s="39" t="s">
        <v>186</v>
      </c>
      <c r="B24" s="36">
        <v>2895750</v>
      </c>
      <c r="C24" s="36">
        <v>21621700</v>
      </c>
      <c r="D24" s="36">
        <v>4157253</v>
      </c>
      <c r="E24" s="36">
        <v>29176500</v>
      </c>
      <c r="F24" s="37">
        <v>-0.30344629013437474</v>
      </c>
      <c r="G24" s="37">
        <v>-0.25893441639675763</v>
      </c>
    </row>
    <row r="25" spans="1:7" ht="26.1" customHeight="1">
      <c r="A25" s="33" t="s">
        <v>202</v>
      </c>
      <c r="B25" s="34">
        <v>20139174</v>
      </c>
      <c r="C25" s="34">
        <v>78774500</v>
      </c>
      <c r="D25" s="34">
        <v>30353638</v>
      </c>
      <c r="E25" s="34">
        <v>107863000</v>
      </c>
      <c r="F25" s="35">
        <v>-0.33651531325503714</v>
      </c>
      <c r="G25" s="35">
        <v>-0.26968005710948151</v>
      </c>
    </row>
  </sheetData>
  <mergeCells count="6">
    <mergeCell ref="F3:G3"/>
    <mergeCell ref="A1:G1"/>
    <mergeCell ref="A3:A4"/>
    <mergeCell ref="A2:G2"/>
    <mergeCell ref="B3:C3"/>
    <mergeCell ref="D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5"/>
  <sheetViews>
    <sheetView workbookViewId="0">
      <selection sqref="A1:G1"/>
    </sheetView>
  </sheetViews>
  <sheetFormatPr defaultColWidth="9" defaultRowHeight="15.75"/>
  <cols>
    <col min="1" max="1" width="18.625" style="23" bestFit="1" customWidth="1"/>
    <col min="2" max="2" width="13.625" style="23" bestFit="1" customWidth="1"/>
    <col min="3" max="3" width="15" style="23" bestFit="1" customWidth="1"/>
    <col min="4" max="4" width="13.625" style="23" bestFit="1" customWidth="1"/>
    <col min="5" max="5" width="15" style="23" bestFit="1" customWidth="1"/>
    <col min="6" max="7" width="9.625" style="23" bestFit="1" customWidth="1"/>
    <col min="8" max="16384" width="9" style="23"/>
  </cols>
  <sheetData>
    <row r="1" spans="1:7" ht="36" customHeight="1">
      <c r="A1" s="41" t="s">
        <v>123</v>
      </c>
      <c r="B1" s="41"/>
      <c r="C1" s="41"/>
      <c r="D1" s="41"/>
      <c r="E1" s="41"/>
      <c r="F1" s="41"/>
      <c r="G1" s="41"/>
    </row>
    <row r="2" spans="1:7" ht="26.25" customHeight="1">
      <c r="A2" s="42" t="s">
        <v>15</v>
      </c>
      <c r="B2" s="44" t="s">
        <v>124</v>
      </c>
      <c r="C2" s="45"/>
      <c r="D2" s="44" t="s">
        <v>125</v>
      </c>
      <c r="E2" s="45"/>
      <c r="F2" s="40" t="s">
        <v>85</v>
      </c>
      <c r="G2" s="40"/>
    </row>
    <row r="3" spans="1:7" s="25" customFormat="1" ht="21" customHeight="1">
      <c r="A3" s="43"/>
      <c r="B3" s="32" t="s">
        <v>92</v>
      </c>
      <c r="C3" s="32" t="s">
        <v>126</v>
      </c>
      <c r="D3" s="32" t="s">
        <v>16</v>
      </c>
      <c r="E3" s="32" t="s">
        <v>17</v>
      </c>
      <c r="F3" s="32" t="s">
        <v>87</v>
      </c>
      <c r="G3" s="32" t="s">
        <v>88</v>
      </c>
    </row>
    <row r="4" spans="1:7" ht="21.95" customHeight="1">
      <c r="A4" s="24" t="s">
        <v>20</v>
      </c>
      <c r="B4" s="26">
        <f>SUM(公式!D5)</f>
        <v>362058</v>
      </c>
      <c r="C4" s="26">
        <f>SUM(公式!E5)</f>
        <v>933400</v>
      </c>
      <c r="D4" s="26">
        <v>869513</v>
      </c>
      <c r="E4" s="26">
        <v>2021400</v>
      </c>
      <c r="F4" s="31">
        <f t="shared" ref="F4:G9" si="0">SUM(B4/D4-1)</f>
        <v>-0.58360829567815542</v>
      </c>
      <c r="G4" s="31">
        <f t="shared" si="0"/>
        <v>-0.53824082319184718</v>
      </c>
    </row>
    <row r="5" spans="1:7" ht="21.95" customHeight="1">
      <c r="A5" s="24" t="s">
        <v>6</v>
      </c>
      <c r="B5" s="26">
        <f>SUM(公式!D8)</f>
        <v>433949</v>
      </c>
      <c r="C5" s="26">
        <f>SUM(公式!E8)</f>
        <v>931400</v>
      </c>
      <c r="D5" s="28">
        <v>317598</v>
      </c>
      <c r="E5" s="28">
        <v>763300</v>
      </c>
      <c r="F5" s="27">
        <f t="shared" si="0"/>
        <v>0.36634676540784272</v>
      </c>
      <c r="G5" s="27">
        <f t="shared" si="0"/>
        <v>0.2202279575527315</v>
      </c>
    </row>
    <row r="6" spans="1:7" ht="21.95" customHeight="1">
      <c r="A6" s="24" t="s">
        <v>7</v>
      </c>
      <c r="B6" s="26">
        <f>SUM(公式!D10)</f>
        <v>0</v>
      </c>
      <c r="C6" s="26">
        <f>SUM(公式!E10)</f>
        <v>0</v>
      </c>
      <c r="D6" s="29">
        <v>347</v>
      </c>
      <c r="E6" s="29">
        <v>7200</v>
      </c>
      <c r="F6" s="31">
        <f t="shared" ref="F6:F7" si="1">SUM(B6/D6-1)</f>
        <v>-1</v>
      </c>
      <c r="G6" s="31">
        <f t="shared" ref="G6:G7" si="2">SUM(C6/E6-1)</f>
        <v>-1</v>
      </c>
    </row>
    <row r="7" spans="1:7" ht="21.95" customHeight="1">
      <c r="A7" s="24" t="s">
        <v>8</v>
      </c>
      <c r="B7" s="26">
        <f>SUM(公式!D12)</f>
        <v>617098</v>
      </c>
      <c r="C7" s="26">
        <f>SUM(公式!E12)</f>
        <v>1738500</v>
      </c>
      <c r="D7" s="29">
        <v>1017484</v>
      </c>
      <c r="E7" s="29">
        <v>1993400</v>
      </c>
      <c r="F7" s="31">
        <f t="shared" si="1"/>
        <v>-0.39350594210818057</v>
      </c>
      <c r="G7" s="31">
        <f t="shared" si="2"/>
        <v>-0.12787197752583523</v>
      </c>
    </row>
    <row r="8" spans="1:7" ht="21.95" customHeight="1">
      <c r="A8" s="24" t="s">
        <v>1</v>
      </c>
      <c r="B8" s="26">
        <f>SUM(公式!D14)</f>
        <v>181565</v>
      </c>
      <c r="C8" s="26">
        <f>SUM(公式!E14)</f>
        <v>457100</v>
      </c>
      <c r="D8" s="29">
        <v>238436</v>
      </c>
      <c r="E8" s="29">
        <v>528700</v>
      </c>
      <c r="F8" s="31">
        <f t="shared" si="0"/>
        <v>-0.23851683470616858</v>
      </c>
      <c r="G8" s="31">
        <f t="shared" si="0"/>
        <v>-0.13542651787403059</v>
      </c>
    </row>
    <row r="9" spans="1:7" ht="23.45" customHeight="1">
      <c r="A9" s="39" t="s">
        <v>21</v>
      </c>
      <c r="B9" s="36">
        <f>SUM(B4:B8)</f>
        <v>1594670</v>
      </c>
      <c r="C9" s="36">
        <f>SUM(C4:C8)</f>
        <v>4060400</v>
      </c>
      <c r="D9" s="36">
        <v>2443378</v>
      </c>
      <c r="E9" s="36">
        <v>5314000</v>
      </c>
      <c r="F9" s="37">
        <f t="shared" si="0"/>
        <v>-0.34735026672090852</v>
      </c>
      <c r="G9" s="37">
        <f t="shared" si="0"/>
        <v>-0.23590515619119312</v>
      </c>
    </row>
    <row r="10" spans="1:7" ht="21.95" customHeight="1">
      <c r="A10" s="24" t="s">
        <v>22</v>
      </c>
      <c r="B10" s="26">
        <f>SUM(公式!D20)</f>
        <v>55954</v>
      </c>
      <c r="C10" s="26">
        <f>SUM(公式!E20)</f>
        <v>341200</v>
      </c>
      <c r="D10" s="29">
        <v>38107</v>
      </c>
      <c r="E10" s="29">
        <v>188400</v>
      </c>
      <c r="F10" s="27">
        <f t="shared" ref="F10:G14" si="3">SUM(B10/D10-1)</f>
        <v>0.46833915028734885</v>
      </c>
      <c r="G10" s="27">
        <f t="shared" si="3"/>
        <v>0.81104033970276013</v>
      </c>
    </row>
    <row r="11" spans="1:7" ht="21.95" customHeight="1">
      <c r="A11" s="24" t="s">
        <v>4</v>
      </c>
      <c r="B11" s="26">
        <f>SUM(公式!D23)</f>
        <v>9281</v>
      </c>
      <c r="C11" s="26">
        <f>SUM(公式!E23)</f>
        <v>192200</v>
      </c>
      <c r="D11" s="29">
        <v>231</v>
      </c>
      <c r="E11" s="29">
        <v>4900</v>
      </c>
      <c r="F11" s="27">
        <f t="shared" si="3"/>
        <v>39.177489177489178</v>
      </c>
      <c r="G11" s="27">
        <f t="shared" si="3"/>
        <v>38.224489795918366</v>
      </c>
    </row>
    <row r="12" spans="1:7" ht="21.95" customHeight="1">
      <c r="A12" s="24" t="s">
        <v>5</v>
      </c>
      <c r="B12" s="26">
        <f>SUM(公式!D25)</f>
        <v>10394</v>
      </c>
      <c r="C12" s="26">
        <f>SUM(公式!E25)</f>
        <v>34000</v>
      </c>
      <c r="D12" s="29">
        <v>326</v>
      </c>
      <c r="E12" s="29">
        <v>2400</v>
      </c>
      <c r="F12" s="27">
        <f t="shared" si="3"/>
        <v>30.883435582822084</v>
      </c>
      <c r="G12" s="27">
        <f t="shared" si="3"/>
        <v>13.166666666666666</v>
      </c>
    </row>
    <row r="13" spans="1:7" ht="21.95" customHeight="1">
      <c r="A13" s="24" t="s">
        <v>0</v>
      </c>
      <c r="B13" s="26">
        <f>SUM(公式!D27)</f>
        <v>19400</v>
      </c>
      <c r="C13" s="26">
        <f>SUM(公式!E27)</f>
        <v>256200</v>
      </c>
      <c r="D13" s="29">
        <v>12714</v>
      </c>
      <c r="E13" s="29">
        <v>179500</v>
      </c>
      <c r="F13" s="27">
        <f t="shared" si="3"/>
        <v>0.52587698599968546</v>
      </c>
      <c r="G13" s="27">
        <f t="shared" si="3"/>
        <v>0.4272980501392758</v>
      </c>
    </row>
    <row r="14" spans="1:7" ht="21.95" customHeight="1">
      <c r="A14" s="39" t="s">
        <v>21</v>
      </c>
      <c r="B14" s="36">
        <f>SUM(B10:B13)</f>
        <v>95029</v>
      </c>
      <c r="C14" s="36">
        <f>SUM(C10:C13)</f>
        <v>823600</v>
      </c>
      <c r="D14" s="36">
        <v>51378</v>
      </c>
      <c r="E14" s="36">
        <v>375200</v>
      </c>
      <c r="F14" s="38">
        <f t="shared" si="3"/>
        <v>0.84960488925220923</v>
      </c>
      <c r="G14" s="38">
        <f t="shared" si="3"/>
        <v>1.1950959488272921</v>
      </c>
    </row>
    <row r="15" spans="1:7" ht="21.95" customHeight="1">
      <c r="A15" s="24" t="s">
        <v>23</v>
      </c>
      <c r="B15" s="26">
        <f>SUM(公式!D31)</f>
        <v>749712</v>
      </c>
      <c r="C15" s="26">
        <f>SUM(公式!E31)</f>
        <v>1977100</v>
      </c>
      <c r="D15" s="29">
        <v>913950</v>
      </c>
      <c r="E15" s="29">
        <v>2496100</v>
      </c>
      <c r="F15" s="31">
        <f t="shared" ref="F15:G19" si="4">SUM(B15/D15-1)</f>
        <v>-0.17970129656983425</v>
      </c>
      <c r="G15" s="31">
        <f t="shared" si="4"/>
        <v>-0.20792436200472741</v>
      </c>
    </row>
    <row r="16" spans="1:7" ht="21.95" customHeight="1">
      <c r="A16" s="24" t="s">
        <v>2</v>
      </c>
      <c r="B16" s="26">
        <f>SUM(公式!D34)</f>
        <v>35173</v>
      </c>
      <c r="C16" s="26">
        <f>SUM(公式!E34)</f>
        <v>294600</v>
      </c>
      <c r="D16" s="29">
        <v>114449</v>
      </c>
      <c r="E16" s="29">
        <v>599700</v>
      </c>
      <c r="F16" s="31">
        <f t="shared" si="4"/>
        <v>-0.69267534010782095</v>
      </c>
      <c r="G16" s="31">
        <f t="shared" si="4"/>
        <v>-0.50875437718859429</v>
      </c>
    </row>
    <row r="17" spans="1:7" ht="21.95" customHeight="1">
      <c r="A17" s="24" t="s">
        <v>3</v>
      </c>
      <c r="B17" s="26">
        <f>SUM(公式!D38)</f>
        <v>25309</v>
      </c>
      <c r="C17" s="26">
        <f>SUM(公式!E38)</f>
        <v>153600</v>
      </c>
      <c r="D17" s="29">
        <v>162772</v>
      </c>
      <c r="E17" s="29">
        <v>1109500</v>
      </c>
      <c r="F17" s="31">
        <f t="shared" si="4"/>
        <v>-0.84451256972943756</v>
      </c>
      <c r="G17" s="31">
        <f t="shared" si="4"/>
        <v>-0.86155926092834612</v>
      </c>
    </row>
    <row r="18" spans="1:7" ht="21.95" customHeight="1">
      <c r="A18" s="24" t="s">
        <v>9</v>
      </c>
      <c r="B18" s="26">
        <f>SUM(公式!D41)</f>
        <v>163176</v>
      </c>
      <c r="C18" s="26">
        <f>SUM(公式!E41)</f>
        <v>1960100</v>
      </c>
      <c r="D18" s="29">
        <v>113484</v>
      </c>
      <c r="E18" s="29">
        <v>569600</v>
      </c>
      <c r="F18" s="27">
        <f t="shared" si="4"/>
        <v>0.4378767050861796</v>
      </c>
      <c r="G18" s="27">
        <f t="shared" si="4"/>
        <v>2.4411867977528088</v>
      </c>
    </row>
    <row r="19" spans="1:7" ht="21.95" customHeight="1">
      <c r="A19" s="39" t="s">
        <v>21</v>
      </c>
      <c r="B19" s="36">
        <f>SUM(B15:B18)</f>
        <v>973370</v>
      </c>
      <c r="C19" s="36">
        <f>SUM(C15:C18)</f>
        <v>4385400</v>
      </c>
      <c r="D19" s="36">
        <v>1304655</v>
      </c>
      <c r="E19" s="36">
        <v>4774900</v>
      </c>
      <c r="F19" s="37">
        <f t="shared" si="4"/>
        <v>-0.253925367242681</v>
      </c>
      <c r="G19" s="37">
        <f t="shared" si="4"/>
        <v>-8.1572388950553965E-2</v>
      </c>
    </row>
    <row r="20" spans="1:7" ht="21.95" customHeight="1">
      <c r="A20" s="24" t="s">
        <v>24</v>
      </c>
      <c r="B20" s="26">
        <f>SUM(公式!D46)</f>
        <v>3294</v>
      </c>
      <c r="C20" s="26">
        <f>SUM(公式!E46)</f>
        <v>33500</v>
      </c>
      <c r="D20" s="29">
        <v>23416</v>
      </c>
      <c r="E20" s="29">
        <v>67500</v>
      </c>
      <c r="F20" s="31">
        <f t="shared" ref="F20:G23" si="5">SUM(B20/D20-1)</f>
        <v>-0.85932695592757091</v>
      </c>
      <c r="G20" s="31">
        <f t="shared" si="5"/>
        <v>-0.50370370370370376</v>
      </c>
    </row>
    <row r="21" spans="1:7" ht="21.95" customHeight="1">
      <c r="A21" s="24" t="s">
        <v>10</v>
      </c>
      <c r="B21" s="26">
        <f>SUM(公式!D50)</f>
        <v>172072</v>
      </c>
      <c r="C21" s="26">
        <f>SUM(公式!E50)</f>
        <v>1674900</v>
      </c>
      <c r="D21" s="29">
        <v>145214</v>
      </c>
      <c r="E21" s="29">
        <v>1231400</v>
      </c>
      <c r="F21" s="27">
        <f t="shared" si="5"/>
        <v>0.18495461870067631</v>
      </c>
      <c r="G21" s="27">
        <f t="shared" si="5"/>
        <v>0.36015916842618156</v>
      </c>
    </row>
    <row r="22" spans="1:7" ht="21.95" customHeight="1">
      <c r="A22" s="24" t="s">
        <v>11</v>
      </c>
      <c r="B22" s="26">
        <f>SUM(公式!D55)</f>
        <v>362379</v>
      </c>
      <c r="C22" s="26">
        <f>SUM(公式!E55)</f>
        <v>2045700</v>
      </c>
      <c r="D22" s="29">
        <v>400505</v>
      </c>
      <c r="E22" s="29">
        <v>2064100</v>
      </c>
      <c r="F22" s="31">
        <f t="shared" si="5"/>
        <v>-9.5194816544113103E-2</v>
      </c>
      <c r="G22" s="31">
        <f t="shared" si="5"/>
        <v>-8.9142967879463075E-3</v>
      </c>
    </row>
    <row r="23" spans="1:7" ht="21.95" customHeight="1">
      <c r="A23" s="39" t="s">
        <v>21</v>
      </c>
      <c r="B23" s="36">
        <f>SUM(B20:B22)</f>
        <v>537745</v>
      </c>
      <c r="C23" s="36">
        <f>SUM(C20:C22)</f>
        <v>3754100</v>
      </c>
      <c r="D23" s="36">
        <v>569135</v>
      </c>
      <c r="E23" s="36">
        <v>3363000</v>
      </c>
      <c r="F23" s="37">
        <f t="shared" si="5"/>
        <v>-5.5153873861210401E-2</v>
      </c>
      <c r="G23" s="37">
        <f t="shared" si="5"/>
        <v>0.11629497472494799</v>
      </c>
    </row>
    <row r="24" spans="1:7" ht="26.1" customHeight="1">
      <c r="A24" s="33" t="s">
        <v>90</v>
      </c>
      <c r="B24" s="34">
        <f>SUM(B9+B14+B19+B23)</f>
        <v>3200814</v>
      </c>
      <c r="C24" s="34">
        <f>SUM(C9+C14+C19+C23)</f>
        <v>13023500</v>
      </c>
      <c r="D24" s="34">
        <v>4368546</v>
      </c>
      <c r="E24" s="34">
        <v>13827100</v>
      </c>
      <c r="F24" s="35">
        <f>SUM(B24/D24-1)</f>
        <v>-0.26730449902553388</v>
      </c>
      <c r="G24" s="35">
        <f>SUM(C24/E24-1)</f>
        <v>-5.8117754265174959E-2</v>
      </c>
    </row>
    <row r="25" spans="1:7" ht="10.15" customHeight="1">
      <c r="B25" s="30"/>
      <c r="C25" s="30"/>
      <c r="D25" s="30"/>
      <c r="E25" s="30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5"/>
  <sheetViews>
    <sheetView workbookViewId="0">
      <selection sqref="A1:G1"/>
    </sheetView>
  </sheetViews>
  <sheetFormatPr defaultColWidth="9" defaultRowHeight="15.75"/>
  <cols>
    <col min="1" max="1" width="18.875" style="23" bestFit="1" customWidth="1"/>
    <col min="2" max="5" width="13.75" style="23" bestFit="1" customWidth="1"/>
    <col min="6" max="7" width="10.5" style="23" customWidth="1"/>
    <col min="8" max="16384" width="9" style="23"/>
  </cols>
  <sheetData>
    <row r="1" spans="1:7" ht="36" customHeight="1">
      <c r="A1" s="41" t="s">
        <v>84</v>
      </c>
      <c r="B1" s="41"/>
      <c r="C1" s="41"/>
      <c r="D1" s="41"/>
      <c r="E1" s="41"/>
      <c r="F1" s="41"/>
      <c r="G1" s="41"/>
    </row>
    <row r="2" spans="1:7" ht="26.25" customHeight="1">
      <c r="A2" s="42" t="s">
        <v>15</v>
      </c>
      <c r="B2" s="44" t="s">
        <v>127</v>
      </c>
      <c r="C2" s="45"/>
      <c r="D2" s="44" t="s">
        <v>128</v>
      </c>
      <c r="E2" s="45"/>
      <c r="F2" s="40" t="s">
        <v>129</v>
      </c>
      <c r="G2" s="40"/>
    </row>
    <row r="3" spans="1:7" s="25" customFormat="1" ht="21" customHeight="1">
      <c r="A3" s="43"/>
      <c r="B3" s="32" t="s">
        <v>92</v>
      </c>
      <c r="C3" s="32" t="s">
        <v>86</v>
      </c>
      <c r="D3" s="32" t="s">
        <v>92</v>
      </c>
      <c r="E3" s="32" t="s">
        <v>86</v>
      </c>
      <c r="F3" s="32" t="s">
        <v>130</v>
      </c>
      <c r="G3" s="32" t="s">
        <v>131</v>
      </c>
    </row>
    <row r="4" spans="1:7" ht="21.95" customHeight="1">
      <c r="A4" s="24" t="s">
        <v>20</v>
      </c>
      <c r="B4" s="26">
        <f>公式!F5</f>
        <v>470752</v>
      </c>
      <c r="C4" s="26">
        <f>公式!G5</f>
        <v>1248700</v>
      </c>
      <c r="D4" s="26">
        <v>1364194</v>
      </c>
      <c r="E4" s="26">
        <v>3271900</v>
      </c>
      <c r="F4" s="31">
        <f t="shared" ref="F4:G9" si="0">SUM(B4/D4-1)</f>
        <v>-0.6549229801626455</v>
      </c>
      <c r="G4" s="31">
        <f t="shared" si="0"/>
        <v>-0.61835630673309083</v>
      </c>
    </row>
    <row r="5" spans="1:7" ht="21.95" customHeight="1">
      <c r="A5" s="24" t="s">
        <v>6</v>
      </c>
      <c r="B5" s="26">
        <f>公式!F8</f>
        <v>1002154</v>
      </c>
      <c r="C5" s="26">
        <f>公式!G8</f>
        <v>2086000</v>
      </c>
      <c r="D5" s="28">
        <v>612445</v>
      </c>
      <c r="E5" s="28">
        <v>1500600</v>
      </c>
      <c r="F5" s="27">
        <f t="shared" si="0"/>
        <v>0.63631673048192083</v>
      </c>
      <c r="G5" s="27">
        <f t="shared" si="0"/>
        <v>0.39011062241769956</v>
      </c>
    </row>
    <row r="6" spans="1:7" ht="21.95" customHeight="1">
      <c r="A6" s="24" t="s">
        <v>7</v>
      </c>
      <c r="B6" s="26">
        <f>公式!F10</f>
        <v>3689</v>
      </c>
      <c r="C6" s="26">
        <f>公式!G10</f>
        <v>59800</v>
      </c>
      <c r="D6" s="29">
        <v>347</v>
      </c>
      <c r="E6" s="29">
        <v>7200</v>
      </c>
      <c r="F6" s="27">
        <f t="shared" ref="F6" si="1">SUM(B6/D6-1)</f>
        <v>9.631123919308358</v>
      </c>
      <c r="G6" s="27">
        <f t="shared" ref="G6" si="2">SUM(C6/E6-1)</f>
        <v>7.3055555555555554</v>
      </c>
    </row>
    <row r="7" spans="1:7" ht="21.95" customHeight="1">
      <c r="A7" s="24" t="s">
        <v>8</v>
      </c>
      <c r="B7" s="26">
        <f>公式!F12</f>
        <v>871050</v>
      </c>
      <c r="C7" s="26">
        <f>公式!G12</f>
        <v>2339300</v>
      </c>
      <c r="D7" s="29">
        <v>2205252</v>
      </c>
      <c r="E7" s="29">
        <v>4350300</v>
      </c>
      <c r="F7" s="31">
        <f t="shared" si="0"/>
        <v>-0.60501112797993151</v>
      </c>
      <c r="G7" s="31">
        <f t="shared" si="0"/>
        <v>-0.46226697009401652</v>
      </c>
    </row>
    <row r="8" spans="1:7" ht="21.95" customHeight="1">
      <c r="A8" s="24" t="s">
        <v>1</v>
      </c>
      <c r="B8" s="26">
        <f>公式!F14</f>
        <v>382559</v>
      </c>
      <c r="C8" s="26">
        <f>公式!G14</f>
        <v>920400</v>
      </c>
      <c r="D8" s="29">
        <v>436890</v>
      </c>
      <c r="E8" s="29">
        <v>879900</v>
      </c>
      <c r="F8" s="31">
        <f t="shared" si="0"/>
        <v>-0.12435853418480625</v>
      </c>
      <c r="G8" s="27">
        <f t="shared" si="0"/>
        <v>4.6027957722468482E-2</v>
      </c>
    </row>
    <row r="9" spans="1:7" ht="23.45" customHeight="1">
      <c r="A9" s="39" t="s">
        <v>21</v>
      </c>
      <c r="B9" s="36">
        <f>SUM(B4:B8)</f>
        <v>2730204</v>
      </c>
      <c r="C9" s="36">
        <f>SUM(C4:C8)</f>
        <v>6654200</v>
      </c>
      <c r="D9" s="36">
        <v>4619128</v>
      </c>
      <c r="E9" s="36">
        <v>10009900</v>
      </c>
      <c r="F9" s="37">
        <f t="shared" si="0"/>
        <v>-0.40893519296282765</v>
      </c>
      <c r="G9" s="37">
        <f t="shared" si="0"/>
        <v>-0.33523811426687578</v>
      </c>
    </row>
    <row r="10" spans="1:7" ht="21.95" customHeight="1">
      <c r="A10" s="24" t="s">
        <v>22</v>
      </c>
      <c r="B10" s="26">
        <f>公式!F20</f>
        <v>127431</v>
      </c>
      <c r="C10" s="26">
        <f>公式!G20</f>
        <v>686400</v>
      </c>
      <c r="D10" s="29">
        <v>99304</v>
      </c>
      <c r="E10" s="29">
        <v>594700</v>
      </c>
      <c r="F10" s="27">
        <f t="shared" ref="F10:G14" si="3">SUM(B10/D10-1)</f>
        <v>0.28324135986465793</v>
      </c>
      <c r="G10" s="27">
        <f t="shared" si="3"/>
        <v>0.15419539263494197</v>
      </c>
    </row>
    <row r="11" spans="1:7" ht="21.95" customHeight="1">
      <c r="A11" s="24" t="s">
        <v>4</v>
      </c>
      <c r="B11" s="26">
        <f>公式!F23</f>
        <v>16999</v>
      </c>
      <c r="C11" s="26">
        <f>公式!G23</f>
        <v>309000</v>
      </c>
      <c r="D11" s="29">
        <v>14003</v>
      </c>
      <c r="E11" s="29">
        <v>203700</v>
      </c>
      <c r="F11" s="27">
        <f t="shared" si="3"/>
        <v>0.21395415268156825</v>
      </c>
      <c r="G11" s="27">
        <f t="shared" si="3"/>
        <v>0.51693667157584677</v>
      </c>
    </row>
    <row r="12" spans="1:7" ht="21.95" customHeight="1">
      <c r="A12" s="24" t="s">
        <v>5</v>
      </c>
      <c r="B12" s="26">
        <f>公式!F25</f>
        <v>33940</v>
      </c>
      <c r="C12" s="26">
        <f>公式!G25</f>
        <v>103600</v>
      </c>
      <c r="D12" s="29">
        <v>2322</v>
      </c>
      <c r="E12" s="29">
        <v>18300</v>
      </c>
      <c r="F12" s="27">
        <f t="shared" si="3"/>
        <v>13.616709732988802</v>
      </c>
      <c r="G12" s="27">
        <f t="shared" si="3"/>
        <v>4.6612021857923498</v>
      </c>
    </row>
    <row r="13" spans="1:7" ht="21.95" customHeight="1">
      <c r="A13" s="24" t="s">
        <v>0</v>
      </c>
      <c r="B13" s="26">
        <f>公式!F27</f>
        <v>56020</v>
      </c>
      <c r="C13" s="26">
        <f>公式!G27</f>
        <v>571600</v>
      </c>
      <c r="D13" s="29">
        <v>45354</v>
      </c>
      <c r="E13" s="29">
        <v>431300</v>
      </c>
      <c r="F13" s="27">
        <f t="shared" si="3"/>
        <v>0.2351722009084094</v>
      </c>
      <c r="G13" s="27">
        <f t="shared" si="3"/>
        <v>0.325295617899374</v>
      </c>
    </row>
    <row r="14" spans="1:7" ht="21.95" customHeight="1">
      <c r="A14" s="39" t="s">
        <v>21</v>
      </c>
      <c r="B14" s="36">
        <f>SUM(B10:B13)</f>
        <v>234390</v>
      </c>
      <c r="C14" s="36">
        <f>SUM(C10:C13)</f>
        <v>1670600</v>
      </c>
      <c r="D14" s="36">
        <v>160983</v>
      </c>
      <c r="E14" s="36">
        <v>1248000</v>
      </c>
      <c r="F14" s="38">
        <f t="shared" si="3"/>
        <v>0.45599224762863155</v>
      </c>
      <c r="G14" s="38">
        <f t="shared" si="3"/>
        <v>0.33862179487179489</v>
      </c>
    </row>
    <row r="15" spans="1:7" ht="21.95" customHeight="1">
      <c r="A15" s="24" t="s">
        <v>23</v>
      </c>
      <c r="B15" s="26">
        <f>公式!F31</f>
        <v>1315205</v>
      </c>
      <c r="C15" s="26">
        <f>公式!G31</f>
        <v>3353100</v>
      </c>
      <c r="D15" s="29">
        <v>1423503</v>
      </c>
      <c r="E15" s="29">
        <v>3964500</v>
      </c>
      <c r="F15" s="31">
        <f t="shared" ref="F15:G19" si="4">SUM(B15/D15-1)</f>
        <v>-7.6078518977480192E-2</v>
      </c>
      <c r="G15" s="31">
        <f t="shared" si="4"/>
        <v>-0.15421869088157392</v>
      </c>
    </row>
    <row r="16" spans="1:7" ht="21.95" customHeight="1">
      <c r="A16" s="24" t="s">
        <v>2</v>
      </c>
      <c r="B16" s="26">
        <f>公式!F34</f>
        <v>52881</v>
      </c>
      <c r="C16" s="26">
        <f>公式!G34</f>
        <v>376700</v>
      </c>
      <c r="D16" s="29">
        <v>164690</v>
      </c>
      <c r="E16" s="29">
        <v>846100</v>
      </c>
      <c r="F16" s="31">
        <f t="shared" si="4"/>
        <v>-0.67890582306150948</v>
      </c>
      <c r="G16" s="31">
        <f t="shared" si="4"/>
        <v>-0.55478075877555844</v>
      </c>
    </row>
    <row r="17" spans="1:7" ht="21.95" customHeight="1">
      <c r="A17" s="24" t="s">
        <v>3</v>
      </c>
      <c r="B17" s="26">
        <f>公式!F38</f>
        <v>124306</v>
      </c>
      <c r="C17" s="26">
        <f>公式!G38</f>
        <v>2424600</v>
      </c>
      <c r="D17" s="29">
        <v>255767</v>
      </c>
      <c r="E17" s="29">
        <v>1766400</v>
      </c>
      <c r="F17" s="31">
        <f t="shared" si="4"/>
        <v>-0.51398734003995816</v>
      </c>
      <c r="G17" s="27">
        <f t="shared" si="4"/>
        <v>0.37262228260869557</v>
      </c>
    </row>
    <row r="18" spans="1:7" ht="21.95" customHeight="1">
      <c r="A18" s="24" t="s">
        <v>9</v>
      </c>
      <c r="B18" s="26">
        <f>公式!F41</f>
        <v>118439</v>
      </c>
      <c r="C18" s="26">
        <f>公式!G41</f>
        <v>638300</v>
      </c>
      <c r="D18" s="29">
        <v>156303</v>
      </c>
      <c r="E18" s="29">
        <v>894800</v>
      </c>
      <c r="F18" s="31">
        <f t="shared" si="4"/>
        <v>-0.24224742967185531</v>
      </c>
      <c r="G18" s="31">
        <f t="shared" si="4"/>
        <v>-0.2866562360303978</v>
      </c>
    </row>
    <row r="19" spans="1:7" ht="21.95" customHeight="1">
      <c r="A19" s="39" t="s">
        <v>21</v>
      </c>
      <c r="B19" s="36">
        <f>SUM(B15:B18)</f>
        <v>1610831</v>
      </c>
      <c r="C19" s="36">
        <f>SUM(C15:C18)</f>
        <v>6792700</v>
      </c>
      <c r="D19" s="36">
        <v>2000263</v>
      </c>
      <c r="E19" s="36">
        <v>7471800</v>
      </c>
      <c r="F19" s="37">
        <f t="shared" si="4"/>
        <v>-0.19469039821263501</v>
      </c>
      <c r="G19" s="37">
        <f t="shared" si="4"/>
        <v>-9.0888407077277189E-2</v>
      </c>
    </row>
    <row r="20" spans="1:7" ht="21.95" customHeight="1">
      <c r="A20" s="24" t="s">
        <v>24</v>
      </c>
      <c r="B20" s="26">
        <f>公式!F46</f>
        <v>10523</v>
      </c>
      <c r="C20" s="26">
        <f>公式!G46</f>
        <v>64400</v>
      </c>
      <c r="D20" s="29">
        <v>23566</v>
      </c>
      <c r="E20" s="29">
        <v>67900</v>
      </c>
      <c r="F20" s="31">
        <f t="shared" ref="F20:G23" si="5">SUM(B20/D20-1)</f>
        <v>-0.55346685903420179</v>
      </c>
      <c r="G20" s="31">
        <f t="shared" si="5"/>
        <v>-5.1546391752577359E-2</v>
      </c>
    </row>
    <row r="21" spans="1:7" ht="21.95" customHeight="1">
      <c r="A21" s="24" t="s">
        <v>10</v>
      </c>
      <c r="B21" s="26">
        <f>公式!F50</f>
        <v>294723</v>
      </c>
      <c r="C21" s="26">
        <f>公式!G50</f>
        <v>3105700</v>
      </c>
      <c r="D21" s="29">
        <v>228883</v>
      </c>
      <c r="E21" s="29">
        <v>2001300</v>
      </c>
      <c r="F21" s="27">
        <f t="shared" si="5"/>
        <v>0.28765788634367784</v>
      </c>
      <c r="G21" s="27">
        <f t="shared" si="5"/>
        <v>0.55184130315295055</v>
      </c>
    </row>
    <row r="22" spans="1:7" ht="21.95" customHeight="1">
      <c r="A22" s="24" t="s">
        <v>11</v>
      </c>
      <c r="B22" s="26">
        <f>公式!F55</f>
        <v>586807</v>
      </c>
      <c r="C22" s="26">
        <f>公式!G55</f>
        <v>3502900</v>
      </c>
      <c r="D22" s="29">
        <v>653672</v>
      </c>
      <c r="E22" s="29">
        <v>4072600</v>
      </c>
      <c r="F22" s="31">
        <f t="shared" si="5"/>
        <v>-0.10229136325251809</v>
      </c>
      <c r="G22" s="31">
        <f t="shared" si="5"/>
        <v>-0.13988606786819235</v>
      </c>
    </row>
    <row r="23" spans="1:7" ht="21.95" customHeight="1">
      <c r="A23" s="39" t="s">
        <v>21</v>
      </c>
      <c r="B23" s="36">
        <f>SUM(B20:B22)</f>
        <v>892053</v>
      </c>
      <c r="C23" s="36">
        <f>SUM(C20:C22)</f>
        <v>6673000</v>
      </c>
      <c r="D23" s="36">
        <v>906121</v>
      </c>
      <c r="E23" s="36">
        <v>6141800</v>
      </c>
      <c r="F23" s="37">
        <f t="shared" si="5"/>
        <v>-1.5525520322341002E-2</v>
      </c>
      <c r="G23" s="38">
        <f t="shared" si="5"/>
        <v>8.6489302810251134E-2</v>
      </c>
    </row>
    <row r="24" spans="1:7" ht="26.1" customHeight="1">
      <c r="A24" s="33" t="s">
        <v>132</v>
      </c>
      <c r="B24" s="34">
        <f>SUM(B23,B19,B14,B9)</f>
        <v>5467478</v>
      </c>
      <c r="C24" s="34">
        <f>SUM(C23,C19,C14,C9)</f>
        <v>21790500</v>
      </c>
      <c r="D24" s="34">
        <v>7686495</v>
      </c>
      <c r="E24" s="34">
        <v>24871500</v>
      </c>
      <c r="F24" s="35">
        <f>SUM(B24/D24-1)</f>
        <v>-0.28869035886967986</v>
      </c>
      <c r="G24" s="35">
        <f>SUM(C24/E24-1)</f>
        <v>-0.12387672637356006</v>
      </c>
    </row>
    <row r="25" spans="1:7" ht="10.15" customHeight="1">
      <c r="B25" s="30"/>
      <c r="C25" s="30"/>
      <c r="D25" s="30"/>
      <c r="E25" s="30"/>
    </row>
  </sheetData>
  <mergeCells count="5">
    <mergeCell ref="F2:G2"/>
    <mergeCell ref="A1:G1"/>
    <mergeCell ref="A2:A3"/>
    <mergeCell ref="D2:E2"/>
    <mergeCell ref="B2:C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5"/>
  <sheetViews>
    <sheetView workbookViewId="0">
      <selection sqref="A1:G1"/>
    </sheetView>
  </sheetViews>
  <sheetFormatPr defaultColWidth="9" defaultRowHeight="15.75"/>
  <cols>
    <col min="1" max="1" width="18.875" style="23" bestFit="1" customWidth="1"/>
    <col min="2" max="5" width="13.75" style="23" bestFit="1" customWidth="1"/>
    <col min="6" max="7" width="10.5" style="23" customWidth="1"/>
    <col min="8" max="16384" width="9" style="23"/>
  </cols>
  <sheetData>
    <row r="1" spans="1:7" ht="36" customHeight="1">
      <c r="A1" s="41" t="s">
        <v>133</v>
      </c>
      <c r="B1" s="41"/>
      <c r="C1" s="41"/>
      <c r="D1" s="41"/>
      <c r="E1" s="41"/>
      <c r="F1" s="41"/>
      <c r="G1" s="41"/>
    </row>
    <row r="2" spans="1:7" ht="26.25" customHeight="1">
      <c r="A2" s="42" t="s">
        <v>15</v>
      </c>
      <c r="B2" s="44" t="s">
        <v>89</v>
      </c>
      <c r="C2" s="45"/>
      <c r="D2" s="44" t="s">
        <v>134</v>
      </c>
      <c r="E2" s="45"/>
      <c r="F2" s="40" t="s">
        <v>135</v>
      </c>
      <c r="G2" s="40"/>
    </row>
    <row r="3" spans="1:7" s="25" customFormat="1" ht="21" customHeight="1">
      <c r="A3" s="43"/>
      <c r="B3" s="32" t="s">
        <v>136</v>
      </c>
      <c r="C3" s="32" t="s">
        <v>137</v>
      </c>
      <c r="D3" s="32" t="s">
        <v>138</v>
      </c>
      <c r="E3" s="32" t="s">
        <v>139</v>
      </c>
      <c r="F3" s="32" t="s">
        <v>140</v>
      </c>
      <c r="G3" s="32" t="s">
        <v>141</v>
      </c>
    </row>
    <row r="4" spans="1:7" ht="21.95" customHeight="1">
      <c r="A4" s="24" t="s">
        <v>20</v>
      </c>
      <c r="B4" s="26">
        <f>公式!H5</f>
        <v>620088</v>
      </c>
      <c r="C4" s="26">
        <f>公式!I5</f>
        <v>1661300</v>
      </c>
      <c r="D4" s="26">
        <v>1846754</v>
      </c>
      <c r="E4" s="26">
        <v>4454500</v>
      </c>
      <c r="F4" s="31">
        <f t="shared" ref="F4:G9" si="0">SUM(B4/D4-1)</f>
        <v>-0.6642281538309921</v>
      </c>
      <c r="G4" s="31">
        <f t="shared" si="0"/>
        <v>-0.62705129644180047</v>
      </c>
    </row>
    <row r="5" spans="1:7" ht="21.95" customHeight="1">
      <c r="A5" s="24" t="s">
        <v>6</v>
      </c>
      <c r="B5" s="26">
        <f>公式!H8</f>
        <v>1515580</v>
      </c>
      <c r="C5" s="26">
        <f>公式!I8</f>
        <v>3180100</v>
      </c>
      <c r="D5" s="28">
        <v>1023399</v>
      </c>
      <c r="E5" s="28">
        <v>2377200</v>
      </c>
      <c r="F5" s="27">
        <f t="shared" si="0"/>
        <v>0.48092777108439622</v>
      </c>
      <c r="G5" s="27">
        <f t="shared" si="0"/>
        <v>0.33775029446407534</v>
      </c>
    </row>
    <row r="6" spans="1:7" ht="21.95" customHeight="1">
      <c r="A6" s="24" t="s">
        <v>7</v>
      </c>
      <c r="B6" s="26">
        <f>公式!H10</f>
        <v>3689</v>
      </c>
      <c r="C6" s="26">
        <f>公式!I10</f>
        <v>59800</v>
      </c>
      <c r="D6" s="29">
        <v>347</v>
      </c>
      <c r="E6" s="29">
        <v>7200</v>
      </c>
      <c r="F6" s="27">
        <f t="shared" si="0"/>
        <v>9.631123919308358</v>
      </c>
      <c r="G6" s="27">
        <f t="shared" si="0"/>
        <v>7.3055555555555554</v>
      </c>
    </row>
    <row r="7" spans="1:7" ht="21.95" customHeight="1">
      <c r="A7" s="24" t="s">
        <v>8</v>
      </c>
      <c r="B7" s="26">
        <f>公式!H12</f>
        <v>1051952</v>
      </c>
      <c r="C7" s="26">
        <f>公式!I12</f>
        <v>2746200</v>
      </c>
      <c r="D7" s="29">
        <v>2818456</v>
      </c>
      <c r="E7" s="29">
        <v>5571100</v>
      </c>
      <c r="F7" s="31">
        <f t="shared" si="0"/>
        <v>-0.62676302202340572</v>
      </c>
      <c r="G7" s="31">
        <f t="shared" si="0"/>
        <v>-0.50706323706269862</v>
      </c>
    </row>
    <row r="8" spans="1:7" ht="21.95" customHeight="1">
      <c r="A8" s="24" t="s">
        <v>1</v>
      </c>
      <c r="B8" s="26">
        <f>公式!H14</f>
        <v>612123</v>
      </c>
      <c r="C8" s="26">
        <f>公式!I14</f>
        <v>1459600</v>
      </c>
      <c r="D8" s="29">
        <v>639922</v>
      </c>
      <c r="E8" s="29">
        <v>1473800</v>
      </c>
      <c r="F8" s="31">
        <f t="shared" si="0"/>
        <v>-4.3441231900137822E-2</v>
      </c>
      <c r="G8" s="31">
        <f t="shared" si="0"/>
        <v>-9.6349572533586114E-3</v>
      </c>
    </row>
    <row r="9" spans="1:7" ht="23.45" customHeight="1">
      <c r="A9" s="39" t="s">
        <v>21</v>
      </c>
      <c r="B9" s="36">
        <f>SUM(B4:B8)</f>
        <v>3803432</v>
      </c>
      <c r="C9" s="36">
        <f>SUM(C4:C8)</f>
        <v>9107000</v>
      </c>
      <c r="D9" s="36">
        <v>6328878</v>
      </c>
      <c r="E9" s="36">
        <v>13883800</v>
      </c>
      <c r="F9" s="37">
        <f t="shared" si="0"/>
        <v>-0.3990353424414248</v>
      </c>
      <c r="G9" s="37">
        <f t="shared" si="0"/>
        <v>-0.34405566199455484</v>
      </c>
    </row>
    <row r="10" spans="1:7" ht="21.95" customHeight="1">
      <c r="A10" s="24" t="s">
        <v>22</v>
      </c>
      <c r="B10" s="26">
        <f>公式!H20</f>
        <v>203056</v>
      </c>
      <c r="C10" s="26">
        <f>公式!I20</f>
        <v>1322900</v>
      </c>
      <c r="D10" s="29">
        <v>172017</v>
      </c>
      <c r="E10" s="29">
        <v>1135300</v>
      </c>
      <c r="F10" s="27">
        <f t="shared" ref="F10:G14" si="1">SUM(B10/D10-1)</f>
        <v>0.18044146799444238</v>
      </c>
      <c r="G10" s="27">
        <f t="shared" si="1"/>
        <v>0.16524266713643976</v>
      </c>
    </row>
    <row r="11" spans="1:7" ht="21.95" customHeight="1">
      <c r="A11" s="24" t="s">
        <v>4</v>
      </c>
      <c r="B11" s="26">
        <f>公式!H23</f>
        <v>23244</v>
      </c>
      <c r="C11" s="26">
        <f>公式!I23</f>
        <v>406200</v>
      </c>
      <c r="D11" s="29">
        <v>21567</v>
      </c>
      <c r="E11" s="29">
        <v>258900</v>
      </c>
      <c r="F11" s="27">
        <f t="shared" si="1"/>
        <v>7.7757685352622063E-2</v>
      </c>
      <c r="G11" s="27">
        <f t="shared" si="1"/>
        <v>0.56894553881807641</v>
      </c>
    </row>
    <row r="12" spans="1:7" ht="21.95" customHeight="1">
      <c r="A12" s="24" t="s">
        <v>5</v>
      </c>
      <c r="B12" s="26">
        <f>公式!H25</f>
        <v>49989</v>
      </c>
      <c r="C12" s="26">
        <f>公式!I25</f>
        <v>192100</v>
      </c>
      <c r="D12" s="29">
        <v>36049</v>
      </c>
      <c r="E12" s="29">
        <v>270600</v>
      </c>
      <c r="F12" s="27">
        <f t="shared" si="1"/>
        <v>0.38669588615495565</v>
      </c>
      <c r="G12" s="31">
        <f t="shared" si="1"/>
        <v>-0.29009608277900956</v>
      </c>
    </row>
    <row r="13" spans="1:7" ht="21.95" customHeight="1">
      <c r="A13" s="24" t="s">
        <v>0</v>
      </c>
      <c r="B13" s="26">
        <f>公式!H27</f>
        <v>66681</v>
      </c>
      <c r="C13" s="26">
        <f>公式!I27</f>
        <v>730000</v>
      </c>
      <c r="D13" s="29">
        <v>59968</v>
      </c>
      <c r="E13" s="29">
        <v>586600</v>
      </c>
      <c r="F13" s="27">
        <f t="shared" si="1"/>
        <v>0.1119430362860192</v>
      </c>
      <c r="G13" s="27">
        <f t="shared" si="1"/>
        <v>0.24445959768155467</v>
      </c>
    </row>
    <row r="14" spans="1:7" ht="21.95" customHeight="1">
      <c r="A14" s="39" t="s">
        <v>21</v>
      </c>
      <c r="B14" s="36">
        <f>SUM(B10:B13)</f>
        <v>342970</v>
      </c>
      <c r="C14" s="36">
        <f>SUM(C10:C13)</f>
        <v>2651200</v>
      </c>
      <c r="D14" s="36">
        <v>289601</v>
      </c>
      <c r="E14" s="36">
        <v>2251400</v>
      </c>
      <c r="F14" s="38">
        <f t="shared" si="1"/>
        <v>0.18428458465267727</v>
      </c>
      <c r="G14" s="38">
        <f t="shared" si="1"/>
        <v>0.17757839566491951</v>
      </c>
    </row>
    <row r="15" spans="1:7" ht="21.95" customHeight="1">
      <c r="A15" s="24" t="s">
        <v>23</v>
      </c>
      <c r="B15" s="26">
        <f>公式!H31</f>
        <v>1683047</v>
      </c>
      <c r="C15" s="26">
        <f>公式!I31</f>
        <v>4426600</v>
      </c>
      <c r="D15" s="29">
        <v>1620444</v>
      </c>
      <c r="E15" s="29">
        <v>4606300</v>
      </c>
      <c r="F15" s="27">
        <f t="shared" ref="F15:G19" si="2">SUM(B15/D15-1)</f>
        <v>3.8633238791343505E-2</v>
      </c>
      <c r="G15" s="31">
        <f t="shared" si="2"/>
        <v>-3.9011788203113129E-2</v>
      </c>
    </row>
    <row r="16" spans="1:7" ht="21.95" customHeight="1">
      <c r="A16" s="24" t="s">
        <v>2</v>
      </c>
      <c r="B16" s="26">
        <f>公式!H34</f>
        <v>82875</v>
      </c>
      <c r="C16" s="26">
        <f>公式!I34</f>
        <v>522800</v>
      </c>
      <c r="D16" s="29">
        <v>196948</v>
      </c>
      <c r="E16" s="29">
        <v>994800</v>
      </c>
      <c r="F16" s="31">
        <f t="shared" si="2"/>
        <v>-0.57920364766334265</v>
      </c>
      <c r="G16" s="31">
        <f t="shared" si="2"/>
        <v>-0.47446722959388821</v>
      </c>
    </row>
    <row r="17" spans="1:7" ht="21.95" customHeight="1">
      <c r="A17" s="24" t="s">
        <v>3</v>
      </c>
      <c r="B17" s="26">
        <f>公式!H38</f>
        <v>162798</v>
      </c>
      <c r="C17" s="26">
        <f>公式!I38</f>
        <v>3191300</v>
      </c>
      <c r="D17" s="29">
        <v>360303</v>
      </c>
      <c r="E17" s="29">
        <v>2505300</v>
      </c>
      <c r="F17" s="31">
        <f t="shared" si="2"/>
        <v>-0.54816362894563742</v>
      </c>
      <c r="G17" s="27">
        <f t="shared" si="2"/>
        <v>0.27381950265437283</v>
      </c>
    </row>
    <row r="18" spans="1:7" ht="21.95" customHeight="1">
      <c r="A18" s="24" t="s">
        <v>9</v>
      </c>
      <c r="B18" s="26">
        <f>公式!H41</f>
        <v>171507</v>
      </c>
      <c r="C18" s="26">
        <f>公式!I41</f>
        <v>904900</v>
      </c>
      <c r="D18" s="29">
        <v>207709</v>
      </c>
      <c r="E18" s="29">
        <v>1134700</v>
      </c>
      <c r="F18" s="31">
        <f t="shared" si="2"/>
        <v>-0.17429191801992205</v>
      </c>
      <c r="G18" s="31">
        <f t="shared" si="2"/>
        <v>-0.20252048999735617</v>
      </c>
    </row>
    <row r="19" spans="1:7" ht="21.95" customHeight="1">
      <c r="A19" s="39" t="s">
        <v>21</v>
      </c>
      <c r="B19" s="36">
        <f>SUM(B15:B18)</f>
        <v>2100227</v>
      </c>
      <c r="C19" s="36">
        <f>SUM(C15:C18)</f>
        <v>9045600</v>
      </c>
      <c r="D19" s="36">
        <v>2385404</v>
      </c>
      <c r="E19" s="36">
        <v>9241100</v>
      </c>
      <c r="F19" s="37">
        <f t="shared" si="2"/>
        <v>-0.11955081822617886</v>
      </c>
      <c r="G19" s="37">
        <f t="shared" si="2"/>
        <v>-2.1155490147276801E-2</v>
      </c>
    </row>
    <row r="20" spans="1:7" ht="21.95" customHeight="1">
      <c r="A20" s="24" t="s">
        <v>24</v>
      </c>
      <c r="B20" s="26">
        <f>公式!H46</f>
        <v>12499</v>
      </c>
      <c r="C20" s="26">
        <f>公式!I46</f>
        <v>102100</v>
      </c>
      <c r="D20" s="29">
        <v>28133</v>
      </c>
      <c r="E20" s="29">
        <v>106000</v>
      </c>
      <c r="F20" s="31">
        <f t="shared" ref="F20:G23" si="3">SUM(B20/D20-1)</f>
        <v>-0.55571748480432226</v>
      </c>
      <c r="G20" s="31">
        <f t="shared" si="3"/>
        <v>-3.6792452830188727E-2</v>
      </c>
    </row>
    <row r="21" spans="1:7" ht="21.95" customHeight="1">
      <c r="A21" s="24" t="s">
        <v>10</v>
      </c>
      <c r="B21" s="26">
        <f>公式!H50</f>
        <v>340012</v>
      </c>
      <c r="C21" s="26">
        <f>公式!I50</f>
        <v>3716900</v>
      </c>
      <c r="D21" s="29">
        <v>322285</v>
      </c>
      <c r="E21" s="29">
        <v>2774900</v>
      </c>
      <c r="F21" s="27">
        <f t="shared" si="3"/>
        <v>5.5004111267977107E-2</v>
      </c>
      <c r="G21" s="27">
        <f t="shared" si="3"/>
        <v>0.33947169267360988</v>
      </c>
    </row>
    <row r="22" spans="1:7" ht="21.95" customHeight="1">
      <c r="A22" s="24" t="s">
        <v>11</v>
      </c>
      <c r="B22" s="26">
        <f>公式!H55</f>
        <v>735948</v>
      </c>
      <c r="C22" s="26">
        <f>公式!I55</f>
        <v>4569300</v>
      </c>
      <c r="D22" s="29">
        <v>857238</v>
      </c>
      <c r="E22" s="29">
        <v>5773100</v>
      </c>
      <c r="F22" s="31">
        <f t="shared" si="3"/>
        <v>-0.14148929468828964</v>
      </c>
      <c r="G22" s="31">
        <f t="shared" si="3"/>
        <v>-0.20851882004469002</v>
      </c>
    </row>
    <row r="23" spans="1:7" ht="21.95" customHeight="1">
      <c r="A23" s="39" t="s">
        <v>21</v>
      </c>
      <c r="B23" s="36">
        <f>SUM(B20:B22)</f>
        <v>1088459</v>
      </c>
      <c r="C23" s="36">
        <f>SUM(C20:C22)</f>
        <v>8388300</v>
      </c>
      <c r="D23" s="36">
        <v>1207656</v>
      </c>
      <c r="E23" s="36">
        <v>8654000</v>
      </c>
      <c r="F23" s="37">
        <f t="shared" si="3"/>
        <v>-9.8701120186543201E-2</v>
      </c>
      <c r="G23" s="37">
        <f t="shared" si="3"/>
        <v>-3.070256528772819E-2</v>
      </c>
    </row>
    <row r="24" spans="1:7" ht="26.1" customHeight="1">
      <c r="A24" s="33" t="s">
        <v>142</v>
      </c>
      <c r="B24" s="34">
        <f>SUM(B9+B14+B19+B23)</f>
        <v>7335088</v>
      </c>
      <c r="C24" s="34">
        <f>SUM(C9+C14+C19+C23)</f>
        <v>29192100</v>
      </c>
      <c r="D24" s="34">
        <f>SUM(D9+D14+D19+D23)</f>
        <v>10211539</v>
      </c>
      <c r="E24" s="34">
        <f>SUM(E9+E14+E19+E23)</f>
        <v>34030300</v>
      </c>
      <c r="F24" s="35">
        <f>SUM(B24/D24-1)</f>
        <v>-0.28168633542896915</v>
      </c>
      <c r="G24" s="35">
        <f>SUM(C24/E24-1)</f>
        <v>-0.14217329850162941</v>
      </c>
    </row>
    <row r="25" spans="1:7" ht="10.15" customHeight="1">
      <c r="B25" s="30"/>
      <c r="C25" s="30"/>
      <c r="D25" s="30"/>
      <c r="E25" s="30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5"/>
  <sheetViews>
    <sheetView zoomScaleNormal="100" workbookViewId="0">
      <selection sqref="A1:G1"/>
    </sheetView>
  </sheetViews>
  <sheetFormatPr defaultColWidth="9" defaultRowHeight="15.75"/>
  <cols>
    <col min="1" max="1" width="18.875" style="23" bestFit="1" customWidth="1"/>
    <col min="2" max="5" width="13.75" style="23" bestFit="1" customWidth="1"/>
    <col min="6" max="7" width="10.5" style="23" customWidth="1"/>
    <col min="8" max="16384" width="9" style="23"/>
  </cols>
  <sheetData>
    <row r="1" spans="1:7" ht="36" customHeight="1">
      <c r="A1" s="41" t="s">
        <v>97</v>
      </c>
      <c r="B1" s="41"/>
      <c r="C1" s="41"/>
      <c r="D1" s="41"/>
      <c r="E1" s="41"/>
      <c r="F1" s="41"/>
      <c r="G1" s="41"/>
    </row>
    <row r="2" spans="1:7" ht="26.25" customHeight="1">
      <c r="A2" s="42" t="s">
        <v>15</v>
      </c>
      <c r="B2" s="44" t="s">
        <v>102</v>
      </c>
      <c r="C2" s="45"/>
      <c r="D2" s="44" t="s">
        <v>143</v>
      </c>
      <c r="E2" s="45"/>
      <c r="F2" s="40" t="s">
        <v>85</v>
      </c>
      <c r="G2" s="40"/>
    </row>
    <row r="3" spans="1:7" s="25" customFormat="1" ht="21" customHeight="1">
      <c r="A3" s="43"/>
      <c r="B3" s="32" t="s">
        <v>92</v>
      </c>
      <c r="C3" s="32" t="s">
        <v>86</v>
      </c>
      <c r="D3" s="32" t="s">
        <v>92</v>
      </c>
      <c r="E3" s="32" t="s">
        <v>86</v>
      </c>
      <c r="F3" s="32" t="s">
        <v>87</v>
      </c>
      <c r="G3" s="32" t="s">
        <v>88</v>
      </c>
    </row>
    <row r="4" spans="1:7" ht="21.95" customHeight="1">
      <c r="A4" s="24" t="s">
        <v>109</v>
      </c>
      <c r="B4" s="26">
        <f>SUM(公式!J5)</f>
        <v>730803</v>
      </c>
      <c r="C4" s="26">
        <f>SUM(公式!K5)</f>
        <v>2002400</v>
      </c>
      <c r="D4" s="26">
        <v>2392957</v>
      </c>
      <c r="E4" s="26">
        <v>5984000</v>
      </c>
      <c r="F4" s="31">
        <f t="shared" ref="F4:G9" si="0">SUM(B4/D4-1)</f>
        <v>-0.69460253569119712</v>
      </c>
      <c r="G4" s="31">
        <f t="shared" si="0"/>
        <v>-0.66537433155080206</v>
      </c>
    </row>
    <row r="5" spans="1:7" ht="21.95" customHeight="1">
      <c r="A5" s="24" t="s">
        <v>6</v>
      </c>
      <c r="B5" s="26">
        <f>SUM(公式!J8)</f>
        <v>1920920</v>
      </c>
      <c r="C5" s="26">
        <f>SUM(公式!K8)</f>
        <v>4353300</v>
      </c>
      <c r="D5" s="28">
        <v>1419547</v>
      </c>
      <c r="E5" s="28">
        <v>3379300</v>
      </c>
      <c r="F5" s="27">
        <f t="shared" si="0"/>
        <v>0.35319225076732219</v>
      </c>
      <c r="G5" s="27">
        <f t="shared" si="0"/>
        <v>0.28822537211848598</v>
      </c>
    </row>
    <row r="6" spans="1:7" ht="21.95" customHeight="1">
      <c r="A6" s="24" t="s">
        <v>7</v>
      </c>
      <c r="B6" s="26">
        <f>SUM(公式!J10)</f>
        <v>3689</v>
      </c>
      <c r="C6" s="26">
        <f>SUM(公式!K10)</f>
        <v>59800</v>
      </c>
      <c r="D6" s="29">
        <v>1318</v>
      </c>
      <c r="E6" s="29">
        <v>13400</v>
      </c>
      <c r="F6" s="27">
        <f t="shared" si="0"/>
        <v>1.7989377845220029</v>
      </c>
      <c r="G6" s="27">
        <f t="shared" si="0"/>
        <v>3.4626865671641793</v>
      </c>
    </row>
    <row r="7" spans="1:7" ht="21.95" customHeight="1">
      <c r="A7" s="24" t="s">
        <v>8</v>
      </c>
      <c r="B7" s="26">
        <f>SUM(公式!J12)</f>
        <v>1343318</v>
      </c>
      <c r="C7" s="26">
        <f>SUM(公式!K12)</f>
        <v>3405400</v>
      </c>
      <c r="D7" s="29">
        <v>3486789</v>
      </c>
      <c r="E7" s="29">
        <v>7000900</v>
      </c>
      <c r="F7" s="31">
        <f t="shared" si="0"/>
        <v>-0.61474066827674401</v>
      </c>
      <c r="G7" s="31">
        <f t="shared" si="0"/>
        <v>-0.51357682583667819</v>
      </c>
    </row>
    <row r="8" spans="1:7" ht="21.95" customHeight="1">
      <c r="A8" s="24" t="s">
        <v>1</v>
      </c>
      <c r="B8" s="26">
        <f>SUM(公式!J14)</f>
        <v>903937</v>
      </c>
      <c r="C8" s="26">
        <f>SUM(公式!K14)</f>
        <v>2387600</v>
      </c>
      <c r="D8" s="29">
        <v>880417</v>
      </c>
      <c r="E8" s="29">
        <v>2233200</v>
      </c>
      <c r="F8" s="27">
        <f t="shared" si="0"/>
        <v>2.6714613643307628E-2</v>
      </c>
      <c r="G8" s="27">
        <f t="shared" si="0"/>
        <v>6.9138456027225459E-2</v>
      </c>
    </row>
    <row r="9" spans="1:7" ht="23.45" customHeight="1">
      <c r="A9" s="39" t="s">
        <v>98</v>
      </c>
      <c r="B9" s="36">
        <f>SUM(B4:B8)</f>
        <v>4902667</v>
      </c>
      <c r="C9" s="36">
        <f>SUM(C4:C8)</f>
        <v>12208500</v>
      </c>
      <c r="D9" s="36">
        <v>8181028</v>
      </c>
      <c r="E9" s="36">
        <v>18610800</v>
      </c>
      <c r="F9" s="37">
        <f t="shared" si="0"/>
        <v>-0.40072726801570657</v>
      </c>
      <c r="G9" s="37">
        <f t="shared" si="0"/>
        <v>-0.34400992971822808</v>
      </c>
    </row>
    <row r="10" spans="1:7" ht="21.95" customHeight="1">
      <c r="A10" s="24" t="s">
        <v>99</v>
      </c>
      <c r="B10" s="26">
        <f>SUM(公式!J20)</f>
        <v>268711</v>
      </c>
      <c r="C10" s="26">
        <f>SUM(公式!K20)</f>
        <v>2026400</v>
      </c>
      <c r="D10" s="29">
        <v>221405</v>
      </c>
      <c r="E10" s="29">
        <v>1620100</v>
      </c>
      <c r="F10" s="27">
        <f t="shared" ref="F10:G14" si="1">SUM(B10/D10-1)</f>
        <v>0.21366274474379532</v>
      </c>
      <c r="G10" s="27">
        <f t="shared" si="1"/>
        <v>0.25078698845750269</v>
      </c>
    </row>
    <row r="11" spans="1:7" ht="21.95" customHeight="1">
      <c r="A11" s="24" t="s">
        <v>4</v>
      </c>
      <c r="B11" s="26">
        <f>SUM(公式!J23)</f>
        <v>29803</v>
      </c>
      <c r="C11" s="26">
        <f>SUM(公式!K23)</f>
        <v>489800</v>
      </c>
      <c r="D11" s="29">
        <v>26254</v>
      </c>
      <c r="E11" s="29">
        <v>336300</v>
      </c>
      <c r="F11" s="27">
        <f t="shared" si="1"/>
        <v>0.13517940123409766</v>
      </c>
      <c r="G11" s="27">
        <f t="shared" si="1"/>
        <v>0.45643770443056786</v>
      </c>
    </row>
    <row r="12" spans="1:7" ht="21.95" customHeight="1">
      <c r="A12" s="24" t="s">
        <v>5</v>
      </c>
      <c r="B12" s="26">
        <f>SUM(公式!J25)</f>
        <v>68211</v>
      </c>
      <c r="C12" s="26">
        <f>SUM(公式!K25)</f>
        <v>276200</v>
      </c>
      <c r="D12" s="29">
        <v>45599</v>
      </c>
      <c r="E12" s="29">
        <v>345300</v>
      </c>
      <c r="F12" s="27">
        <f t="shared" si="1"/>
        <v>0.49588806772078331</v>
      </c>
      <c r="G12" s="31">
        <f t="shared" si="1"/>
        <v>-0.20011584129742255</v>
      </c>
    </row>
    <row r="13" spans="1:7" ht="21.95" customHeight="1">
      <c r="A13" s="24" t="s">
        <v>0</v>
      </c>
      <c r="B13" s="26">
        <f>SUM(公式!J27)</f>
        <v>72717</v>
      </c>
      <c r="C13" s="26">
        <f>SUM(公式!K27)</f>
        <v>866000</v>
      </c>
      <c r="D13" s="29">
        <v>84848</v>
      </c>
      <c r="E13" s="29">
        <v>795100</v>
      </c>
      <c r="F13" s="31">
        <f t="shared" si="1"/>
        <v>-0.14297331699038285</v>
      </c>
      <c r="G13" s="27">
        <f t="shared" si="1"/>
        <v>8.9171173437303519E-2</v>
      </c>
    </row>
    <row r="14" spans="1:7" ht="21.95" customHeight="1">
      <c r="A14" s="39" t="s">
        <v>100</v>
      </c>
      <c r="B14" s="36">
        <f>SUM(B10:B13)</f>
        <v>439442</v>
      </c>
      <c r="C14" s="36">
        <f>SUM(C10:C13)</f>
        <v>3658400</v>
      </c>
      <c r="D14" s="36">
        <v>378106</v>
      </c>
      <c r="E14" s="36">
        <v>3096800</v>
      </c>
      <c r="F14" s="38">
        <f t="shared" si="1"/>
        <v>0.16221906026352406</v>
      </c>
      <c r="G14" s="38">
        <f t="shared" si="1"/>
        <v>0.18134848876259357</v>
      </c>
    </row>
    <row r="15" spans="1:7" ht="21.95" customHeight="1">
      <c r="A15" s="24" t="s">
        <v>104</v>
      </c>
      <c r="B15" s="26">
        <f>SUM(公式!J31)</f>
        <v>2120957</v>
      </c>
      <c r="C15" s="26">
        <f>SUM(公式!K31)</f>
        <v>5580400</v>
      </c>
      <c r="D15" s="29">
        <v>2082616</v>
      </c>
      <c r="E15" s="29">
        <v>5956400</v>
      </c>
      <c r="F15" s="27">
        <f t="shared" ref="F15:G19" si="2">SUM(B15/D15-1)</f>
        <v>1.841001893772054E-2</v>
      </c>
      <c r="G15" s="31">
        <f t="shared" si="2"/>
        <v>-6.3125377744946642E-2</v>
      </c>
    </row>
    <row r="16" spans="1:7" ht="21.95" customHeight="1">
      <c r="A16" s="24" t="s">
        <v>2</v>
      </c>
      <c r="B16" s="26">
        <f>SUM(公式!J34)</f>
        <v>85298</v>
      </c>
      <c r="C16" s="26">
        <f>SUM(公式!K34)</f>
        <v>547300</v>
      </c>
      <c r="D16" s="29">
        <v>207831</v>
      </c>
      <c r="E16" s="29">
        <v>1045700</v>
      </c>
      <c r="F16" s="31">
        <f t="shared" si="2"/>
        <v>-0.58957999528463034</v>
      </c>
      <c r="G16" s="31">
        <f t="shared" si="2"/>
        <v>-0.47661853304006885</v>
      </c>
    </row>
    <row r="17" spans="1:7" ht="21.95" customHeight="1">
      <c r="A17" s="24" t="s">
        <v>3</v>
      </c>
      <c r="B17" s="26">
        <f>SUM(公式!J38)</f>
        <v>200733</v>
      </c>
      <c r="C17" s="26">
        <f>SUM(公式!K38)</f>
        <v>3948000</v>
      </c>
      <c r="D17" s="29">
        <v>436223</v>
      </c>
      <c r="E17" s="29">
        <v>3173300</v>
      </c>
      <c r="F17" s="31">
        <f t="shared" si="2"/>
        <v>-0.53983856880540459</v>
      </c>
      <c r="G17" s="27">
        <f t="shared" si="2"/>
        <v>0.24413071565877797</v>
      </c>
    </row>
    <row r="18" spans="1:7" ht="21.95" customHeight="1">
      <c r="A18" s="24" t="s">
        <v>9</v>
      </c>
      <c r="B18" s="26">
        <f>SUM(公式!J41)</f>
        <v>205824</v>
      </c>
      <c r="C18" s="26">
        <f>SUM(公式!K41)</f>
        <v>1156100</v>
      </c>
      <c r="D18" s="29">
        <v>290571</v>
      </c>
      <c r="E18" s="29">
        <v>1643900</v>
      </c>
      <c r="F18" s="31">
        <f t="shared" si="2"/>
        <v>-0.29165677235512144</v>
      </c>
      <c r="G18" s="31">
        <f t="shared" si="2"/>
        <v>-0.29673337794269727</v>
      </c>
    </row>
    <row r="19" spans="1:7" ht="21.95" customHeight="1">
      <c r="A19" s="39" t="s">
        <v>100</v>
      </c>
      <c r="B19" s="36">
        <f>SUM(B15:B18)</f>
        <v>2612812</v>
      </c>
      <c r="C19" s="36">
        <f>SUM(C15:C18)</f>
        <v>11231800</v>
      </c>
      <c r="D19" s="36">
        <v>3017241</v>
      </c>
      <c r="E19" s="36">
        <v>11819300</v>
      </c>
      <c r="F19" s="37">
        <f t="shared" si="2"/>
        <v>-0.13403934256494587</v>
      </c>
      <c r="G19" s="37">
        <f t="shared" si="2"/>
        <v>-4.9706835430186169E-2</v>
      </c>
    </row>
    <row r="20" spans="1:7" ht="21.95" customHeight="1">
      <c r="A20" s="24" t="s">
        <v>110</v>
      </c>
      <c r="B20" s="26">
        <f>SUM(公式!J46)</f>
        <v>37157</v>
      </c>
      <c r="C20" s="26">
        <f>SUM(公式!K46)</f>
        <v>150700</v>
      </c>
      <c r="D20" s="29">
        <v>30025</v>
      </c>
      <c r="E20" s="29">
        <v>148500</v>
      </c>
      <c r="F20" s="27">
        <f t="shared" ref="F20:G23" si="3">SUM(B20/D20-1)</f>
        <v>0.23753538717735223</v>
      </c>
      <c r="G20" s="27">
        <f t="shared" si="3"/>
        <v>1.4814814814814836E-2</v>
      </c>
    </row>
    <row r="21" spans="1:7" ht="21.95" customHeight="1">
      <c r="A21" s="24" t="s">
        <v>10</v>
      </c>
      <c r="B21" s="26">
        <f>SUM(公式!J50)</f>
        <v>383502</v>
      </c>
      <c r="C21" s="26">
        <f>SUM(公式!K50)</f>
        <v>4324100</v>
      </c>
      <c r="D21" s="29">
        <v>404752</v>
      </c>
      <c r="E21" s="29">
        <v>3549700</v>
      </c>
      <c r="F21" s="31">
        <f t="shared" si="3"/>
        <v>-5.250128473732063E-2</v>
      </c>
      <c r="G21" s="27">
        <f t="shared" si="3"/>
        <v>0.21815928106600557</v>
      </c>
    </row>
    <row r="22" spans="1:7" ht="21.95" customHeight="1">
      <c r="A22" s="24" t="s">
        <v>11</v>
      </c>
      <c r="B22" s="26">
        <f>SUM(公式!J55)</f>
        <v>1005781</v>
      </c>
      <c r="C22" s="26">
        <f>SUM(公式!K55)</f>
        <v>5809700</v>
      </c>
      <c r="D22" s="29">
        <v>1082077</v>
      </c>
      <c r="E22" s="29">
        <v>7852300</v>
      </c>
      <c r="F22" s="31">
        <f t="shared" si="3"/>
        <v>-7.0508845488814531E-2</v>
      </c>
      <c r="G22" s="31">
        <f t="shared" si="3"/>
        <v>-0.26012760592437889</v>
      </c>
    </row>
    <row r="23" spans="1:7" ht="21.95" customHeight="1">
      <c r="A23" s="39" t="s">
        <v>100</v>
      </c>
      <c r="B23" s="36">
        <f>SUM(B20:B22)</f>
        <v>1426440</v>
      </c>
      <c r="C23" s="36">
        <f>SUM(C20:C22)</f>
        <v>10284500</v>
      </c>
      <c r="D23" s="36">
        <v>1516854</v>
      </c>
      <c r="E23" s="36">
        <v>11550500</v>
      </c>
      <c r="F23" s="37">
        <f t="shared" si="3"/>
        <v>-5.9606264017499355E-2</v>
      </c>
      <c r="G23" s="37">
        <f t="shared" si="3"/>
        <v>-0.10960564477728241</v>
      </c>
    </row>
    <row r="24" spans="1:7" ht="26.1" customHeight="1">
      <c r="A24" s="33" t="s">
        <v>90</v>
      </c>
      <c r="B24" s="34">
        <f>SUM(B23,B19,B14,B9)</f>
        <v>9381361</v>
      </c>
      <c r="C24" s="34">
        <f>SUM(C23,C19,C14,C9)</f>
        <v>37383200</v>
      </c>
      <c r="D24" s="34">
        <v>13093229</v>
      </c>
      <c r="E24" s="34">
        <v>45077400</v>
      </c>
      <c r="F24" s="35">
        <f>SUM(B24/D24-1)</f>
        <v>-0.28349523253583975</v>
      </c>
      <c r="G24" s="35">
        <f>SUM(C24/E24-1)</f>
        <v>-0.17068863776526599</v>
      </c>
    </row>
    <row r="25" spans="1:7" ht="10.15" customHeight="1">
      <c r="B25" s="30"/>
      <c r="C25" s="30"/>
      <c r="D25" s="30"/>
      <c r="E25" s="30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</sheetPr>
  <dimension ref="A1:G25"/>
  <sheetViews>
    <sheetView zoomScaleNormal="136" workbookViewId="0">
      <selection sqref="A1:G1"/>
    </sheetView>
  </sheetViews>
  <sheetFormatPr defaultColWidth="9" defaultRowHeight="15.75"/>
  <cols>
    <col min="1" max="1" width="18.875" style="23" bestFit="1" customWidth="1"/>
    <col min="2" max="5" width="13.75" style="23" bestFit="1" customWidth="1"/>
    <col min="6" max="7" width="10.5" style="23" customWidth="1"/>
    <col min="8" max="16384" width="9" style="23"/>
  </cols>
  <sheetData>
    <row r="1" spans="1:7" ht="36" customHeight="1">
      <c r="A1" s="41" t="s">
        <v>111</v>
      </c>
      <c r="B1" s="41"/>
      <c r="C1" s="41"/>
      <c r="D1" s="41"/>
      <c r="E1" s="41"/>
      <c r="F1" s="41"/>
      <c r="G1" s="41"/>
    </row>
    <row r="2" spans="1:7" ht="26.25" customHeight="1">
      <c r="A2" s="42" t="s">
        <v>15</v>
      </c>
      <c r="B2" s="44" t="s">
        <v>144</v>
      </c>
      <c r="C2" s="45"/>
      <c r="D2" s="44" t="s">
        <v>145</v>
      </c>
      <c r="E2" s="45"/>
      <c r="F2" s="40" t="s">
        <v>85</v>
      </c>
      <c r="G2" s="40"/>
    </row>
    <row r="3" spans="1:7" s="25" customFormat="1" ht="21" customHeight="1">
      <c r="A3" s="43"/>
      <c r="B3" s="32" t="s">
        <v>146</v>
      </c>
      <c r="C3" s="32" t="s">
        <v>86</v>
      </c>
      <c r="D3" s="32" t="s">
        <v>92</v>
      </c>
      <c r="E3" s="32" t="s">
        <v>86</v>
      </c>
      <c r="F3" s="32" t="s">
        <v>87</v>
      </c>
      <c r="G3" s="32" t="s">
        <v>88</v>
      </c>
    </row>
    <row r="4" spans="1:7" ht="21.95" customHeight="1">
      <c r="A4" s="24" t="s">
        <v>109</v>
      </c>
      <c r="B4" s="26">
        <f>SUM(公式!L5)</f>
        <v>895163</v>
      </c>
      <c r="C4" s="26">
        <f>SUM(公式!M5)</f>
        <v>2480300</v>
      </c>
      <c r="D4" s="26">
        <v>2918713</v>
      </c>
      <c r="E4" s="26">
        <v>7390100</v>
      </c>
      <c r="F4" s="31">
        <f t="shared" ref="F4:G9" si="0">SUM(B4/D4-1)</f>
        <v>-0.69330215063968259</v>
      </c>
      <c r="G4" s="31">
        <f t="shared" si="0"/>
        <v>-0.66437531291863439</v>
      </c>
    </row>
    <row r="5" spans="1:7" ht="21.95" customHeight="1">
      <c r="A5" s="24" t="s">
        <v>6</v>
      </c>
      <c r="B5" s="26">
        <f>SUM(公式!L8)</f>
        <v>2188847</v>
      </c>
      <c r="C5" s="26">
        <f>SUM(公式!M8)</f>
        <v>4885300</v>
      </c>
      <c r="D5" s="28">
        <v>1700597</v>
      </c>
      <c r="E5" s="28">
        <v>4149900</v>
      </c>
      <c r="F5" s="27">
        <f t="shared" si="0"/>
        <v>0.28710505781205065</v>
      </c>
      <c r="G5" s="27">
        <f t="shared" si="0"/>
        <v>0.1772090893756475</v>
      </c>
    </row>
    <row r="6" spans="1:7" ht="21.95" customHeight="1">
      <c r="A6" s="24" t="s">
        <v>7</v>
      </c>
      <c r="B6" s="26">
        <f>SUM(公式!L10)</f>
        <v>3689</v>
      </c>
      <c r="C6" s="26">
        <f>SUM(公式!M10)</f>
        <v>59800</v>
      </c>
      <c r="D6" s="29">
        <v>1499</v>
      </c>
      <c r="E6" s="29">
        <v>17000</v>
      </c>
      <c r="F6" s="27">
        <f t="shared" si="0"/>
        <v>1.4609739826551036</v>
      </c>
      <c r="G6" s="27">
        <f t="shared" si="0"/>
        <v>2.5176470588235293</v>
      </c>
    </row>
    <row r="7" spans="1:7" ht="21.95" customHeight="1">
      <c r="A7" s="24" t="s">
        <v>8</v>
      </c>
      <c r="B7" s="26">
        <f>SUM(公式!L12)</f>
        <v>1646015</v>
      </c>
      <c r="C7" s="26">
        <f>SUM(公式!M12)</f>
        <v>4135300</v>
      </c>
      <c r="D7" s="29">
        <v>4061307</v>
      </c>
      <c r="E7" s="29">
        <v>8382100</v>
      </c>
      <c r="F7" s="31">
        <f t="shared" si="0"/>
        <v>-0.59470805826794182</v>
      </c>
      <c r="G7" s="31">
        <f t="shared" si="0"/>
        <v>-0.50665107789217501</v>
      </c>
    </row>
    <row r="8" spans="1:7" ht="21.95" customHeight="1">
      <c r="A8" s="24" t="s">
        <v>1</v>
      </c>
      <c r="B8" s="26">
        <f>SUM(公式!L14)</f>
        <v>1050637</v>
      </c>
      <c r="C8" s="26">
        <f>SUM(公式!M14)</f>
        <v>2779800</v>
      </c>
      <c r="D8" s="29">
        <v>1053019</v>
      </c>
      <c r="E8" s="29">
        <v>2946800</v>
      </c>
      <c r="F8" s="31">
        <f t="shared" si="0"/>
        <v>-2.2620674460764878E-3</v>
      </c>
      <c r="G8" s="31">
        <f t="shared" si="0"/>
        <v>-5.6671643817021833E-2</v>
      </c>
    </row>
    <row r="9" spans="1:7" ht="23.45" customHeight="1">
      <c r="A9" s="39" t="s">
        <v>98</v>
      </c>
      <c r="B9" s="36">
        <f>SUM(B4:B8)</f>
        <v>5784351</v>
      </c>
      <c r="C9" s="36">
        <f>SUM(C4:C8)</f>
        <v>14340500</v>
      </c>
      <c r="D9" s="36">
        <v>9735135</v>
      </c>
      <c r="E9" s="36">
        <v>22885900</v>
      </c>
      <c r="F9" s="37">
        <f t="shared" si="0"/>
        <v>-0.4058273459998244</v>
      </c>
      <c r="G9" s="37">
        <f t="shared" si="0"/>
        <v>-0.37339147684819041</v>
      </c>
    </row>
    <row r="10" spans="1:7" ht="21.95" customHeight="1">
      <c r="A10" s="24" t="s">
        <v>99</v>
      </c>
      <c r="B10" s="26">
        <f>SUM(公式!L20)</f>
        <v>345922</v>
      </c>
      <c r="C10" s="26">
        <f>SUM(公式!M20)</f>
        <v>2766500</v>
      </c>
      <c r="D10" s="29">
        <v>269635</v>
      </c>
      <c r="E10" s="29">
        <v>1972100</v>
      </c>
      <c r="F10" s="27">
        <f t="shared" ref="F10:G14" si="1">SUM(B10/D10-1)</f>
        <v>0.28292691972481321</v>
      </c>
      <c r="G10" s="27">
        <f t="shared" si="1"/>
        <v>0.40281932964859801</v>
      </c>
    </row>
    <row r="11" spans="1:7" ht="21.95" customHeight="1">
      <c r="A11" s="24" t="s">
        <v>4</v>
      </c>
      <c r="B11" s="26">
        <f>SUM(公式!L23)</f>
        <v>49379</v>
      </c>
      <c r="C11" s="26">
        <f>SUM(公式!M23)</f>
        <v>803800</v>
      </c>
      <c r="D11" s="29">
        <v>40311</v>
      </c>
      <c r="E11" s="29">
        <v>526500</v>
      </c>
      <c r="F11" s="27">
        <f t="shared" si="1"/>
        <v>0.22495100592890283</v>
      </c>
      <c r="G11" s="27">
        <f t="shared" si="1"/>
        <v>0.52668566001899331</v>
      </c>
    </row>
    <row r="12" spans="1:7" ht="21.95" customHeight="1">
      <c r="A12" s="24" t="s">
        <v>5</v>
      </c>
      <c r="B12" s="26">
        <f>SUM(公式!L25)</f>
        <v>100954</v>
      </c>
      <c r="C12" s="26">
        <f>SUM(公式!M25)</f>
        <v>478800</v>
      </c>
      <c r="D12" s="29">
        <v>60205</v>
      </c>
      <c r="E12" s="29">
        <v>472600</v>
      </c>
      <c r="F12" s="27">
        <f t="shared" si="1"/>
        <v>0.6768374719707666</v>
      </c>
      <c r="G12" s="27">
        <f t="shared" si="1"/>
        <v>1.3118916631400745E-2</v>
      </c>
    </row>
    <row r="13" spans="1:7" ht="21.95" customHeight="1">
      <c r="A13" s="24" t="s">
        <v>0</v>
      </c>
      <c r="B13" s="26">
        <f>SUM(公式!L27)</f>
        <v>76569</v>
      </c>
      <c r="C13" s="26">
        <f>SUM(公式!M27)</f>
        <v>961500</v>
      </c>
      <c r="D13" s="29">
        <v>109472</v>
      </c>
      <c r="E13" s="29">
        <v>985500</v>
      </c>
      <c r="F13" s="31">
        <f t="shared" si="1"/>
        <v>-0.30056087401344633</v>
      </c>
      <c r="G13" s="31">
        <f t="shared" si="1"/>
        <v>-2.4353120243531201E-2</v>
      </c>
    </row>
    <row r="14" spans="1:7" ht="21.95" customHeight="1">
      <c r="A14" s="39" t="s">
        <v>100</v>
      </c>
      <c r="B14" s="36">
        <f>SUM(B10:B13)</f>
        <v>572824</v>
      </c>
      <c r="C14" s="36">
        <f>SUM(C10:C13)</f>
        <v>5010600</v>
      </c>
      <c r="D14" s="36">
        <v>479623</v>
      </c>
      <c r="E14" s="36">
        <v>3956700</v>
      </c>
      <c r="F14" s="38">
        <f t="shared" si="1"/>
        <v>0.19432137324523646</v>
      </c>
      <c r="G14" s="38">
        <f t="shared" si="1"/>
        <v>0.26635832891045563</v>
      </c>
    </row>
    <row r="15" spans="1:7" ht="21.95" customHeight="1">
      <c r="A15" s="24" t="s">
        <v>95</v>
      </c>
      <c r="B15" s="26">
        <f>SUM(公式!L31)</f>
        <v>2544278</v>
      </c>
      <c r="C15" s="26">
        <f>SUM(公式!M31)</f>
        <v>6716900</v>
      </c>
      <c r="D15" s="29">
        <v>2464968</v>
      </c>
      <c r="E15" s="29">
        <v>7076500</v>
      </c>
      <c r="F15" s="27">
        <f t="shared" ref="F15:G19" si="2">SUM(B15/D15-1)</f>
        <v>3.2174859876477058E-2</v>
      </c>
      <c r="G15" s="31">
        <f t="shared" si="2"/>
        <v>-5.0816081396170443E-2</v>
      </c>
    </row>
    <row r="16" spans="1:7" ht="21.95" customHeight="1">
      <c r="A16" s="24" t="s">
        <v>2</v>
      </c>
      <c r="B16" s="26">
        <f>SUM(公式!L34)</f>
        <v>115333</v>
      </c>
      <c r="C16" s="26">
        <f>SUM(公式!M34)</f>
        <v>750900</v>
      </c>
      <c r="D16" s="29">
        <v>242271</v>
      </c>
      <c r="E16" s="29">
        <v>1214000</v>
      </c>
      <c r="F16" s="31">
        <f t="shared" si="2"/>
        <v>-0.52395045217958403</v>
      </c>
      <c r="G16" s="31">
        <f t="shared" si="2"/>
        <v>-0.38146622734761115</v>
      </c>
    </row>
    <row r="17" spans="1:7" ht="21.95" customHeight="1">
      <c r="A17" s="24" t="s">
        <v>3</v>
      </c>
      <c r="B17" s="26">
        <f>SUM(公式!L38)</f>
        <v>226517</v>
      </c>
      <c r="C17" s="26">
        <f>SUM(公式!M38)</f>
        <v>4689000</v>
      </c>
      <c r="D17" s="29">
        <v>566978</v>
      </c>
      <c r="E17" s="29">
        <v>4162300</v>
      </c>
      <c r="F17" s="31">
        <f t="shared" si="2"/>
        <v>-0.600483616648265</v>
      </c>
      <c r="G17" s="27">
        <f t="shared" si="2"/>
        <v>0.12654061456406307</v>
      </c>
    </row>
    <row r="18" spans="1:7" ht="21.95" customHeight="1">
      <c r="A18" s="24" t="s">
        <v>9</v>
      </c>
      <c r="B18" s="26">
        <f>SUM(公式!L41)</f>
        <v>225067</v>
      </c>
      <c r="C18" s="26">
        <f>SUM(公式!M41)</f>
        <v>1328600</v>
      </c>
      <c r="D18" s="29">
        <v>361616</v>
      </c>
      <c r="E18" s="29">
        <v>2048400</v>
      </c>
      <c r="F18" s="31">
        <f t="shared" si="2"/>
        <v>-0.37760773859563734</v>
      </c>
      <c r="G18" s="31">
        <f t="shared" si="2"/>
        <v>-0.35139621167740676</v>
      </c>
    </row>
    <row r="19" spans="1:7" ht="21.95" customHeight="1">
      <c r="A19" s="39" t="s">
        <v>101</v>
      </c>
      <c r="B19" s="36">
        <f>SUM(B15:B18)</f>
        <v>3111195</v>
      </c>
      <c r="C19" s="36">
        <f>SUM(C15:C18)</f>
        <v>13485400</v>
      </c>
      <c r="D19" s="36">
        <v>3635833</v>
      </c>
      <c r="E19" s="36">
        <v>14501200</v>
      </c>
      <c r="F19" s="37">
        <f t="shared" si="2"/>
        <v>-0.14429650646770631</v>
      </c>
      <c r="G19" s="37">
        <f t="shared" si="2"/>
        <v>-7.0049375224119359E-2</v>
      </c>
    </row>
    <row r="20" spans="1:7" ht="21.95" customHeight="1">
      <c r="A20" s="24" t="s">
        <v>107</v>
      </c>
      <c r="B20" s="26">
        <f>SUM(公式!L46)</f>
        <v>39812</v>
      </c>
      <c r="C20" s="26">
        <f>SUM(公式!M46)</f>
        <v>186900</v>
      </c>
      <c r="D20" s="29">
        <v>54251</v>
      </c>
      <c r="E20" s="29">
        <v>197900</v>
      </c>
      <c r="F20" s="31">
        <f t="shared" ref="F20:G23" si="3">SUM(B20/D20-1)</f>
        <v>-0.26615177600412898</v>
      </c>
      <c r="G20" s="31">
        <f t="shared" si="3"/>
        <v>-5.5583628094997506E-2</v>
      </c>
    </row>
    <row r="21" spans="1:7" ht="21.95" customHeight="1">
      <c r="A21" s="24" t="s">
        <v>10</v>
      </c>
      <c r="B21" s="26">
        <f>SUM(公式!L50)</f>
        <v>434194</v>
      </c>
      <c r="C21" s="26">
        <f>SUM(公式!M50)</f>
        <v>5023700</v>
      </c>
      <c r="D21" s="29">
        <v>523195</v>
      </c>
      <c r="E21" s="29">
        <v>4735700</v>
      </c>
      <c r="F21" s="31">
        <f t="shared" si="3"/>
        <v>-0.17011057062854196</v>
      </c>
      <c r="G21" s="27">
        <f t="shared" si="3"/>
        <v>6.0814663090989818E-2</v>
      </c>
    </row>
    <row r="22" spans="1:7" ht="21.95" customHeight="1">
      <c r="A22" s="24" t="s">
        <v>11</v>
      </c>
      <c r="B22" s="26">
        <f>SUM(公式!L55)</f>
        <v>1163101</v>
      </c>
      <c r="C22" s="26">
        <f>SUM(公式!M55)</f>
        <v>6671800</v>
      </c>
      <c r="D22" s="29">
        <v>1311847</v>
      </c>
      <c r="E22" s="29">
        <v>9955000</v>
      </c>
      <c r="F22" s="31">
        <f t="shared" si="3"/>
        <v>-0.11338669829637149</v>
      </c>
      <c r="G22" s="31">
        <f t="shared" si="3"/>
        <v>-0.3298041185334003</v>
      </c>
    </row>
    <row r="23" spans="1:7" ht="21.95" customHeight="1">
      <c r="A23" s="39" t="s">
        <v>101</v>
      </c>
      <c r="B23" s="36">
        <f>SUM(B20:B22)</f>
        <v>1637107</v>
      </c>
      <c r="C23" s="36">
        <f>SUM(C20:C22)</f>
        <v>11882400</v>
      </c>
      <c r="D23" s="36">
        <v>1889293</v>
      </c>
      <c r="E23" s="36">
        <v>14888600</v>
      </c>
      <c r="F23" s="37">
        <f t="shared" si="3"/>
        <v>-0.13348167806687472</v>
      </c>
      <c r="G23" s="37">
        <f t="shared" si="3"/>
        <v>-0.20191287293634053</v>
      </c>
    </row>
    <row r="24" spans="1:7" ht="26.1" customHeight="1">
      <c r="A24" s="33" t="s">
        <v>90</v>
      </c>
      <c r="B24" s="34">
        <f>SUM(B23,B19,B14,B9)</f>
        <v>11105477</v>
      </c>
      <c r="C24" s="34">
        <f>SUM(C23,C19,C14,C9)</f>
        <v>44718900</v>
      </c>
      <c r="D24" s="34">
        <v>15739884</v>
      </c>
      <c r="E24" s="34">
        <v>56232400</v>
      </c>
      <c r="F24" s="35">
        <f>SUM(B24/D24-1)</f>
        <v>-0.29443717628414545</v>
      </c>
      <c r="G24" s="35">
        <f>SUM(C24/E24-1)</f>
        <v>-0.20474850797760724</v>
      </c>
    </row>
    <row r="25" spans="1:7" ht="10.15" customHeight="1">
      <c r="B25" s="30"/>
      <c r="C25" s="30"/>
      <c r="D25" s="30"/>
      <c r="E25" s="30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4"/>
  <sheetViews>
    <sheetView zoomScaleNormal="100" workbookViewId="0">
      <selection sqref="A1:G1"/>
    </sheetView>
  </sheetViews>
  <sheetFormatPr defaultColWidth="9" defaultRowHeight="15.75"/>
  <cols>
    <col min="1" max="1" width="18.625" style="23" bestFit="1" customWidth="1"/>
    <col min="2" max="5" width="15" style="23" bestFit="1" customWidth="1"/>
    <col min="6" max="7" width="8.75" style="23" bestFit="1" customWidth="1"/>
    <col min="8" max="16384" width="9" style="23"/>
  </cols>
  <sheetData>
    <row r="1" spans="1:7" ht="36" customHeight="1">
      <c r="A1" s="41" t="s">
        <v>147</v>
      </c>
      <c r="B1" s="41"/>
      <c r="C1" s="41"/>
      <c r="D1" s="41"/>
      <c r="E1" s="41"/>
      <c r="F1" s="41"/>
      <c r="G1" s="41"/>
    </row>
    <row r="2" spans="1:7" ht="26.25" customHeight="1">
      <c r="A2" s="42" t="s">
        <v>15</v>
      </c>
      <c r="B2" s="44" t="s">
        <v>148</v>
      </c>
      <c r="C2" s="45"/>
      <c r="D2" s="44" t="s">
        <v>149</v>
      </c>
      <c r="E2" s="45"/>
      <c r="F2" s="40" t="s">
        <v>85</v>
      </c>
      <c r="G2" s="40"/>
    </row>
    <row r="3" spans="1:7" s="25" customFormat="1" ht="21" customHeight="1">
      <c r="A3" s="43"/>
      <c r="B3" s="32" t="s">
        <v>146</v>
      </c>
      <c r="C3" s="32" t="s">
        <v>86</v>
      </c>
      <c r="D3" s="32" t="s">
        <v>146</v>
      </c>
      <c r="E3" s="32" t="s">
        <v>150</v>
      </c>
      <c r="F3" s="32" t="s">
        <v>130</v>
      </c>
      <c r="G3" s="32" t="s">
        <v>88</v>
      </c>
    </row>
    <row r="4" spans="1:7" ht="21.95" customHeight="1">
      <c r="A4" s="24" t="s">
        <v>109</v>
      </c>
      <c r="B4" s="26">
        <f>SUM(公式!N5)</f>
        <v>1065735</v>
      </c>
      <c r="C4" s="26">
        <f>SUM(公式!O5)</f>
        <v>2900200</v>
      </c>
      <c r="D4" s="26">
        <v>3332093</v>
      </c>
      <c r="E4" s="26">
        <v>8510200</v>
      </c>
      <c r="F4" s="31">
        <f t="shared" ref="F4:G9" si="0">SUM(B4/D4-1)</f>
        <v>-0.68016048771747961</v>
      </c>
      <c r="G4" s="31">
        <f t="shared" si="0"/>
        <v>-0.65920894926088691</v>
      </c>
    </row>
    <row r="5" spans="1:7" ht="21.95" customHeight="1">
      <c r="A5" s="24" t="s">
        <v>6</v>
      </c>
      <c r="B5" s="26">
        <f>SUM(公式!N8)</f>
        <v>2520196</v>
      </c>
      <c r="C5" s="26">
        <f>SUM(公式!O8)</f>
        <v>5456200</v>
      </c>
      <c r="D5" s="28">
        <v>1905401</v>
      </c>
      <c r="E5" s="28">
        <v>4921600</v>
      </c>
      <c r="F5" s="27">
        <f t="shared" si="0"/>
        <v>0.32265911480050646</v>
      </c>
      <c r="G5" s="27">
        <f t="shared" si="0"/>
        <v>0.10862321196358904</v>
      </c>
    </row>
    <row r="6" spans="1:7" ht="21.95" customHeight="1">
      <c r="A6" s="24" t="s">
        <v>7</v>
      </c>
      <c r="B6" s="26">
        <f>SUM(公式!N10)</f>
        <v>3689</v>
      </c>
      <c r="C6" s="26">
        <f>SUM(公式!O10)</f>
        <v>59800</v>
      </c>
      <c r="D6" s="29">
        <v>3662</v>
      </c>
      <c r="E6" s="29">
        <v>77400</v>
      </c>
      <c r="F6" s="27">
        <f t="shared" si="0"/>
        <v>7.373020207536829E-3</v>
      </c>
      <c r="G6" s="31">
        <f t="shared" si="0"/>
        <v>-0.22739018087855301</v>
      </c>
    </row>
    <row r="7" spans="1:7" ht="21.95" customHeight="1">
      <c r="A7" s="24" t="s">
        <v>8</v>
      </c>
      <c r="B7" s="26">
        <f>SUM(公式!N12)</f>
        <v>1810588</v>
      </c>
      <c r="C7" s="26">
        <f>SUM(公式!O12)</f>
        <v>4547600</v>
      </c>
      <c r="D7" s="29">
        <v>4700242</v>
      </c>
      <c r="E7" s="29">
        <v>9632700</v>
      </c>
      <c r="F7" s="31">
        <f t="shared" si="0"/>
        <v>-0.61478834494053713</v>
      </c>
      <c r="G7" s="31">
        <f t="shared" si="0"/>
        <v>-0.52789975811558543</v>
      </c>
    </row>
    <row r="8" spans="1:7" ht="21.95" customHeight="1">
      <c r="A8" s="24" t="s">
        <v>1</v>
      </c>
      <c r="B8" s="26">
        <f>SUM(公式!N14)</f>
        <v>1376469</v>
      </c>
      <c r="C8" s="26">
        <f>SUM(公式!O14)</f>
        <v>3228400</v>
      </c>
      <c r="D8" s="29">
        <v>1218671</v>
      </c>
      <c r="E8" s="29">
        <v>3232800</v>
      </c>
      <c r="F8" s="27">
        <f t="shared" si="0"/>
        <v>0.12948367524951365</v>
      </c>
      <c r="G8" s="31">
        <f t="shared" si="0"/>
        <v>-1.3610492452362788E-3</v>
      </c>
    </row>
    <row r="9" spans="1:7" ht="23.45" customHeight="1">
      <c r="A9" s="39" t="s">
        <v>93</v>
      </c>
      <c r="B9" s="36">
        <f>SUM(B4:B8)</f>
        <v>6776677</v>
      </c>
      <c r="C9" s="36">
        <f>SUM(C4:C8)</f>
        <v>16192200</v>
      </c>
      <c r="D9" s="36">
        <v>11160069</v>
      </c>
      <c r="E9" s="36">
        <v>26374700</v>
      </c>
      <c r="F9" s="37">
        <f t="shared" si="0"/>
        <v>-0.39277463248659128</v>
      </c>
      <c r="G9" s="37">
        <f t="shared" si="0"/>
        <v>-0.3860707420368763</v>
      </c>
    </row>
    <row r="10" spans="1:7" ht="21.95" customHeight="1">
      <c r="A10" s="24" t="s">
        <v>94</v>
      </c>
      <c r="B10" s="26">
        <f>SUM(公式!N20)</f>
        <v>391296</v>
      </c>
      <c r="C10" s="26">
        <f>SUM(公式!O20)</f>
        <v>3248700</v>
      </c>
      <c r="D10" s="29">
        <v>309476</v>
      </c>
      <c r="E10" s="29">
        <v>2287000</v>
      </c>
      <c r="F10" s="27">
        <f t="shared" ref="F10:G14" si="1">SUM(B10/D10-1)</f>
        <v>0.26438237536998033</v>
      </c>
      <c r="G10" s="27">
        <f t="shared" si="1"/>
        <v>0.42050721469173591</v>
      </c>
    </row>
    <row r="11" spans="1:7" ht="21.95" customHeight="1">
      <c r="A11" s="24" t="s">
        <v>4</v>
      </c>
      <c r="B11" s="26">
        <f>SUM(公式!N23)</f>
        <v>56184</v>
      </c>
      <c r="C11" s="26">
        <f>SUM(公式!O23)</f>
        <v>926300</v>
      </c>
      <c r="D11" s="29">
        <v>58086</v>
      </c>
      <c r="E11" s="29">
        <v>717500</v>
      </c>
      <c r="F11" s="31">
        <f t="shared" si="1"/>
        <v>-3.2744551182729009E-2</v>
      </c>
      <c r="G11" s="27">
        <f t="shared" si="1"/>
        <v>0.29101045296167238</v>
      </c>
    </row>
    <row r="12" spans="1:7" ht="21.95" customHeight="1">
      <c r="A12" s="24" t="s">
        <v>5</v>
      </c>
      <c r="B12" s="26">
        <f>SUM(公式!N25)</f>
        <v>111934</v>
      </c>
      <c r="C12" s="26">
        <f>SUM(公式!O25)</f>
        <v>512800</v>
      </c>
      <c r="D12" s="29">
        <v>60205</v>
      </c>
      <c r="E12" s="29">
        <v>472600</v>
      </c>
      <c r="F12" s="27">
        <f t="shared" si="1"/>
        <v>0.85921435096752763</v>
      </c>
      <c r="G12" s="27">
        <f t="shared" si="1"/>
        <v>8.506136267456621E-2</v>
      </c>
    </row>
    <row r="13" spans="1:7" ht="21.95" customHeight="1">
      <c r="A13" s="24" t="s">
        <v>0</v>
      </c>
      <c r="B13" s="26">
        <f>SUM(公式!N27)</f>
        <v>88333</v>
      </c>
      <c r="C13" s="26">
        <f>SUM(公式!O27)</f>
        <v>1111500</v>
      </c>
      <c r="D13" s="29">
        <v>124760</v>
      </c>
      <c r="E13" s="29">
        <v>1128500</v>
      </c>
      <c r="F13" s="31">
        <f t="shared" si="1"/>
        <v>-0.29197659506252005</v>
      </c>
      <c r="G13" s="31">
        <f t="shared" si="1"/>
        <v>-1.5064244572441265E-2</v>
      </c>
    </row>
    <row r="14" spans="1:7" ht="21.95" customHeight="1">
      <c r="A14" s="39" t="s">
        <v>93</v>
      </c>
      <c r="B14" s="36">
        <f>SUM(B10:B13)</f>
        <v>647747</v>
      </c>
      <c r="C14" s="36">
        <f>SUM(C10:C13)</f>
        <v>5799300</v>
      </c>
      <c r="D14" s="36">
        <v>552527</v>
      </c>
      <c r="E14" s="36">
        <v>4605600</v>
      </c>
      <c r="F14" s="38">
        <f t="shared" si="1"/>
        <v>0.17233546957886214</v>
      </c>
      <c r="G14" s="38">
        <f t="shared" si="1"/>
        <v>0.25918447107868681</v>
      </c>
    </row>
    <row r="15" spans="1:7" ht="21.95" customHeight="1">
      <c r="A15" s="24" t="s">
        <v>95</v>
      </c>
      <c r="B15" s="26">
        <f>SUM(公式!N31)</f>
        <v>2960659</v>
      </c>
      <c r="C15" s="26">
        <f>SUM(公式!O31)</f>
        <v>7839500</v>
      </c>
      <c r="D15" s="29">
        <v>2814429</v>
      </c>
      <c r="E15" s="29">
        <v>8101500</v>
      </c>
      <c r="F15" s="27">
        <f t="shared" ref="F15:G19" si="2">SUM(B15/D15-1)</f>
        <v>5.1957253140868076E-2</v>
      </c>
      <c r="G15" s="31">
        <f t="shared" si="2"/>
        <v>-3.2339690180830716E-2</v>
      </c>
    </row>
    <row r="16" spans="1:7" ht="21.95" customHeight="1">
      <c r="A16" s="24" t="s">
        <v>2</v>
      </c>
      <c r="B16" s="26">
        <f>SUM(公式!N34)</f>
        <v>129830</v>
      </c>
      <c r="C16" s="26">
        <f>SUM(公式!O34)</f>
        <v>823000</v>
      </c>
      <c r="D16" s="29">
        <v>268921</v>
      </c>
      <c r="E16" s="29">
        <v>1368300</v>
      </c>
      <c r="F16" s="31">
        <f t="shared" si="2"/>
        <v>-0.51721881147251425</v>
      </c>
      <c r="G16" s="31">
        <f t="shared" si="2"/>
        <v>-0.39852371555945332</v>
      </c>
    </row>
    <row r="17" spans="1:7" ht="21.95" customHeight="1">
      <c r="A17" s="24" t="s">
        <v>3</v>
      </c>
      <c r="B17" s="26">
        <f>SUM(公式!N38)</f>
        <v>260707</v>
      </c>
      <c r="C17" s="26">
        <f>SUM(公式!O38)</f>
        <v>5497300</v>
      </c>
      <c r="D17" s="29">
        <v>662974</v>
      </c>
      <c r="E17" s="29">
        <v>4909100</v>
      </c>
      <c r="F17" s="31">
        <f t="shared" si="2"/>
        <v>-0.60676135112387519</v>
      </c>
      <c r="G17" s="27">
        <f t="shared" si="2"/>
        <v>0.11981829663278409</v>
      </c>
    </row>
    <row r="18" spans="1:7" ht="21.95" customHeight="1">
      <c r="A18" s="24" t="s">
        <v>9</v>
      </c>
      <c r="B18" s="26">
        <f>SUM(公式!N41)</f>
        <v>290428</v>
      </c>
      <c r="C18" s="26">
        <f>SUM(公式!O41)</f>
        <v>1607900</v>
      </c>
      <c r="D18" s="29">
        <v>427073</v>
      </c>
      <c r="E18" s="29">
        <v>2433100</v>
      </c>
      <c r="F18" s="31">
        <f t="shared" si="2"/>
        <v>-0.31995700969155161</v>
      </c>
      <c r="G18" s="31">
        <f t="shared" si="2"/>
        <v>-0.33915580946118118</v>
      </c>
    </row>
    <row r="19" spans="1:7" ht="21.95" customHeight="1">
      <c r="A19" s="39" t="s">
        <v>100</v>
      </c>
      <c r="B19" s="36">
        <f>SUM(B15:B18)</f>
        <v>3641624</v>
      </c>
      <c r="C19" s="36">
        <f>SUM(C15:C18)</f>
        <v>15767700</v>
      </c>
      <c r="D19" s="36">
        <v>4173397</v>
      </c>
      <c r="E19" s="36">
        <v>16812000</v>
      </c>
      <c r="F19" s="37">
        <f t="shared" si="2"/>
        <v>-0.12741970150455373</v>
      </c>
      <c r="G19" s="37">
        <f t="shared" si="2"/>
        <v>-6.2116345467523204E-2</v>
      </c>
    </row>
    <row r="20" spans="1:7" ht="21.95" customHeight="1">
      <c r="A20" s="24" t="s">
        <v>96</v>
      </c>
      <c r="B20" s="26">
        <f>SUM(公式!N46)</f>
        <v>70659</v>
      </c>
      <c r="C20" s="26">
        <f>SUM(公式!O46)</f>
        <v>250800</v>
      </c>
      <c r="D20" s="29">
        <v>58667</v>
      </c>
      <c r="E20" s="29">
        <v>246700</v>
      </c>
      <c r="F20" s="27">
        <f t="shared" ref="F20:G23" si="3">SUM(B20/D20-1)</f>
        <v>0.20440792950040065</v>
      </c>
      <c r="G20" s="27">
        <f t="shared" si="3"/>
        <v>1.6619375760032362E-2</v>
      </c>
    </row>
    <row r="21" spans="1:7" ht="21.95" customHeight="1">
      <c r="A21" s="24" t="s">
        <v>10</v>
      </c>
      <c r="B21" s="26">
        <f>SUM(公式!N50)</f>
        <v>484839</v>
      </c>
      <c r="C21" s="26">
        <f>SUM(公式!O50)</f>
        <v>5765700</v>
      </c>
      <c r="D21" s="29">
        <v>714804</v>
      </c>
      <c r="E21" s="29">
        <v>5897800</v>
      </c>
      <c r="F21" s="31">
        <f t="shared" si="3"/>
        <v>-0.32171756173720345</v>
      </c>
      <c r="G21" s="31">
        <f t="shared" si="3"/>
        <v>-2.2398182373088216E-2</v>
      </c>
    </row>
    <row r="22" spans="1:7" ht="21.95" customHeight="1">
      <c r="A22" s="24" t="s">
        <v>11</v>
      </c>
      <c r="B22" s="26">
        <f>SUM(公式!N55)</f>
        <v>1309364</v>
      </c>
      <c r="C22" s="26">
        <f>SUM(公式!O55)</f>
        <v>7665200</v>
      </c>
      <c r="D22" s="29">
        <v>1549155</v>
      </c>
      <c r="E22" s="29">
        <v>11677400</v>
      </c>
      <c r="F22" s="31">
        <f t="shared" si="3"/>
        <v>-0.15478825553285502</v>
      </c>
      <c r="G22" s="31">
        <f t="shared" si="3"/>
        <v>-0.3435867573261171</v>
      </c>
    </row>
    <row r="23" spans="1:7" ht="21.95" customHeight="1">
      <c r="A23" s="39" t="s">
        <v>93</v>
      </c>
      <c r="B23" s="36">
        <f>SUM(B20:B22)</f>
        <v>1864862</v>
      </c>
      <c r="C23" s="36">
        <f>SUM(C20:C22)</f>
        <v>13681700</v>
      </c>
      <c r="D23" s="36">
        <v>2322626</v>
      </c>
      <c r="E23" s="36">
        <v>17821900</v>
      </c>
      <c r="F23" s="37">
        <f t="shared" si="3"/>
        <v>-0.19708898462343916</v>
      </c>
      <c r="G23" s="37">
        <f t="shared" si="3"/>
        <v>-0.23230968639707328</v>
      </c>
    </row>
    <row r="24" spans="1:7" ht="26.1" customHeight="1">
      <c r="A24" s="33" t="s">
        <v>112</v>
      </c>
      <c r="B24" s="34">
        <f>SUM(B9+B14+B19+B23)</f>
        <v>12930910</v>
      </c>
      <c r="C24" s="34">
        <f>SUM(C9+C14+C19+C23)</f>
        <v>51440900</v>
      </c>
      <c r="D24" s="34">
        <v>18208619</v>
      </c>
      <c r="E24" s="34">
        <v>65614200</v>
      </c>
      <c r="F24" s="35">
        <f>SUM(B24/D24-1)</f>
        <v>-0.28984674785056463</v>
      </c>
      <c r="G24" s="35">
        <f>SUM(C24/E24-1)</f>
        <v>-0.21600964425383529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4"/>
  <sheetViews>
    <sheetView workbookViewId="0">
      <selection sqref="A1:G1"/>
    </sheetView>
  </sheetViews>
  <sheetFormatPr defaultColWidth="9" defaultRowHeight="15.75"/>
  <cols>
    <col min="1" max="1" width="18.625" style="23" bestFit="1" customWidth="1"/>
    <col min="2" max="5" width="15" style="23" bestFit="1" customWidth="1"/>
    <col min="6" max="7" width="8.75" style="23" bestFit="1" customWidth="1"/>
    <col min="8" max="16384" width="9" style="23"/>
  </cols>
  <sheetData>
    <row r="1" spans="1:7" ht="36" customHeight="1">
      <c r="A1" s="41" t="s">
        <v>151</v>
      </c>
      <c r="B1" s="41"/>
      <c r="C1" s="41"/>
      <c r="D1" s="41"/>
      <c r="E1" s="41"/>
      <c r="F1" s="41"/>
      <c r="G1" s="41"/>
    </row>
    <row r="2" spans="1:7" ht="26.25" customHeight="1">
      <c r="A2" s="42" t="s">
        <v>103</v>
      </c>
      <c r="B2" s="44" t="s">
        <v>152</v>
      </c>
      <c r="C2" s="45"/>
      <c r="D2" s="44" t="s">
        <v>153</v>
      </c>
      <c r="E2" s="45"/>
      <c r="F2" s="40" t="s">
        <v>85</v>
      </c>
      <c r="G2" s="40"/>
    </row>
    <row r="3" spans="1:7" s="25" customFormat="1" ht="21" customHeight="1">
      <c r="A3" s="43"/>
      <c r="B3" s="32" t="s">
        <v>92</v>
      </c>
      <c r="C3" s="32" t="s">
        <v>154</v>
      </c>
      <c r="D3" s="32" t="s">
        <v>92</v>
      </c>
      <c r="E3" s="32" t="s">
        <v>150</v>
      </c>
      <c r="F3" s="32" t="s">
        <v>87</v>
      </c>
      <c r="G3" s="32" t="s">
        <v>88</v>
      </c>
    </row>
    <row r="4" spans="1:7" ht="21.95" customHeight="1">
      <c r="A4" s="24" t="s">
        <v>109</v>
      </c>
      <c r="B4" s="26">
        <f>SUM(公式!P5)</f>
        <v>1299428</v>
      </c>
      <c r="C4" s="26">
        <f>SUM(公式!Q5)</f>
        <v>3467300</v>
      </c>
      <c r="D4" s="26">
        <v>3760368</v>
      </c>
      <c r="E4" s="26">
        <v>9687500</v>
      </c>
      <c r="F4" s="31">
        <f t="shared" ref="F4:G9" si="0">SUM(B4/D4-1)</f>
        <v>-0.65444126745041975</v>
      </c>
      <c r="G4" s="31">
        <f t="shared" si="0"/>
        <v>-0.64208516129032256</v>
      </c>
    </row>
    <row r="5" spans="1:7" ht="21.95" customHeight="1">
      <c r="A5" s="24" t="s">
        <v>6</v>
      </c>
      <c r="B5" s="26">
        <f>SUM(公式!P8)</f>
        <v>2764980</v>
      </c>
      <c r="C5" s="26">
        <f>SUM(公式!Q8)</f>
        <v>5870300</v>
      </c>
      <c r="D5" s="28">
        <v>2267766</v>
      </c>
      <c r="E5" s="28">
        <v>5785600</v>
      </c>
      <c r="F5" s="27">
        <f t="shared" si="0"/>
        <v>0.21925278004873516</v>
      </c>
      <c r="G5" s="27">
        <f t="shared" si="0"/>
        <v>1.4639795353982299E-2</v>
      </c>
    </row>
    <row r="6" spans="1:7" ht="21.95" customHeight="1">
      <c r="A6" s="24" t="s">
        <v>7</v>
      </c>
      <c r="B6" s="26">
        <f>SUM(公式!P10)</f>
        <v>3689</v>
      </c>
      <c r="C6" s="26">
        <f>SUM(公式!Q10)</f>
        <v>59800</v>
      </c>
      <c r="D6" s="29">
        <v>3662</v>
      </c>
      <c r="E6" s="29">
        <v>77400</v>
      </c>
      <c r="F6" s="27">
        <f t="shared" si="0"/>
        <v>7.373020207536829E-3</v>
      </c>
      <c r="G6" s="31">
        <f t="shared" si="0"/>
        <v>-0.22739018087855301</v>
      </c>
    </row>
    <row r="7" spans="1:7" ht="21.95" customHeight="1">
      <c r="A7" s="24" t="s">
        <v>8</v>
      </c>
      <c r="B7" s="26">
        <f>SUM(公式!P12)</f>
        <v>2008863</v>
      </c>
      <c r="C7" s="26">
        <f>SUM(公式!Q12)</f>
        <v>5037800</v>
      </c>
      <c r="D7" s="29">
        <v>5263274</v>
      </c>
      <c r="E7" s="29">
        <v>11159300</v>
      </c>
      <c r="F7" s="31">
        <f t="shared" si="0"/>
        <v>-0.61832444976263823</v>
      </c>
      <c r="G7" s="31">
        <f t="shared" si="0"/>
        <v>-0.54855591300529605</v>
      </c>
    </row>
    <row r="8" spans="1:7" ht="21.95" customHeight="1">
      <c r="A8" s="24" t="s">
        <v>1</v>
      </c>
      <c r="B8" s="26">
        <f>SUM(公式!P14)</f>
        <v>1494176</v>
      </c>
      <c r="C8" s="26">
        <f>SUM(公式!Q14)</f>
        <v>3625300</v>
      </c>
      <c r="D8" s="29">
        <v>1442682</v>
      </c>
      <c r="E8" s="29">
        <v>3652200</v>
      </c>
      <c r="F8" s="27">
        <f t="shared" si="0"/>
        <v>3.5693243556099041E-2</v>
      </c>
      <c r="G8" s="31">
        <f t="shared" si="0"/>
        <v>-7.3654235803077839E-3</v>
      </c>
    </row>
    <row r="9" spans="1:7" ht="23.45" customHeight="1">
      <c r="A9" s="39" t="s">
        <v>105</v>
      </c>
      <c r="B9" s="36">
        <f>SUM(B4:B8)</f>
        <v>7571136</v>
      </c>
      <c r="C9" s="36">
        <f>SUM(C4:C8)</f>
        <v>18060500</v>
      </c>
      <c r="D9" s="36">
        <v>12737752</v>
      </c>
      <c r="E9" s="36">
        <v>30362000</v>
      </c>
      <c r="F9" s="37">
        <f t="shared" si="0"/>
        <v>-0.40561442866841813</v>
      </c>
      <c r="G9" s="37">
        <f t="shared" si="0"/>
        <v>-0.40516105658388779</v>
      </c>
    </row>
    <row r="10" spans="1:7" ht="21.95" customHeight="1">
      <c r="A10" s="24" t="s">
        <v>108</v>
      </c>
      <c r="B10" s="26">
        <f>SUM(公式!P20)</f>
        <v>457811</v>
      </c>
      <c r="C10" s="26">
        <f>SUM(公式!Q20)</f>
        <v>3644100</v>
      </c>
      <c r="D10" s="29">
        <v>335905</v>
      </c>
      <c r="E10" s="29">
        <v>2477200</v>
      </c>
      <c r="F10" s="27">
        <f t="shared" ref="F10:G14" si="1">SUM(B10/D10-1)</f>
        <v>0.36291808695911043</v>
      </c>
      <c r="G10" s="27">
        <f t="shared" si="1"/>
        <v>0.47105603100274496</v>
      </c>
    </row>
    <row r="11" spans="1:7" ht="21.95" customHeight="1">
      <c r="A11" s="24" t="s">
        <v>4</v>
      </c>
      <c r="B11" s="26">
        <f>SUM(公式!P23)</f>
        <v>59368</v>
      </c>
      <c r="C11" s="26">
        <f>SUM(公式!Q23)</f>
        <v>1015100</v>
      </c>
      <c r="D11" s="29">
        <v>67738</v>
      </c>
      <c r="E11" s="29">
        <v>831000</v>
      </c>
      <c r="F11" s="31">
        <f t="shared" si="1"/>
        <v>-0.12356432135581208</v>
      </c>
      <c r="G11" s="27">
        <f t="shared" si="1"/>
        <v>0.22154031287605291</v>
      </c>
    </row>
    <row r="12" spans="1:7" ht="21.95" customHeight="1">
      <c r="A12" s="24" t="s">
        <v>5</v>
      </c>
      <c r="B12" s="26">
        <f>SUM(公式!P25)</f>
        <v>125623</v>
      </c>
      <c r="C12" s="26">
        <f>SUM(公式!Q25)</f>
        <v>561900</v>
      </c>
      <c r="D12" s="29">
        <v>68355</v>
      </c>
      <c r="E12" s="29">
        <v>527400</v>
      </c>
      <c r="F12" s="27">
        <f t="shared" si="1"/>
        <v>0.83780264794089687</v>
      </c>
      <c r="G12" s="27">
        <f t="shared" si="1"/>
        <v>6.5415244596132016E-2</v>
      </c>
    </row>
    <row r="13" spans="1:7" ht="21.95" customHeight="1">
      <c r="A13" s="24" t="s">
        <v>0</v>
      </c>
      <c r="B13" s="26">
        <f>SUM(公式!P27)</f>
        <v>91864</v>
      </c>
      <c r="C13" s="26">
        <f>SUM(公式!Q27)</f>
        <v>1188900</v>
      </c>
      <c r="D13" s="29">
        <v>146089</v>
      </c>
      <c r="E13" s="29">
        <v>1328800</v>
      </c>
      <c r="F13" s="31">
        <f t="shared" si="1"/>
        <v>-0.37117784364325856</v>
      </c>
      <c r="G13" s="31">
        <f t="shared" si="1"/>
        <v>-0.10528296207104149</v>
      </c>
    </row>
    <row r="14" spans="1:7" ht="21.95" customHeight="1">
      <c r="A14" s="39" t="s">
        <v>98</v>
      </c>
      <c r="B14" s="36">
        <f>SUM(B10:B13)</f>
        <v>734666</v>
      </c>
      <c r="C14" s="36">
        <f>SUM(C10:C13)</f>
        <v>6410000</v>
      </c>
      <c r="D14" s="36">
        <v>618087</v>
      </c>
      <c r="E14" s="36">
        <v>5164400</v>
      </c>
      <c r="F14" s="38">
        <f t="shared" si="1"/>
        <v>0.18861260631593924</v>
      </c>
      <c r="G14" s="38">
        <f t="shared" si="1"/>
        <v>0.24118968321586243</v>
      </c>
    </row>
    <row r="15" spans="1:7" ht="21.95" customHeight="1">
      <c r="A15" s="24" t="s">
        <v>113</v>
      </c>
      <c r="B15" s="26">
        <f>SUM(公式!P31)</f>
        <v>3408454</v>
      </c>
      <c r="C15" s="26">
        <f>SUM(公式!Q31)</f>
        <v>8902200</v>
      </c>
      <c r="D15" s="29">
        <v>3139348</v>
      </c>
      <c r="E15" s="29">
        <v>9043100</v>
      </c>
      <c r="F15" s="27">
        <f t="shared" ref="F15:G19" si="2">SUM(B15/D15-1)</f>
        <v>8.5720347027471888E-2</v>
      </c>
      <c r="G15" s="31">
        <f t="shared" si="2"/>
        <v>-1.5580940164324208E-2</v>
      </c>
    </row>
    <row r="16" spans="1:7" ht="21.95" customHeight="1">
      <c r="A16" s="24" t="s">
        <v>2</v>
      </c>
      <c r="B16" s="26">
        <f>SUM(公式!P34)</f>
        <v>154314</v>
      </c>
      <c r="C16" s="26">
        <f>SUM(公式!Q34)</f>
        <v>942200</v>
      </c>
      <c r="D16" s="29">
        <v>293585</v>
      </c>
      <c r="E16" s="29">
        <v>1512100</v>
      </c>
      <c r="F16" s="31">
        <f t="shared" si="2"/>
        <v>-0.47438050309109803</v>
      </c>
      <c r="G16" s="31">
        <f t="shared" si="2"/>
        <v>-0.37689306262813305</v>
      </c>
    </row>
    <row r="17" spans="1:7" ht="21.95" customHeight="1">
      <c r="A17" s="24" t="s">
        <v>3</v>
      </c>
      <c r="B17" s="26">
        <f>SUM(公式!P38)</f>
        <v>275270</v>
      </c>
      <c r="C17" s="26">
        <f>SUM(公式!Q38)</f>
        <v>6043100</v>
      </c>
      <c r="D17" s="29">
        <v>763353</v>
      </c>
      <c r="E17" s="29">
        <v>5615400</v>
      </c>
      <c r="F17" s="31">
        <f t="shared" si="2"/>
        <v>-0.63939357020932652</v>
      </c>
      <c r="G17" s="27">
        <f t="shared" si="2"/>
        <v>7.6165544751932268E-2</v>
      </c>
    </row>
    <row r="18" spans="1:7" ht="21.95" customHeight="1">
      <c r="A18" s="24" t="s">
        <v>9</v>
      </c>
      <c r="B18" s="26">
        <f>SUM(公式!P41)</f>
        <v>340071</v>
      </c>
      <c r="C18" s="26">
        <f>SUM(公式!Q41)</f>
        <v>1864200</v>
      </c>
      <c r="D18" s="29">
        <v>481799</v>
      </c>
      <c r="E18" s="29">
        <v>2835400</v>
      </c>
      <c r="F18" s="31">
        <f t="shared" si="2"/>
        <v>-0.29416416389407196</v>
      </c>
      <c r="G18" s="31">
        <f t="shared" si="2"/>
        <v>-0.34252662763631236</v>
      </c>
    </row>
    <row r="19" spans="1:7" ht="21.95" customHeight="1">
      <c r="A19" s="39" t="s">
        <v>100</v>
      </c>
      <c r="B19" s="36">
        <f>SUM(B15:B18)</f>
        <v>4178109</v>
      </c>
      <c r="C19" s="36">
        <f>SUM(C15:C18)</f>
        <v>17751700</v>
      </c>
      <c r="D19" s="36">
        <v>4678085</v>
      </c>
      <c r="E19" s="36">
        <v>19006000</v>
      </c>
      <c r="F19" s="37">
        <f t="shared" si="2"/>
        <v>-0.10687621109919976</v>
      </c>
      <c r="G19" s="37">
        <f t="shared" si="2"/>
        <v>-6.5994948963485234E-2</v>
      </c>
    </row>
    <row r="20" spans="1:7" ht="21.95" customHeight="1">
      <c r="A20" s="24" t="s">
        <v>110</v>
      </c>
      <c r="B20" s="26">
        <f>SUM(公式!P46)</f>
        <v>70659</v>
      </c>
      <c r="C20" s="26">
        <f>SUM(公式!Q46)</f>
        <v>250800</v>
      </c>
      <c r="D20" s="29">
        <v>81847</v>
      </c>
      <c r="E20" s="29">
        <v>292300</v>
      </c>
      <c r="F20" s="31">
        <f t="shared" ref="F20:G23" si="3">SUM(B20/D20-1)</f>
        <v>-0.13669407553117408</v>
      </c>
      <c r="G20" s="31">
        <f t="shared" si="3"/>
        <v>-0.14197742045843309</v>
      </c>
    </row>
    <row r="21" spans="1:7" ht="21.95" customHeight="1">
      <c r="A21" s="24" t="s">
        <v>10</v>
      </c>
      <c r="B21" s="26">
        <f>SUM(公式!P50)</f>
        <v>534617</v>
      </c>
      <c r="C21" s="26">
        <f>SUM(公式!Q50)</f>
        <v>6556300</v>
      </c>
      <c r="D21" s="29">
        <v>835339</v>
      </c>
      <c r="E21" s="29">
        <v>6997800</v>
      </c>
      <c r="F21" s="31">
        <f t="shared" si="3"/>
        <v>-0.35999995211524904</v>
      </c>
      <c r="G21" s="31">
        <f t="shared" si="3"/>
        <v>-6.3091257252279265E-2</v>
      </c>
    </row>
    <row r="22" spans="1:7" ht="21.95" customHeight="1">
      <c r="A22" s="24" t="s">
        <v>11</v>
      </c>
      <c r="B22" s="26">
        <f>SUM(公式!P55)</f>
        <v>1439680</v>
      </c>
      <c r="C22" s="26">
        <f>SUM(公式!Q55)</f>
        <v>8370600</v>
      </c>
      <c r="D22" s="29">
        <v>1976113</v>
      </c>
      <c r="E22" s="29">
        <v>13758100</v>
      </c>
      <c r="F22" s="31">
        <f t="shared" si="3"/>
        <v>-0.27145866658435014</v>
      </c>
      <c r="G22" s="31">
        <f t="shared" si="3"/>
        <v>-0.3915875011811224</v>
      </c>
    </row>
    <row r="23" spans="1:7" ht="21.95" customHeight="1">
      <c r="A23" s="39" t="s">
        <v>101</v>
      </c>
      <c r="B23" s="36">
        <f>SUM(B20:B22)</f>
        <v>2044956</v>
      </c>
      <c r="C23" s="36">
        <f>SUM(C20:C22)</f>
        <v>15177700</v>
      </c>
      <c r="D23" s="36">
        <v>2893299</v>
      </c>
      <c r="E23" s="36">
        <v>21048200</v>
      </c>
      <c r="F23" s="37">
        <f t="shared" si="3"/>
        <v>-0.29320958532111618</v>
      </c>
      <c r="G23" s="37">
        <f t="shared" si="3"/>
        <v>-0.27890746002033429</v>
      </c>
    </row>
    <row r="24" spans="1:7" ht="26.1" customHeight="1">
      <c r="A24" s="33" t="s">
        <v>112</v>
      </c>
      <c r="B24" s="34">
        <f>SUM(B9+B14+B19+B23)</f>
        <v>14528867</v>
      </c>
      <c r="C24" s="34">
        <f>SUM(C9+C14+C19+C23)</f>
        <v>57399900</v>
      </c>
      <c r="D24" s="34">
        <v>20927223</v>
      </c>
      <c r="E24" s="34">
        <v>75580600</v>
      </c>
      <c r="F24" s="35">
        <f>SUM(B24/D24-1)</f>
        <v>-0.30574319392496563</v>
      </c>
      <c r="G24" s="35">
        <f>SUM(C24/E24-1)</f>
        <v>-0.24054717745029808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4"/>
  <sheetViews>
    <sheetView workbookViewId="0">
      <selection sqref="A1:G1"/>
    </sheetView>
  </sheetViews>
  <sheetFormatPr defaultColWidth="9" defaultRowHeight="15.75"/>
  <cols>
    <col min="1" max="1" width="18.625" style="23" bestFit="1" customWidth="1"/>
    <col min="2" max="5" width="15" style="23" bestFit="1" customWidth="1"/>
    <col min="6" max="7" width="8.75" style="23" bestFit="1" customWidth="1"/>
    <col min="8" max="16384" width="9" style="23"/>
  </cols>
  <sheetData>
    <row r="1" spans="1:7" ht="36" customHeight="1">
      <c r="A1" s="41" t="s">
        <v>116</v>
      </c>
      <c r="B1" s="41"/>
      <c r="C1" s="41"/>
      <c r="D1" s="41"/>
      <c r="E1" s="41"/>
      <c r="F1" s="41"/>
      <c r="G1" s="41"/>
    </row>
    <row r="2" spans="1:7" ht="26.25" customHeight="1">
      <c r="A2" s="42" t="s">
        <v>106</v>
      </c>
      <c r="B2" s="44" t="s">
        <v>155</v>
      </c>
      <c r="C2" s="45"/>
      <c r="D2" s="44" t="s">
        <v>156</v>
      </c>
      <c r="E2" s="45"/>
      <c r="F2" s="40" t="s">
        <v>157</v>
      </c>
      <c r="G2" s="40"/>
    </row>
    <row r="3" spans="1:7" s="25" customFormat="1" ht="21" customHeight="1">
      <c r="A3" s="43"/>
      <c r="B3" s="32" t="s">
        <v>158</v>
      </c>
      <c r="C3" s="32" t="s">
        <v>159</v>
      </c>
      <c r="D3" s="32" t="s">
        <v>92</v>
      </c>
      <c r="E3" s="32" t="s">
        <v>86</v>
      </c>
      <c r="F3" s="32" t="s">
        <v>87</v>
      </c>
      <c r="G3" s="32" t="s">
        <v>160</v>
      </c>
    </row>
    <row r="4" spans="1:7" ht="21.95" customHeight="1">
      <c r="A4" s="24" t="s">
        <v>109</v>
      </c>
      <c r="B4" s="26">
        <f>公式!R5</f>
        <v>1494510</v>
      </c>
      <c r="C4" s="26">
        <f>公式!S5</f>
        <v>3956400</v>
      </c>
      <c r="D4" s="26">
        <v>4229203</v>
      </c>
      <c r="E4" s="26">
        <v>10892200</v>
      </c>
      <c r="F4" s="31">
        <f t="shared" ref="F4:G9" si="0">SUM(B4/D4-1)</f>
        <v>-0.64662136104604107</v>
      </c>
      <c r="G4" s="31">
        <f t="shared" si="0"/>
        <v>-0.63676759515983916</v>
      </c>
    </row>
    <row r="5" spans="1:7" ht="21.95" customHeight="1">
      <c r="A5" s="24" t="s">
        <v>6</v>
      </c>
      <c r="B5" s="26">
        <f>公式!R8</f>
        <v>3058192</v>
      </c>
      <c r="C5" s="26">
        <f>公式!S8</f>
        <v>6373600</v>
      </c>
      <c r="D5" s="28">
        <v>2747836</v>
      </c>
      <c r="E5" s="28">
        <v>6824200</v>
      </c>
      <c r="F5" s="27">
        <f t="shared" si="0"/>
        <v>0.11294560519623431</v>
      </c>
      <c r="G5" s="31">
        <f t="shared" si="0"/>
        <v>-6.6029717769115814E-2</v>
      </c>
    </row>
    <row r="6" spans="1:7" ht="21.95" customHeight="1">
      <c r="A6" s="24" t="s">
        <v>7</v>
      </c>
      <c r="B6" s="26">
        <f>公式!R10</f>
        <v>3689</v>
      </c>
      <c r="C6" s="26">
        <f>公式!S10</f>
        <v>59800</v>
      </c>
      <c r="D6" s="29">
        <v>5124</v>
      </c>
      <c r="E6" s="29">
        <v>109700</v>
      </c>
      <c r="F6" s="31">
        <f t="shared" si="0"/>
        <v>-0.2800546448087432</v>
      </c>
      <c r="G6" s="31">
        <f t="shared" si="0"/>
        <v>-0.45487693710118504</v>
      </c>
    </row>
    <row r="7" spans="1:7" ht="21.95" customHeight="1">
      <c r="A7" s="24" t="s">
        <v>8</v>
      </c>
      <c r="B7" s="26">
        <f>公式!R12</f>
        <v>2198993</v>
      </c>
      <c r="C7" s="26">
        <f>公式!S12</f>
        <v>5555900</v>
      </c>
      <c r="D7" s="29">
        <v>5805453</v>
      </c>
      <c r="E7" s="29">
        <v>12351900</v>
      </c>
      <c r="F7" s="31">
        <f t="shared" si="0"/>
        <v>-0.6212193949378283</v>
      </c>
      <c r="G7" s="31">
        <f t="shared" si="0"/>
        <v>-0.5501987548474323</v>
      </c>
    </row>
    <row r="8" spans="1:7" ht="21.95" customHeight="1">
      <c r="A8" s="24" t="s">
        <v>1</v>
      </c>
      <c r="B8" s="26">
        <f>公式!R14</f>
        <v>1634815</v>
      </c>
      <c r="C8" s="26">
        <f>公式!S14</f>
        <v>4226700</v>
      </c>
      <c r="D8" s="29">
        <v>1743965</v>
      </c>
      <c r="E8" s="29">
        <v>4030400</v>
      </c>
      <c r="F8" s="31">
        <f t="shared" si="0"/>
        <v>-6.2587265226079603E-2</v>
      </c>
      <c r="G8" s="27">
        <f t="shared" si="0"/>
        <v>4.870484319174273E-2</v>
      </c>
    </row>
    <row r="9" spans="1:7" ht="23.45" customHeight="1">
      <c r="A9" s="39" t="s">
        <v>93</v>
      </c>
      <c r="B9" s="36">
        <f>SUM(B4:B8)</f>
        <v>8390199</v>
      </c>
      <c r="C9" s="36">
        <f>SUM(C4:C8)</f>
        <v>20172400</v>
      </c>
      <c r="D9" s="36">
        <v>14531581</v>
      </c>
      <c r="E9" s="36">
        <v>34208400</v>
      </c>
      <c r="F9" s="37">
        <f t="shared" si="0"/>
        <v>-0.42262311306663747</v>
      </c>
      <c r="G9" s="37">
        <f t="shared" si="0"/>
        <v>-0.41030857917938279</v>
      </c>
    </row>
    <row r="10" spans="1:7" ht="21.95" customHeight="1">
      <c r="A10" s="24" t="s">
        <v>94</v>
      </c>
      <c r="B10" s="26">
        <f>公式!R20</f>
        <v>474426</v>
      </c>
      <c r="C10" s="26">
        <f>公式!S20</f>
        <v>3692500</v>
      </c>
      <c r="D10" s="29">
        <v>351896</v>
      </c>
      <c r="E10" s="29">
        <v>2641500</v>
      </c>
      <c r="F10" s="27">
        <f t="shared" ref="F10:G14" si="1">SUM(B10/D10-1)</f>
        <v>0.34819946802464363</v>
      </c>
      <c r="G10" s="27">
        <f t="shared" si="1"/>
        <v>0.39787999242854433</v>
      </c>
    </row>
    <row r="11" spans="1:7" ht="21.95" customHeight="1">
      <c r="A11" s="24" t="s">
        <v>4</v>
      </c>
      <c r="B11" s="26">
        <f>公式!R23</f>
        <v>66268</v>
      </c>
      <c r="C11" s="26">
        <f>公式!S23</f>
        <v>1090100</v>
      </c>
      <c r="D11" s="29">
        <v>70416</v>
      </c>
      <c r="E11" s="29">
        <v>938200</v>
      </c>
      <c r="F11" s="31">
        <f t="shared" si="1"/>
        <v>-5.8907066575778266E-2</v>
      </c>
      <c r="G11" s="27">
        <f t="shared" si="1"/>
        <v>0.16190577701982511</v>
      </c>
    </row>
    <row r="12" spans="1:7" ht="21.95" customHeight="1">
      <c r="A12" s="24" t="s">
        <v>5</v>
      </c>
      <c r="B12" s="26">
        <f>公式!R25</f>
        <v>136667</v>
      </c>
      <c r="C12" s="26">
        <f>公式!S25</f>
        <v>594800</v>
      </c>
      <c r="D12" s="29">
        <v>82153</v>
      </c>
      <c r="E12" s="29">
        <v>627600</v>
      </c>
      <c r="F12" s="27">
        <f t="shared" si="1"/>
        <v>0.6635667595827297</v>
      </c>
      <c r="G12" s="31">
        <f t="shared" si="1"/>
        <v>-5.2262587635436564E-2</v>
      </c>
    </row>
    <row r="13" spans="1:7" ht="21.95" customHeight="1">
      <c r="A13" s="24" t="s">
        <v>0</v>
      </c>
      <c r="B13" s="26">
        <f>公式!R27</f>
        <v>97912</v>
      </c>
      <c r="C13" s="26">
        <f>公式!S27</f>
        <v>1233900</v>
      </c>
      <c r="D13" s="29">
        <v>150736</v>
      </c>
      <c r="E13" s="29">
        <v>1419500</v>
      </c>
      <c r="F13" s="31">
        <f t="shared" si="1"/>
        <v>-0.35044050525421933</v>
      </c>
      <c r="G13" s="31">
        <f t="shared" si="1"/>
        <v>-0.13075026417752733</v>
      </c>
    </row>
    <row r="14" spans="1:7" ht="21.95" customHeight="1">
      <c r="A14" s="39" t="s">
        <v>93</v>
      </c>
      <c r="B14" s="36">
        <f>SUM(B10:B13)</f>
        <v>775273</v>
      </c>
      <c r="C14" s="36">
        <f>SUM(C10:C13)</f>
        <v>6611300</v>
      </c>
      <c r="D14" s="36">
        <v>655201</v>
      </c>
      <c r="E14" s="36">
        <v>5626800</v>
      </c>
      <c r="F14" s="38">
        <f t="shared" si="1"/>
        <v>0.1832597935595337</v>
      </c>
      <c r="G14" s="38">
        <f t="shared" si="1"/>
        <v>0.17496623302765335</v>
      </c>
    </row>
    <row r="15" spans="1:7" ht="21.95" customHeight="1">
      <c r="A15" s="24" t="s">
        <v>95</v>
      </c>
      <c r="B15" s="26">
        <f>公式!R31</f>
        <v>3744119</v>
      </c>
      <c r="C15" s="26">
        <f>公式!S31</f>
        <v>9689400</v>
      </c>
      <c r="D15" s="29">
        <v>3378225</v>
      </c>
      <c r="E15" s="29">
        <v>9731700</v>
      </c>
      <c r="F15" s="27">
        <f t="shared" ref="F15:G19" si="2">SUM(B15/D15-1)</f>
        <v>0.10830954125317294</v>
      </c>
      <c r="G15" s="31">
        <f t="shared" si="2"/>
        <v>-4.3466198094885833E-3</v>
      </c>
    </row>
    <row r="16" spans="1:7" ht="21.95" customHeight="1">
      <c r="A16" s="24" t="s">
        <v>2</v>
      </c>
      <c r="B16" s="26">
        <f>公式!R34</f>
        <v>185601</v>
      </c>
      <c r="C16" s="26">
        <f>公式!S34</f>
        <v>1118000</v>
      </c>
      <c r="D16" s="29">
        <v>329698</v>
      </c>
      <c r="E16" s="29">
        <v>1693700</v>
      </c>
      <c r="F16" s="31">
        <f t="shared" si="2"/>
        <v>-0.43705754963633381</v>
      </c>
      <c r="G16" s="31">
        <f t="shared" si="2"/>
        <v>-0.33990671311330223</v>
      </c>
    </row>
    <row r="17" spans="1:7" ht="21.95" customHeight="1">
      <c r="A17" s="24" t="s">
        <v>3</v>
      </c>
      <c r="B17" s="26">
        <f>公式!R38</f>
        <v>310438</v>
      </c>
      <c r="C17" s="26">
        <f>公式!S38</f>
        <v>6663300</v>
      </c>
      <c r="D17" s="29">
        <v>836491</v>
      </c>
      <c r="E17" s="29">
        <v>6342500</v>
      </c>
      <c r="F17" s="31">
        <f t="shared" si="2"/>
        <v>-0.62888064545822964</v>
      </c>
      <c r="G17" s="27">
        <f t="shared" si="2"/>
        <v>5.0579424517146254E-2</v>
      </c>
    </row>
    <row r="18" spans="1:7" ht="21.95" customHeight="1">
      <c r="A18" s="24" t="s">
        <v>9</v>
      </c>
      <c r="B18" s="26">
        <f>公式!R41</f>
        <v>384405</v>
      </c>
      <c r="C18" s="26">
        <f>公式!S41</f>
        <v>2108400</v>
      </c>
      <c r="D18" s="29">
        <v>522838</v>
      </c>
      <c r="E18" s="29">
        <v>3129400</v>
      </c>
      <c r="F18" s="31">
        <f t="shared" si="2"/>
        <v>-0.26477226215386029</v>
      </c>
      <c r="G18" s="31">
        <f t="shared" si="2"/>
        <v>-0.3262606250399438</v>
      </c>
    </row>
    <row r="19" spans="1:7" ht="21.95" customHeight="1">
      <c r="A19" s="39" t="s">
        <v>93</v>
      </c>
      <c r="B19" s="36">
        <f>SUM(B15:B18)</f>
        <v>4624563</v>
      </c>
      <c r="C19" s="36">
        <f>SUM(C15:C18)</f>
        <v>19579100</v>
      </c>
      <c r="D19" s="36">
        <v>5067252</v>
      </c>
      <c r="E19" s="36">
        <v>20897300</v>
      </c>
      <c r="F19" s="37">
        <f t="shared" si="2"/>
        <v>-8.7362736252311946E-2</v>
      </c>
      <c r="G19" s="37">
        <f t="shared" si="2"/>
        <v>-6.3079919415426899E-2</v>
      </c>
    </row>
    <row r="20" spans="1:7" ht="21.95" customHeight="1">
      <c r="A20" s="24" t="s">
        <v>96</v>
      </c>
      <c r="B20" s="26">
        <f>公式!R46</f>
        <v>94347</v>
      </c>
      <c r="C20" s="26">
        <f>公式!S46</f>
        <v>298600</v>
      </c>
      <c r="D20" s="29">
        <v>87637</v>
      </c>
      <c r="E20" s="29">
        <v>327000</v>
      </c>
      <c r="F20" s="27">
        <f t="shared" ref="F20:G23" si="3">SUM(B20/D20-1)</f>
        <v>7.65658340655202E-2</v>
      </c>
      <c r="G20" s="31">
        <f t="shared" si="3"/>
        <v>-8.6850152905198819E-2</v>
      </c>
    </row>
    <row r="21" spans="1:7" ht="21.95" customHeight="1">
      <c r="A21" s="24" t="s">
        <v>10</v>
      </c>
      <c r="B21" s="26">
        <f>公式!R50</f>
        <v>593451</v>
      </c>
      <c r="C21" s="26">
        <f>公式!S50</f>
        <v>7581600</v>
      </c>
      <c r="D21" s="29">
        <v>912463</v>
      </c>
      <c r="E21" s="29">
        <v>7722000</v>
      </c>
      <c r="F21" s="31">
        <f t="shared" si="3"/>
        <v>-0.34961636800615481</v>
      </c>
      <c r="G21" s="31">
        <f t="shared" si="3"/>
        <v>-1.8181818181818188E-2</v>
      </c>
    </row>
    <row r="22" spans="1:7" ht="21.95" customHeight="1">
      <c r="A22" s="24" t="s">
        <v>11</v>
      </c>
      <c r="B22" s="26">
        <f>公式!R55</f>
        <v>1577088</v>
      </c>
      <c r="C22" s="26">
        <f>公式!S55</f>
        <v>9071800</v>
      </c>
      <c r="D22" s="29">
        <v>2239689</v>
      </c>
      <c r="E22" s="29">
        <v>15535100</v>
      </c>
      <c r="F22" s="31">
        <f t="shared" si="3"/>
        <v>-0.29584509277850635</v>
      </c>
      <c r="G22" s="31">
        <f t="shared" si="3"/>
        <v>-0.41604495626033944</v>
      </c>
    </row>
    <row r="23" spans="1:7" ht="21.95" customHeight="1">
      <c r="A23" s="39" t="s">
        <v>100</v>
      </c>
      <c r="B23" s="36">
        <f>SUM(B20:B22)</f>
        <v>2264886</v>
      </c>
      <c r="C23" s="36">
        <f>SUM(C20:C22)</f>
        <v>16952000</v>
      </c>
      <c r="D23" s="36">
        <v>3239789</v>
      </c>
      <c r="E23" s="36">
        <v>23584100</v>
      </c>
      <c r="F23" s="37">
        <f t="shared" si="3"/>
        <v>-0.30091558431737375</v>
      </c>
      <c r="G23" s="37">
        <f t="shared" si="3"/>
        <v>-0.28121064615567271</v>
      </c>
    </row>
    <row r="24" spans="1:7" ht="26.1" customHeight="1">
      <c r="A24" s="33" t="s">
        <v>112</v>
      </c>
      <c r="B24" s="34">
        <f>SUM(B9+B14+B19+B23)</f>
        <v>16054921</v>
      </c>
      <c r="C24" s="34">
        <f>SUM(C9+C14+C19+C23)</f>
        <v>63314800</v>
      </c>
      <c r="D24" s="34">
        <v>23493823</v>
      </c>
      <c r="E24" s="34">
        <v>84316600</v>
      </c>
      <c r="F24" s="35">
        <f>SUM(B24/D24-1)</f>
        <v>-0.31663224839993054</v>
      </c>
      <c r="G24" s="35">
        <f>SUM(C24/E24-1)</f>
        <v>-0.24908262429936689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10801</vt:lpstr>
      <vt:lpstr>10802</vt:lpstr>
      <vt:lpstr>10803</vt:lpstr>
      <vt:lpstr>10804</vt:lpstr>
      <vt:lpstr>10805</vt:lpstr>
      <vt:lpstr>10806</vt:lpstr>
      <vt:lpstr>10807</vt:lpstr>
      <vt:lpstr>10808</vt:lpstr>
      <vt:lpstr>10809</vt:lpstr>
      <vt:lpstr>10810</vt:lpstr>
      <vt:lpstr>10811</vt:lpstr>
      <vt:lpstr>10812</vt:lpstr>
      <vt:lpstr>公式</vt:lpstr>
      <vt:lpstr>會訊分析</vt:lpstr>
    </vt:vector>
  </TitlesOfParts>
  <Company>MiTAC 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stacy</cp:lastModifiedBy>
  <cp:lastPrinted>2017-06-19T03:37:58Z</cp:lastPrinted>
  <dcterms:created xsi:type="dcterms:W3CDTF">2000-07-19T08:32:38Z</dcterms:created>
  <dcterms:modified xsi:type="dcterms:W3CDTF">2020-02-17T01:28:17Z</dcterms:modified>
</cp:coreProperties>
</file>