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宏一\進出口統計資料\107年\"/>
    </mc:Choice>
  </mc:AlternateContent>
  <bookViews>
    <workbookView xWindow="0" yWindow="0" windowWidth="17067" windowHeight="9787" tabRatio="515" firstSheet="5" activeTab="11"/>
  </bookViews>
  <sheets>
    <sheet name="10701" sheetId="26" r:id="rId1"/>
    <sheet name="10702" sheetId="27" r:id="rId2"/>
    <sheet name="10703" sheetId="28" r:id="rId3"/>
    <sheet name="10704" sheetId="29" r:id="rId4"/>
    <sheet name="10705" sheetId="30" r:id="rId5"/>
    <sheet name="10706" sheetId="3" r:id="rId6"/>
    <sheet name="10707" sheetId="32" r:id="rId7"/>
    <sheet name="10708" sheetId="31" r:id="rId8"/>
    <sheet name="10709" sheetId="34" r:id="rId9"/>
    <sheet name="10710" sheetId="38" r:id="rId10"/>
    <sheet name="10711" sheetId="36" r:id="rId11"/>
    <sheet name="10712" sheetId="35" r:id="rId12"/>
    <sheet name="公式" sheetId="9" r:id="rId13"/>
    <sheet name="會訊分析" sheetId="37" r:id="rId14"/>
  </sheets>
  <calcPr calcId="162913"/>
  <fileRecoveryPr autoRecover="0"/>
</workbook>
</file>

<file path=xl/calcChain.xml><?xml version="1.0" encoding="utf-8"?>
<calcChain xmlns="http://schemas.openxmlformats.org/spreadsheetml/2006/main">
  <c r="E27" i="38" l="1"/>
  <c r="D27" i="38"/>
  <c r="E22" i="38"/>
  <c r="D22" i="38"/>
  <c r="E16" i="38"/>
  <c r="D16" i="38"/>
  <c r="E10" i="38"/>
  <c r="D10" i="38"/>
  <c r="E29" i="38"/>
  <c r="D29" i="38"/>
  <c r="E29" i="34"/>
  <c r="D29" i="34"/>
  <c r="E29" i="31"/>
  <c r="D29" i="31"/>
  <c r="E29" i="29" l="1"/>
  <c r="D29" i="29"/>
  <c r="E29" i="30"/>
  <c r="D29" i="30"/>
  <c r="D29" i="3"/>
  <c r="E29" i="3"/>
  <c r="D28" i="28"/>
  <c r="E28" i="28"/>
  <c r="E29" i="27"/>
  <c r="D29" i="27"/>
  <c r="H10" i="9"/>
  <c r="B7" i="29" s="1"/>
  <c r="F7" i="29" s="1"/>
  <c r="I10" i="9"/>
  <c r="C7" i="29" s="1"/>
  <c r="G7" i="29" s="1"/>
  <c r="C46" i="9"/>
  <c r="C24" i="26" s="1"/>
  <c r="G24" i="26" s="1"/>
  <c r="B46" i="9"/>
  <c r="B24" i="26" s="1"/>
  <c r="F24" i="26" s="1"/>
  <c r="W38" i="9"/>
  <c r="C20" i="36" s="1"/>
  <c r="G20" i="36" s="1"/>
  <c r="W31" i="9"/>
  <c r="C18" i="36" s="1"/>
  <c r="G18" i="36" s="1"/>
  <c r="W34" i="9"/>
  <c r="W41" i="9"/>
  <c r="C21" i="36" s="1"/>
  <c r="G21" i="36" s="1"/>
  <c r="W25" i="9"/>
  <c r="C14" i="36" s="1"/>
  <c r="G14" i="36" s="1"/>
  <c r="W20" i="9"/>
  <c r="C12" i="36" s="1"/>
  <c r="G12" i="36" s="1"/>
  <c r="W23" i="9"/>
  <c r="W27" i="9"/>
  <c r="C15" i="36" s="1"/>
  <c r="G15" i="36" s="1"/>
  <c r="W46" i="9"/>
  <c r="C24" i="36" s="1"/>
  <c r="W50" i="9"/>
  <c r="C25" i="36" s="1"/>
  <c r="G25" i="36" s="1"/>
  <c r="W55" i="9"/>
  <c r="C26" i="36" s="1"/>
  <c r="G26" i="36" s="1"/>
  <c r="W5" i="9"/>
  <c r="C5" i="36" s="1"/>
  <c r="G5" i="36" s="1"/>
  <c r="W8" i="9"/>
  <c r="C6" i="36" s="1"/>
  <c r="W10" i="9"/>
  <c r="C7" i="36" s="1"/>
  <c r="G7" i="36" s="1"/>
  <c r="W12" i="9"/>
  <c r="C8" i="36" s="1"/>
  <c r="G8" i="36" s="1"/>
  <c r="W14" i="9"/>
  <c r="C9" i="36" s="1"/>
  <c r="G9" i="36" s="1"/>
  <c r="R20" i="9"/>
  <c r="B12" i="34" s="1"/>
  <c r="F12" i="34" s="1"/>
  <c r="J12" i="9"/>
  <c r="B8" i="30" s="1"/>
  <c r="F8" i="30" s="1"/>
  <c r="K12" i="9"/>
  <c r="C8" i="30" s="1"/>
  <c r="X46" i="9"/>
  <c r="B24" i="37" s="1"/>
  <c r="X50" i="9"/>
  <c r="B25" i="37" s="1"/>
  <c r="F25" i="37" s="1"/>
  <c r="X55" i="9"/>
  <c r="B26" i="37" s="1"/>
  <c r="F26" i="37" s="1"/>
  <c r="Y46" i="9"/>
  <c r="C24" i="37" s="1"/>
  <c r="Y50" i="9"/>
  <c r="C25" i="37" s="1"/>
  <c r="G25" i="37" s="1"/>
  <c r="Y55" i="9"/>
  <c r="C26" i="37" s="1"/>
  <c r="G26" i="37" s="1"/>
  <c r="Y31" i="9"/>
  <c r="C18" i="37" s="1"/>
  <c r="Y34" i="9"/>
  <c r="C19" i="37" s="1"/>
  <c r="G19" i="37" s="1"/>
  <c r="Y38" i="9"/>
  <c r="C20" i="37" s="1"/>
  <c r="G20" i="37" s="1"/>
  <c r="Y41" i="9"/>
  <c r="C21" i="37" s="1"/>
  <c r="G21" i="37" s="1"/>
  <c r="Y20" i="9"/>
  <c r="C12" i="37" s="1"/>
  <c r="Y23" i="9"/>
  <c r="C13" i="37" s="1"/>
  <c r="G13" i="37" s="1"/>
  <c r="Y25" i="9"/>
  <c r="C14" i="37" s="1"/>
  <c r="G14" i="37" s="1"/>
  <c r="Y27" i="9"/>
  <c r="C15" i="37" s="1"/>
  <c r="G15" i="37" s="1"/>
  <c r="Y5" i="9"/>
  <c r="C5" i="37" s="1"/>
  <c r="G5" i="37" s="1"/>
  <c r="Y8" i="9"/>
  <c r="C6" i="37" s="1"/>
  <c r="Y10" i="9"/>
  <c r="C7" i="37" s="1"/>
  <c r="G7" i="37" s="1"/>
  <c r="Y12" i="9"/>
  <c r="C8" i="37" s="1"/>
  <c r="G8" i="37" s="1"/>
  <c r="Y14" i="9"/>
  <c r="C9" i="37" s="1"/>
  <c r="G9" i="37" s="1"/>
  <c r="X31" i="9"/>
  <c r="B18" i="37" s="1"/>
  <c r="X34" i="9"/>
  <c r="B19" i="37" s="1"/>
  <c r="F19" i="37" s="1"/>
  <c r="X38" i="9"/>
  <c r="B20" i="37" s="1"/>
  <c r="F20" i="37" s="1"/>
  <c r="X41" i="9"/>
  <c r="B21" i="37" s="1"/>
  <c r="F21" i="37" s="1"/>
  <c r="X20" i="9"/>
  <c r="B12" i="37" s="1"/>
  <c r="X23" i="9"/>
  <c r="B13" i="37" s="1"/>
  <c r="F13" i="37" s="1"/>
  <c r="X25" i="9"/>
  <c r="B14" i="37" s="1"/>
  <c r="F14" i="37" s="1"/>
  <c r="X27" i="9"/>
  <c r="B15" i="37" s="1"/>
  <c r="F15" i="37" s="1"/>
  <c r="X5" i="9"/>
  <c r="B5" i="37" s="1"/>
  <c r="X8" i="9"/>
  <c r="B6" i="37" s="1"/>
  <c r="F6" i="37" s="1"/>
  <c r="X10" i="9"/>
  <c r="B7" i="37" s="1"/>
  <c r="F7" i="37" s="1"/>
  <c r="X12" i="9"/>
  <c r="B8" i="37" s="1"/>
  <c r="F8" i="37" s="1"/>
  <c r="X14" i="9"/>
  <c r="B9" i="37" s="1"/>
  <c r="F9" i="37" s="1"/>
  <c r="R10" i="9"/>
  <c r="S10" i="9"/>
  <c r="C7" i="34" s="1"/>
  <c r="G7" i="34" s="1"/>
  <c r="T10" i="9"/>
  <c r="B7" i="38" s="1"/>
  <c r="F7" i="38" s="1"/>
  <c r="U10" i="9"/>
  <c r="C7" i="38" s="1"/>
  <c r="G7" i="38" s="1"/>
  <c r="R12" i="9"/>
  <c r="B8" i="34" s="1"/>
  <c r="F8" i="34" s="1"/>
  <c r="S12" i="9"/>
  <c r="T12" i="9"/>
  <c r="U12" i="9"/>
  <c r="Q55" i="9"/>
  <c r="C26" i="31" s="1"/>
  <c r="G26" i="31" s="1"/>
  <c r="P55" i="9"/>
  <c r="B26" i="31" s="1"/>
  <c r="Q50" i="9"/>
  <c r="C25" i="31" s="1"/>
  <c r="G25" i="31" s="1"/>
  <c r="P50" i="9"/>
  <c r="B25" i="31" s="1"/>
  <c r="F25" i="31" s="1"/>
  <c r="Q46" i="9"/>
  <c r="P46" i="9"/>
  <c r="B24" i="31" s="1"/>
  <c r="F24" i="31" s="1"/>
  <c r="Q41" i="9"/>
  <c r="C21" i="31" s="1"/>
  <c r="G21" i="31" s="1"/>
  <c r="P41" i="9"/>
  <c r="B21" i="31" s="1"/>
  <c r="F21" i="31" s="1"/>
  <c r="Q38" i="9"/>
  <c r="C20" i="31" s="1"/>
  <c r="G20" i="31" s="1"/>
  <c r="P38" i="9"/>
  <c r="B20" i="31" s="1"/>
  <c r="F20" i="31" s="1"/>
  <c r="Q34" i="9"/>
  <c r="C19" i="31" s="1"/>
  <c r="G19" i="31" s="1"/>
  <c r="P34" i="9"/>
  <c r="B19" i="31" s="1"/>
  <c r="F19" i="31" s="1"/>
  <c r="Q31" i="9"/>
  <c r="C18" i="31" s="1"/>
  <c r="G18" i="31" s="1"/>
  <c r="P31" i="9"/>
  <c r="Q27" i="9"/>
  <c r="C15" i="31" s="1"/>
  <c r="G15" i="31" s="1"/>
  <c r="P27" i="9"/>
  <c r="B15" i="31" s="1"/>
  <c r="F15" i="31" s="1"/>
  <c r="Q25" i="9"/>
  <c r="C14" i="31" s="1"/>
  <c r="G14" i="31" s="1"/>
  <c r="P25" i="9"/>
  <c r="B14" i="31" s="1"/>
  <c r="F14" i="31" s="1"/>
  <c r="Q23" i="9"/>
  <c r="C13" i="31" s="1"/>
  <c r="G13" i="31" s="1"/>
  <c r="P23" i="9"/>
  <c r="B13" i="31" s="1"/>
  <c r="F13" i="31" s="1"/>
  <c r="Q20" i="9"/>
  <c r="P20" i="9"/>
  <c r="Q14" i="9"/>
  <c r="C9" i="31" s="1"/>
  <c r="G9" i="31" s="1"/>
  <c r="P14" i="9"/>
  <c r="B9" i="31" s="1"/>
  <c r="F9" i="31" s="1"/>
  <c r="Q12" i="9"/>
  <c r="C8" i="31" s="1"/>
  <c r="G8" i="31" s="1"/>
  <c r="P12" i="9"/>
  <c r="B8" i="31" s="1"/>
  <c r="F8" i="31" s="1"/>
  <c r="Q10" i="9"/>
  <c r="C7" i="31" s="1"/>
  <c r="G7" i="31" s="1"/>
  <c r="P10" i="9"/>
  <c r="Q8" i="9"/>
  <c r="C6" i="31" s="1"/>
  <c r="G6" i="31" s="1"/>
  <c r="P8" i="9"/>
  <c r="B6" i="31" s="1"/>
  <c r="F6" i="31" s="1"/>
  <c r="Q5" i="9"/>
  <c r="P5" i="9"/>
  <c r="B5" i="31" s="1"/>
  <c r="F5" i="31" s="1"/>
  <c r="O55" i="9"/>
  <c r="C26" i="32" s="1"/>
  <c r="G26" i="32" s="1"/>
  <c r="N55" i="9"/>
  <c r="B26" i="32" s="1"/>
  <c r="N50" i="9"/>
  <c r="B25" i="32" s="1"/>
  <c r="F25" i="32" s="1"/>
  <c r="O50" i="9"/>
  <c r="C25" i="32" s="1"/>
  <c r="O46" i="9"/>
  <c r="C24" i="32" s="1"/>
  <c r="G24" i="32" s="1"/>
  <c r="N46" i="9"/>
  <c r="B24" i="32" s="1"/>
  <c r="F24" i="32" s="1"/>
  <c r="O41" i="9"/>
  <c r="C21" i="32" s="1"/>
  <c r="G21" i="32" s="1"/>
  <c r="O31" i="9"/>
  <c r="C18" i="32" s="1"/>
  <c r="O34" i="9"/>
  <c r="C19" i="32" s="1"/>
  <c r="G19" i="32" s="1"/>
  <c r="O38" i="9"/>
  <c r="C20" i="32" s="1"/>
  <c r="G20" i="32" s="1"/>
  <c r="N41" i="9"/>
  <c r="B21" i="32" s="1"/>
  <c r="F21" i="32" s="1"/>
  <c r="N38" i="9"/>
  <c r="B20" i="32" s="1"/>
  <c r="F20" i="32" s="1"/>
  <c r="N34" i="9"/>
  <c r="B19" i="32" s="1"/>
  <c r="F19" i="32" s="1"/>
  <c r="N31" i="9"/>
  <c r="O27" i="9"/>
  <c r="C15" i="32" s="1"/>
  <c r="G15" i="32" s="1"/>
  <c r="N27" i="9"/>
  <c r="B15" i="32" s="1"/>
  <c r="F15" i="32" s="1"/>
  <c r="O25" i="9"/>
  <c r="C14" i="32" s="1"/>
  <c r="G14" i="32" s="1"/>
  <c r="N25" i="9"/>
  <c r="B14" i="32" s="1"/>
  <c r="F14" i="32" s="1"/>
  <c r="O23" i="9"/>
  <c r="C13" i="32" s="1"/>
  <c r="G13" i="32" s="1"/>
  <c r="N23" i="9"/>
  <c r="B13" i="32" s="1"/>
  <c r="F13" i="32" s="1"/>
  <c r="O20" i="9"/>
  <c r="N20" i="9"/>
  <c r="B12" i="32" s="1"/>
  <c r="F12" i="32" s="1"/>
  <c r="O14" i="9"/>
  <c r="C9" i="32" s="1"/>
  <c r="G9" i="32" s="1"/>
  <c r="N14" i="9"/>
  <c r="B9" i="32" s="1"/>
  <c r="F9" i="32" s="1"/>
  <c r="O12" i="9"/>
  <c r="C8" i="32" s="1"/>
  <c r="G8" i="32" s="1"/>
  <c r="N12" i="9"/>
  <c r="B8" i="32" s="1"/>
  <c r="F8" i="32" s="1"/>
  <c r="O10" i="9"/>
  <c r="C7" i="32" s="1"/>
  <c r="G7" i="32" s="1"/>
  <c r="N10" i="9"/>
  <c r="B7" i="32" s="1"/>
  <c r="O8" i="9"/>
  <c r="C6" i="32" s="1"/>
  <c r="G6" i="32" s="1"/>
  <c r="N8" i="9"/>
  <c r="B6" i="32" s="1"/>
  <c r="F6" i="32" s="1"/>
  <c r="O5" i="9"/>
  <c r="C5" i="32" s="1"/>
  <c r="G5" i="32" s="1"/>
  <c r="N5" i="9"/>
  <c r="L5" i="9"/>
  <c r="B5" i="3" s="1"/>
  <c r="F5" i="3" s="1"/>
  <c r="L8" i="9"/>
  <c r="L10" i="9"/>
  <c r="B7" i="3" s="1"/>
  <c r="F7" i="3" s="1"/>
  <c r="L12" i="9"/>
  <c r="B8" i="3" s="1"/>
  <c r="F8" i="3" s="1"/>
  <c r="L14" i="9"/>
  <c r="B9" i="3" s="1"/>
  <c r="F9" i="3" s="1"/>
  <c r="L20" i="9"/>
  <c r="B12" i="3" s="1"/>
  <c r="F12" i="3" s="1"/>
  <c r="L23" i="9"/>
  <c r="B13" i="3" s="1"/>
  <c r="F13" i="3" s="1"/>
  <c r="L25" i="9"/>
  <c r="B14" i="3" s="1"/>
  <c r="F14" i="3" s="1"/>
  <c r="L27" i="9"/>
  <c r="B15" i="3" s="1"/>
  <c r="F15" i="3" s="1"/>
  <c r="L31" i="9"/>
  <c r="B18" i="3" s="1"/>
  <c r="F18" i="3" s="1"/>
  <c r="L34" i="9"/>
  <c r="B19" i="3" s="1"/>
  <c r="F19" i="3" s="1"/>
  <c r="L38" i="9"/>
  <c r="B20" i="3" s="1"/>
  <c r="F20" i="3" s="1"/>
  <c r="L41" i="9"/>
  <c r="L46" i="9"/>
  <c r="L50" i="9"/>
  <c r="B25" i="3" s="1"/>
  <c r="F25" i="3" s="1"/>
  <c r="L55" i="9"/>
  <c r="B26" i="3" s="1"/>
  <c r="F26" i="3" s="1"/>
  <c r="M55" i="9"/>
  <c r="C26" i="3" s="1"/>
  <c r="G26" i="3" s="1"/>
  <c r="M50" i="9"/>
  <c r="C25" i="3" s="1"/>
  <c r="M46" i="9"/>
  <c r="M41" i="9"/>
  <c r="C21" i="3" s="1"/>
  <c r="G21" i="3" s="1"/>
  <c r="M38" i="9"/>
  <c r="C20" i="3" s="1"/>
  <c r="G20" i="3" s="1"/>
  <c r="M34" i="9"/>
  <c r="M31" i="9"/>
  <c r="C18" i="3" s="1"/>
  <c r="G18" i="3" s="1"/>
  <c r="M27" i="9"/>
  <c r="M25" i="9"/>
  <c r="C14" i="3" s="1"/>
  <c r="G14" i="3" s="1"/>
  <c r="M23" i="9"/>
  <c r="C13" i="3" s="1"/>
  <c r="G13" i="3" s="1"/>
  <c r="M20" i="9"/>
  <c r="C12" i="3" s="1"/>
  <c r="G12" i="3" s="1"/>
  <c r="M14" i="9"/>
  <c r="C9" i="3" s="1"/>
  <c r="G9" i="3" s="1"/>
  <c r="M12" i="9"/>
  <c r="C8" i="3" s="1"/>
  <c r="G8" i="3" s="1"/>
  <c r="M10" i="9"/>
  <c r="C7" i="3" s="1"/>
  <c r="G7" i="3" s="1"/>
  <c r="M8" i="9"/>
  <c r="M5" i="9"/>
  <c r="C5" i="3" s="1"/>
  <c r="G5" i="3" s="1"/>
  <c r="J55" i="9"/>
  <c r="J46" i="9"/>
  <c r="B24" i="30" s="1"/>
  <c r="J50" i="9"/>
  <c r="B25" i="30" s="1"/>
  <c r="F25" i="30" s="1"/>
  <c r="K55" i="9"/>
  <c r="C26" i="30" s="1"/>
  <c r="G26" i="30" s="1"/>
  <c r="K50" i="9"/>
  <c r="C25" i="30" s="1"/>
  <c r="G25" i="30" s="1"/>
  <c r="K46" i="9"/>
  <c r="C24" i="30" s="1"/>
  <c r="K41" i="9"/>
  <c r="C21" i="30" s="1"/>
  <c r="G21" i="30" s="1"/>
  <c r="K38" i="9"/>
  <c r="C20" i="30" s="1"/>
  <c r="G20" i="30" s="1"/>
  <c r="K34" i="9"/>
  <c r="C19" i="30" s="1"/>
  <c r="G19" i="30" s="1"/>
  <c r="K31" i="9"/>
  <c r="J41" i="9"/>
  <c r="B21" i="30" s="1"/>
  <c r="F21" i="30" s="1"/>
  <c r="J38" i="9"/>
  <c r="B20" i="30" s="1"/>
  <c r="F20" i="30" s="1"/>
  <c r="J34" i="9"/>
  <c r="B19" i="30" s="1"/>
  <c r="F19" i="30" s="1"/>
  <c r="J31" i="9"/>
  <c r="B18" i="30" s="1"/>
  <c r="F18" i="30" s="1"/>
  <c r="K27" i="9"/>
  <c r="C15" i="30" s="1"/>
  <c r="G15" i="30" s="1"/>
  <c r="K25" i="9"/>
  <c r="C14" i="30" s="1"/>
  <c r="G14" i="30" s="1"/>
  <c r="K23" i="9"/>
  <c r="C13" i="30" s="1"/>
  <c r="G13" i="30" s="1"/>
  <c r="J27" i="9"/>
  <c r="B15" i="30" s="1"/>
  <c r="F15" i="30" s="1"/>
  <c r="J25" i="9"/>
  <c r="B14" i="30" s="1"/>
  <c r="F14" i="30" s="1"/>
  <c r="J23" i="9"/>
  <c r="B13" i="30" s="1"/>
  <c r="F13" i="30" s="1"/>
  <c r="K20" i="9"/>
  <c r="C12" i="30" s="1"/>
  <c r="G12" i="30" s="1"/>
  <c r="J20" i="9"/>
  <c r="B12" i="30" s="1"/>
  <c r="F12" i="30" s="1"/>
  <c r="K14" i="9"/>
  <c r="C9" i="30" s="1"/>
  <c r="G9" i="30" s="1"/>
  <c r="K10" i="9"/>
  <c r="C7" i="30" s="1"/>
  <c r="G7" i="30" s="1"/>
  <c r="J14" i="9"/>
  <c r="B9" i="30" s="1"/>
  <c r="F9" i="30" s="1"/>
  <c r="J10" i="9"/>
  <c r="K8" i="9"/>
  <c r="J8" i="9"/>
  <c r="B6" i="30" s="1"/>
  <c r="F6" i="30" s="1"/>
  <c r="K5" i="9"/>
  <c r="C5" i="30" s="1"/>
  <c r="G5" i="30" s="1"/>
  <c r="J5" i="9"/>
  <c r="C10" i="9"/>
  <c r="C7" i="26" s="1"/>
  <c r="B10" i="9"/>
  <c r="B7" i="26" s="1"/>
  <c r="E31" i="9"/>
  <c r="C18" i="27" s="1"/>
  <c r="G18" i="27" s="1"/>
  <c r="E34" i="9"/>
  <c r="C19" i="27" s="1"/>
  <c r="E38" i="9"/>
  <c r="C20" i="27" s="1"/>
  <c r="G20" i="27" s="1"/>
  <c r="E41" i="9"/>
  <c r="C21" i="27" s="1"/>
  <c r="G21" i="27" s="1"/>
  <c r="E14" i="9"/>
  <c r="C9" i="27" s="1"/>
  <c r="G9" i="27" s="1"/>
  <c r="E5" i="9"/>
  <c r="C5" i="27" s="1"/>
  <c r="G5" i="27" s="1"/>
  <c r="E8" i="9"/>
  <c r="C6" i="27" s="1"/>
  <c r="G6" i="27" s="1"/>
  <c r="E10" i="9"/>
  <c r="C7" i="27" s="1"/>
  <c r="E12" i="9"/>
  <c r="E20" i="9"/>
  <c r="C12" i="27" s="1"/>
  <c r="G12" i="27" s="1"/>
  <c r="E23" i="9"/>
  <c r="C13" i="27" s="1"/>
  <c r="G13" i="27" s="1"/>
  <c r="E25" i="9"/>
  <c r="C14" i="27" s="1"/>
  <c r="E27" i="9"/>
  <c r="C15" i="27" s="1"/>
  <c r="G15" i="27" s="1"/>
  <c r="E46" i="9"/>
  <c r="C24" i="27" s="1"/>
  <c r="G24" i="27" s="1"/>
  <c r="E50" i="9"/>
  <c r="E55" i="9"/>
  <c r="C26" i="27" s="1"/>
  <c r="G26" i="27" s="1"/>
  <c r="C8" i="27"/>
  <c r="G8" i="27" s="1"/>
  <c r="D55" i="9"/>
  <c r="B26" i="27" s="1"/>
  <c r="F26" i="27" s="1"/>
  <c r="D50" i="9"/>
  <c r="B25" i="27" s="1"/>
  <c r="D46" i="9"/>
  <c r="B24" i="27" s="1"/>
  <c r="F24" i="27" s="1"/>
  <c r="D41" i="9"/>
  <c r="D38" i="9"/>
  <c r="B20" i="27" s="1"/>
  <c r="F20" i="27" s="1"/>
  <c r="D34" i="9"/>
  <c r="B19" i="27" s="1"/>
  <c r="F19" i="27" s="1"/>
  <c r="D31" i="9"/>
  <c r="B18" i="27" s="1"/>
  <c r="F18" i="27" s="1"/>
  <c r="D27" i="9"/>
  <c r="B15" i="27" s="1"/>
  <c r="F15" i="27" s="1"/>
  <c r="D25" i="9"/>
  <c r="B14" i="27" s="1"/>
  <c r="D23" i="9"/>
  <c r="B13" i="27" s="1"/>
  <c r="F13" i="27" s="1"/>
  <c r="D20" i="9"/>
  <c r="B12" i="27" s="1"/>
  <c r="F12" i="27" s="1"/>
  <c r="D14" i="9"/>
  <c r="B9" i="27" s="1"/>
  <c r="F9" i="27" s="1"/>
  <c r="D12" i="9"/>
  <c r="D10" i="9"/>
  <c r="B7" i="27" s="1"/>
  <c r="D8" i="9"/>
  <c r="B6" i="27" s="1"/>
  <c r="D5" i="9"/>
  <c r="B5" i="27" s="1"/>
  <c r="F5" i="27" s="1"/>
  <c r="C55" i="9"/>
  <c r="C26" i="26" s="1"/>
  <c r="G26" i="26" s="1"/>
  <c r="C50" i="9"/>
  <c r="C25" i="26" s="1"/>
  <c r="G25" i="26" s="1"/>
  <c r="B55" i="9"/>
  <c r="B50" i="9"/>
  <c r="B25" i="26" s="1"/>
  <c r="F25" i="26" s="1"/>
  <c r="C41" i="9"/>
  <c r="C21" i="26" s="1"/>
  <c r="G21" i="26" s="1"/>
  <c r="C38" i="9"/>
  <c r="C20" i="26" s="1"/>
  <c r="G20" i="26" s="1"/>
  <c r="C34" i="9"/>
  <c r="C19" i="26" s="1"/>
  <c r="G19" i="26" s="1"/>
  <c r="C31" i="9"/>
  <c r="C18" i="26" s="1"/>
  <c r="G18" i="26" s="1"/>
  <c r="B41" i="9"/>
  <c r="B21" i="26" s="1"/>
  <c r="F21" i="26" s="1"/>
  <c r="B38" i="9"/>
  <c r="B20" i="26" s="1"/>
  <c r="F20" i="26" s="1"/>
  <c r="B34" i="9"/>
  <c r="B19" i="26" s="1"/>
  <c r="B31" i="9"/>
  <c r="B18" i="26" s="1"/>
  <c r="F18" i="26" s="1"/>
  <c r="C27" i="9"/>
  <c r="C15" i="26" s="1"/>
  <c r="G15" i="26" s="1"/>
  <c r="C25" i="9"/>
  <c r="C14" i="26" s="1"/>
  <c r="C23" i="9"/>
  <c r="C20" i="9"/>
  <c r="C12" i="26" s="1"/>
  <c r="G12" i="26" s="1"/>
  <c r="B27" i="9"/>
  <c r="B15" i="26" s="1"/>
  <c r="B25" i="9"/>
  <c r="B14" i="26" s="1"/>
  <c r="B23" i="9"/>
  <c r="B13" i="26" s="1"/>
  <c r="B20" i="9"/>
  <c r="B12" i="26" s="1"/>
  <c r="F12" i="26" s="1"/>
  <c r="C14" i="9"/>
  <c r="C9" i="26" s="1"/>
  <c r="G9" i="26" s="1"/>
  <c r="C12" i="9"/>
  <c r="C8" i="26" s="1"/>
  <c r="G8" i="26" s="1"/>
  <c r="C8" i="9"/>
  <c r="C6" i="26" s="1"/>
  <c r="G6" i="26" s="1"/>
  <c r="C5" i="9"/>
  <c r="C5" i="26" s="1"/>
  <c r="G5" i="26" s="1"/>
  <c r="B14" i="9"/>
  <c r="B9" i="26" s="1"/>
  <c r="F9" i="26" s="1"/>
  <c r="B12" i="9"/>
  <c r="B8" i="26" s="1"/>
  <c r="F8" i="26" s="1"/>
  <c r="B8" i="9"/>
  <c r="B6" i="26" s="1"/>
  <c r="F6" i="26" s="1"/>
  <c r="B5" i="9"/>
  <c r="B5" i="26" s="1"/>
  <c r="D42" i="27"/>
  <c r="E29" i="26"/>
  <c r="B5" i="35"/>
  <c r="F5" i="35" s="1"/>
  <c r="V55" i="9"/>
  <c r="B26" i="36" s="1"/>
  <c r="F26" i="36" s="1"/>
  <c r="V50" i="9"/>
  <c r="V46" i="9"/>
  <c r="B24" i="36" s="1"/>
  <c r="F24" i="36" s="1"/>
  <c r="V41" i="9"/>
  <c r="B21" i="36" s="1"/>
  <c r="F21" i="36" s="1"/>
  <c r="V38" i="9"/>
  <c r="B20" i="36" s="1"/>
  <c r="F20" i="36" s="1"/>
  <c r="V34" i="9"/>
  <c r="B19" i="36" s="1"/>
  <c r="F19" i="36" s="1"/>
  <c r="V31" i="9"/>
  <c r="B18" i="36" s="1"/>
  <c r="F18" i="36" s="1"/>
  <c r="V27" i="9"/>
  <c r="B15" i="36" s="1"/>
  <c r="F15" i="36" s="1"/>
  <c r="V25" i="9"/>
  <c r="B14" i="36" s="1"/>
  <c r="F14" i="36" s="1"/>
  <c r="V23" i="9"/>
  <c r="B13" i="36" s="1"/>
  <c r="F13" i="36" s="1"/>
  <c r="V20" i="9"/>
  <c r="B12" i="36" s="1"/>
  <c r="V14" i="9"/>
  <c r="B9" i="36" s="1"/>
  <c r="F9" i="36" s="1"/>
  <c r="V12" i="9"/>
  <c r="B8" i="36" s="1"/>
  <c r="F8" i="36" s="1"/>
  <c r="V10" i="9"/>
  <c r="V8" i="9"/>
  <c r="B6" i="36" s="1"/>
  <c r="F6" i="36" s="1"/>
  <c r="V5" i="9"/>
  <c r="B5" i="36" s="1"/>
  <c r="F5" i="36" s="1"/>
  <c r="U23" i="9"/>
  <c r="C13" i="38" s="1"/>
  <c r="G13" i="38" s="1"/>
  <c r="T23" i="9"/>
  <c r="T27" i="9"/>
  <c r="T20" i="9"/>
  <c r="T25" i="9"/>
  <c r="U27" i="9"/>
  <c r="U20" i="9"/>
  <c r="C12" i="38" s="1"/>
  <c r="U25" i="9"/>
  <c r="U55" i="9"/>
  <c r="U50" i="9"/>
  <c r="U46" i="9"/>
  <c r="C24" i="38" s="1"/>
  <c r="G24" i="38" s="1"/>
  <c r="T55" i="9"/>
  <c r="T50" i="9"/>
  <c r="T46" i="9"/>
  <c r="B24" i="38" s="1"/>
  <c r="F24" i="38" s="1"/>
  <c r="U41" i="9"/>
  <c r="U38" i="9"/>
  <c r="U34" i="9"/>
  <c r="U31" i="9"/>
  <c r="T41" i="9"/>
  <c r="T38" i="9"/>
  <c r="T34" i="9"/>
  <c r="T31" i="9"/>
  <c r="B18" i="38" s="1"/>
  <c r="F18" i="38" s="1"/>
  <c r="U14" i="9"/>
  <c r="T14" i="9"/>
  <c r="U8" i="9"/>
  <c r="T8" i="9"/>
  <c r="U5" i="9"/>
  <c r="C5" i="38" s="1"/>
  <c r="T5" i="9"/>
  <c r="G46" i="9"/>
  <c r="G50" i="9"/>
  <c r="C25" i="28" s="1"/>
  <c r="G25" i="28" s="1"/>
  <c r="G55" i="9"/>
  <c r="C26" i="28" s="1"/>
  <c r="G26" i="28" s="1"/>
  <c r="G31" i="9"/>
  <c r="C18" i="28" s="1"/>
  <c r="G34" i="9"/>
  <c r="C19" i="28" s="1"/>
  <c r="G19" i="28" s="1"/>
  <c r="G38" i="9"/>
  <c r="C20" i="28" s="1"/>
  <c r="G20" i="28" s="1"/>
  <c r="G41" i="9"/>
  <c r="C21" i="28" s="1"/>
  <c r="G21" i="28" s="1"/>
  <c r="G20" i="9"/>
  <c r="C12" i="28" s="1"/>
  <c r="G12" i="28" s="1"/>
  <c r="G23" i="9"/>
  <c r="C13" i="28" s="1"/>
  <c r="G13" i="28" s="1"/>
  <c r="G25" i="9"/>
  <c r="C14" i="28" s="1"/>
  <c r="G14" i="28" s="1"/>
  <c r="G27" i="9"/>
  <c r="C15" i="28" s="1"/>
  <c r="G15" i="28" s="1"/>
  <c r="G5" i="9"/>
  <c r="C5" i="28" s="1"/>
  <c r="G5" i="28" s="1"/>
  <c r="G8" i="9"/>
  <c r="C6" i="28" s="1"/>
  <c r="G6" i="28" s="1"/>
  <c r="G10" i="9"/>
  <c r="C7" i="28" s="1"/>
  <c r="G12" i="9"/>
  <c r="C8" i="28" s="1"/>
  <c r="G8" i="28" s="1"/>
  <c r="G14" i="9"/>
  <c r="C9" i="28" s="1"/>
  <c r="G9" i="28" s="1"/>
  <c r="F46" i="9"/>
  <c r="B24" i="28" s="1"/>
  <c r="F50" i="9"/>
  <c r="F55" i="9"/>
  <c r="B26" i="28" s="1"/>
  <c r="F26" i="28" s="1"/>
  <c r="F31" i="9"/>
  <c r="F34" i="9"/>
  <c r="B19" i="28" s="1"/>
  <c r="F19" i="28" s="1"/>
  <c r="F38" i="9"/>
  <c r="B20" i="28" s="1"/>
  <c r="F20" i="28" s="1"/>
  <c r="F41" i="9"/>
  <c r="B21" i="28" s="1"/>
  <c r="F21" i="28" s="1"/>
  <c r="F20" i="9"/>
  <c r="B12" i="28" s="1"/>
  <c r="F12" i="28" s="1"/>
  <c r="F23" i="9"/>
  <c r="F25" i="9"/>
  <c r="B14" i="28" s="1"/>
  <c r="F14" i="28" s="1"/>
  <c r="F27" i="9"/>
  <c r="B15" i="28" s="1"/>
  <c r="F15" i="28" s="1"/>
  <c r="F5" i="9"/>
  <c r="B5" i="28" s="1"/>
  <c r="F5" i="28" s="1"/>
  <c r="F8" i="9"/>
  <c r="F10" i="9"/>
  <c r="B7" i="28" s="1"/>
  <c r="F12" i="9"/>
  <c r="B8" i="28" s="1"/>
  <c r="F8" i="28" s="1"/>
  <c r="F14" i="9"/>
  <c r="B9" i="28" s="1"/>
  <c r="F9" i="28" s="1"/>
  <c r="S55" i="9"/>
  <c r="C26" i="34" s="1"/>
  <c r="G26" i="34" s="1"/>
  <c r="S50" i="9"/>
  <c r="C25" i="34" s="1"/>
  <c r="G25" i="34" s="1"/>
  <c r="S46" i="9"/>
  <c r="C24" i="34" s="1"/>
  <c r="G24" i="34" s="1"/>
  <c r="S41" i="9"/>
  <c r="C21" i="34" s="1"/>
  <c r="G21" i="34" s="1"/>
  <c r="S38" i="9"/>
  <c r="C20" i="34" s="1"/>
  <c r="G20" i="34" s="1"/>
  <c r="S34" i="9"/>
  <c r="C19" i="34" s="1"/>
  <c r="G19" i="34" s="1"/>
  <c r="S31" i="9"/>
  <c r="C18" i="34" s="1"/>
  <c r="S27" i="9"/>
  <c r="C15" i="34" s="1"/>
  <c r="G15" i="34" s="1"/>
  <c r="S25" i="9"/>
  <c r="C14" i="34" s="1"/>
  <c r="G14" i="34" s="1"/>
  <c r="S23" i="9"/>
  <c r="C13" i="34" s="1"/>
  <c r="G13" i="34" s="1"/>
  <c r="S20" i="9"/>
  <c r="C12" i="34" s="1"/>
  <c r="G12" i="34" s="1"/>
  <c r="S14" i="9"/>
  <c r="C9" i="34" s="1"/>
  <c r="G9" i="34" s="1"/>
  <c r="C8" i="34"/>
  <c r="G8" i="34" s="1"/>
  <c r="S8" i="9"/>
  <c r="C6" i="34" s="1"/>
  <c r="S5" i="9"/>
  <c r="C5" i="34" s="1"/>
  <c r="G5" i="34" s="1"/>
  <c r="R55" i="9"/>
  <c r="R50" i="9"/>
  <c r="B25" i="34" s="1"/>
  <c r="F25" i="34" s="1"/>
  <c r="R46" i="9"/>
  <c r="B24" i="34" s="1"/>
  <c r="F24" i="34" s="1"/>
  <c r="R41" i="9"/>
  <c r="B21" i="34" s="1"/>
  <c r="F21" i="34" s="1"/>
  <c r="R38" i="9"/>
  <c r="B20" i="34" s="1"/>
  <c r="F20" i="34" s="1"/>
  <c r="R34" i="9"/>
  <c r="B19" i="34" s="1"/>
  <c r="F19" i="34" s="1"/>
  <c r="R31" i="9"/>
  <c r="B18" i="34" s="1"/>
  <c r="F18" i="34" s="1"/>
  <c r="R27" i="9"/>
  <c r="B15" i="34" s="1"/>
  <c r="F15" i="34" s="1"/>
  <c r="R25" i="9"/>
  <c r="B14" i="34" s="1"/>
  <c r="F14" i="34" s="1"/>
  <c r="R23" i="9"/>
  <c r="R14" i="9"/>
  <c r="B9" i="34" s="1"/>
  <c r="F9" i="34" s="1"/>
  <c r="B7" i="34"/>
  <c r="F7" i="34" s="1"/>
  <c r="R8" i="9"/>
  <c r="B6" i="34" s="1"/>
  <c r="F6" i="34" s="1"/>
  <c r="R5" i="9"/>
  <c r="I23" i="9"/>
  <c r="C13" i="29" s="1"/>
  <c r="G13" i="29" s="1"/>
  <c r="H23" i="9"/>
  <c r="B13" i="29" s="1"/>
  <c r="F13" i="29" s="1"/>
  <c r="I14" i="9"/>
  <c r="C9" i="29" s="1"/>
  <c r="G9" i="29" s="1"/>
  <c r="I12" i="9"/>
  <c r="C8" i="29" s="1"/>
  <c r="G8" i="29" s="1"/>
  <c r="I8" i="9"/>
  <c r="C6" i="29" s="1"/>
  <c r="G6" i="29" s="1"/>
  <c r="I5" i="9"/>
  <c r="C5" i="29" s="1"/>
  <c r="G5" i="29" s="1"/>
  <c r="H14" i="9"/>
  <c r="B9" i="29" s="1"/>
  <c r="F9" i="29" s="1"/>
  <c r="H12" i="9"/>
  <c r="B8" i="29" s="1"/>
  <c r="F8" i="29" s="1"/>
  <c r="H8" i="9"/>
  <c r="B6" i="29" s="1"/>
  <c r="F6" i="29" s="1"/>
  <c r="I27" i="9"/>
  <c r="C15" i="29" s="1"/>
  <c r="G15" i="29" s="1"/>
  <c r="I25" i="9"/>
  <c r="C14" i="29" s="1"/>
  <c r="G14" i="29" s="1"/>
  <c r="I20" i="9"/>
  <c r="H27" i="9"/>
  <c r="B15" i="29" s="1"/>
  <c r="F15" i="29" s="1"/>
  <c r="H25" i="9"/>
  <c r="B14" i="29" s="1"/>
  <c r="F14" i="29" s="1"/>
  <c r="I41" i="9"/>
  <c r="C21" i="29" s="1"/>
  <c r="G21" i="29" s="1"/>
  <c r="I38" i="9"/>
  <c r="C20" i="29" s="1"/>
  <c r="G20" i="29" s="1"/>
  <c r="I34" i="9"/>
  <c r="C19" i="29" s="1"/>
  <c r="G19" i="29" s="1"/>
  <c r="I31" i="9"/>
  <c r="C18" i="29" s="1"/>
  <c r="G18" i="29" s="1"/>
  <c r="H41" i="9"/>
  <c r="B21" i="29" s="1"/>
  <c r="F21" i="29" s="1"/>
  <c r="H38" i="9"/>
  <c r="B20" i="29" s="1"/>
  <c r="F20" i="29" s="1"/>
  <c r="H34" i="9"/>
  <c r="B19" i="29" s="1"/>
  <c r="F19" i="29" s="1"/>
  <c r="I55" i="9"/>
  <c r="C26" i="29" s="1"/>
  <c r="I50" i="9"/>
  <c r="C25" i="29" s="1"/>
  <c r="G25" i="29" s="1"/>
  <c r="I46" i="9"/>
  <c r="C24" i="29" s="1"/>
  <c r="G24" i="29" s="1"/>
  <c r="H55" i="9"/>
  <c r="B26" i="29" s="1"/>
  <c r="F26" i="29" s="1"/>
  <c r="H50" i="9"/>
  <c r="B25" i="29" s="1"/>
  <c r="F25" i="29" s="1"/>
  <c r="H46" i="9"/>
  <c r="B24" i="29" s="1"/>
  <c r="F24" i="29" s="1"/>
  <c r="H31" i="9"/>
  <c r="B18" i="29" s="1"/>
  <c r="F18" i="29" s="1"/>
  <c r="H20" i="9"/>
  <c r="B12" i="29" s="1"/>
  <c r="H5" i="9"/>
  <c r="B5" i="29" s="1"/>
  <c r="F5" i="29" s="1"/>
  <c r="E42" i="29"/>
  <c r="D42" i="29"/>
  <c r="B7" i="30"/>
  <c r="F7" i="30" s="1"/>
  <c r="E42" i="27"/>
  <c r="D29" i="26"/>
  <c r="E40" i="35"/>
  <c r="D40" i="35"/>
  <c r="E41" i="28"/>
  <c r="D41" i="28"/>
  <c r="E29" i="32"/>
  <c r="D29" i="32"/>
  <c r="F26" i="31"/>
  <c r="F6" i="27"/>
  <c r="G8" i="30"/>
  <c r="F7" i="32"/>
  <c r="G12" i="37" l="1"/>
  <c r="C16" i="37"/>
  <c r="G16" i="37" s="1"/>
  <c r="C22" i="37"/>
  <c r="G22" i="37" s="1"/>
  <c r="G18" i="37"/>
  <c r="B27" i="37"/>
  <c r="F27" i="37" s="1"/>
  <c r="F24" i="37"/>
  <c r="F5" i="37"/>
  <c r="B10" i="37"/>
  <c r="B16" i="37"/>
  <c r="F16" i="37" s="1"/>
  <c r="F12" i="37"/>
  <c r="F18" i="37"/>
  <c r="B22" i="37"/>
  <c r="F22" i="37" s="1"/>
  <c r="C10" i="37"/>
  <c r="G6" i="37"/>
  <c r="G24" i="37"/>
  <c r="C27" i="37"/>
  <c r="G27" i="37" s="1"/>
  <c r="C8" i="35"/>
  <c r="G8" i="35" s="1"/>
  <c r="C25" i="38"/>
  <c r="G25" i="38" s="1"/>
  <c r="B25" i="38"/>
  <c r="F25" i="38" s="1"/>
  <c r="C19" i="38"/>
  <c r="G19" i="38" s="1"/>
  <c r="B19" i="38"/>
  <c r="F19" i="38" s="1"/>
  <c r="C18" i="38"/>
  <c r="G18" i="38" s="1"/>
  <c r="B26" i="38"/>
  <c r="C26" i="38"/>
  <c r="C15" i="38"/>
  <c r="G15" i="38" s="1"/>
  <c r="B15" i="38"/>
  <c r="F15" i="38" s="1"/>
  <c r="B14" i="38"/>
  <c r="F14" i="38" s="1"/>
  <c r="C14" i="38"/>
  <c r="G14" i="38" s="1"/>
  <c r="B13" i="38"/>
  <c r="F13" i="38" s="1"/>
  <c r="B8" i="38"/>
  <c r="F8" i="38" s="1"/>
  <c r="C8" i="38"/>
  <c r="G8" i="38" s="1"/>
  <c r="C6" i="38"/>
  <c r="G6" i="38" s="1"/>
  <c r="B6" i="38"/>
  <c r="F6" i="38" s="1"/>
  <c r="C9" i="38"/>
  <c r="G9" i="38" s="1"/>
  <c r="B9" i="38"/>
  <c r="F9" i="38" s="1"/>
  <c r="G12" i="38"/>
  <c r="B12" i="38"/>
  <c r="B5" i="38"/>
  <c r="G5" i="38"/>
  <c r="C20" i="38"/>
  <c r="G20" i="38" s="1"/>
  <c r="B20" i="38"/>
  <c r="F20" i="38" s="1"/>
  <c r="B21" i="38"/>
  <c r="C21" i="38"/>
  <c r="P59" i="9"/>
  <c r="B27" i="31"/>
  <c r="F27" i="31" s="1"/>
  <c r="P29" i="9"/>
  <c r="N29" i="9"/>
  <c r="B16" i="32"/>
  <c r="F16" i="32" s="1"/>
  <c r="O59" i="9"/>
  <c r="B18" i="35"/>
  <c r="F18" i="35" s="1"/>
  <c r="C5" i="35"/>
  <c r="G5" i="35" s="1"/>
  <c r="C12" i="35"/>
  <c r="G12" i="35" s="1"/>
  <c r="B12" i="35"/>
  <c r="F12" i="35" s="1"/>
  <c r="B25" i="35"/>
  <c r="F25" i="35" s="1"/>
  <c r="X59" i="9"/>
  <c r="X44" i="9"/>
  <c r="D59" i="9"/>
  <c r="V44" i="9"/>
  <c r="X29" i="9"/>
  <c r="T29" i="9"/>
  <c r="O18" i="9"/>
  <c r="O44" i="9"/>
  <c r="G18" i="32"/>
  <c r="C22" i="32"/>
  <c r="G22" i="32" s="1"/>
  <c r="G25" i="32"/>
  <c r="C27" i="32"/>
  <c r="G27" i="32" s="1"/>
  <c r="F26" i="32"/>
  <c r="B27" i="32"/>
  <c r="F27" i="32" s="1"/>
  <c r="B9" i="35"/>
  <c r="F9" i="35" s="1"/>
  <c r="B20" i="35"/>
  <c r="F20" i="35" s="1"/>
  <c r="P44" i="9"/>
  <c r="V29" i="9"/>
  <c r="S18" i="9"/>
  <c r="K29" i="9"/>
  <c r="X18" i="9"/>
  <c r="J44" i="9"/>
  <c r="B16" i="36"/>
  <c r="F16" i="36" s="1"/>
  <c r="F12" i="36"/>
  <c r="C27" i="36"/>
  <c r="G27" i="36" s="1"/>
  <c r="B22" i="36"/>
  <c r="F22" i="36" s="1"/>
  <c r="C22" i="31"/>
  <c r="G22" i="31" s="1"/>
  <c r="B22" i="30"/>
  <c r="F22" i="30" s="1"/>
  <c r="C27" i="34"/>
  <c r="G27" i="34" s="1"/>
  <c r="S44" i="9"/>
  <c r="S29" i="9"/>
  <c r="K59" i="9"/>
  <c r="W18" i="9"/>
  <c r="Y44" i="9"/>
  <c r="W59" i="9"/>
  <c r="B18" i="31"/>
  <c r="F18" i="31" s="1"/>
  <c r="N59" i="9"/>
  <c r="B8" i="35"/>
  <c r="F8" i="35" s="1"/>
  <c r="B13" i="35"/>
  <c r="F13" i="35" s="1"/>
  <c r="C18" i="35"/>
  <c r="G18" i="35" s="1"/>
  <c r="G44" i="9"/>
  <c r="T44" i="9"/>
  <c r="C24" i="3"/>
  <c r="G24" i="3" s="1"/>
  <c r="M59" i="9"/>
  <c r="B21" i="3"/>
  <c r="F21" i="3" s="1"/>
  <c r="L44" i="9"/>
  <c r="C13" i="36"/>
  <c r="G13" i="36" s="1"/>
  <c r="W29" i="9"/>
  <c r="B16" i="3"/>
  <c r="F16" i="3" s="1"/>
  <c r="B16" i="30"/>
  <c r="F16" i="30" s="1"/>
  <c r="C16" i="30"/>
  <c r="G16" i="30" s="1"/>
  <c r="L29" i="9"/>
  <c r="G24" i="36"/>
  <c r="C24" i="28"/>
  <c r="G59" i="9"/>
  <c r="U18" i="9"/>
  <c r="U29" i="9"/>
  <c r="C16" i="27"/>
  <c r="G16" i="27" s="1"/>
  <c r="B5" i="30"/>
  <c r="J18" i="9"/>
  <c r="C12" i="32"/>
  <c r="O29" i="9"/>
  <c r="B18" i="32"/>
  <c r="N44" i="9"/>
  <c r="T18" i="9"/>
  <c r="B6" i="35"/>
  <c r="F6" i="35" s="1"/>
  <c r="B15" i="35"/>
  <c r="F15" i="35" s="1"/>
  <c r="B21" i="35"/>
  <c r="F21" i="35" s="1"/>
  <c r="B19" i="35"/>
  <c r="F19" i="35" s="1"/>
  <c r="C9" i="35"/>
  <c r="G9" i="35" s="1"/>
  <c r="C7" i="35"/>
  <c r="G7" i="35" s="1"/>
  <c r="Y18" i="9"/>
  <c r="C14" i="35"/>
  <c r="G14" i="35" s="1"/>
  <c r="Y29" i="9"/>
  <c r="C20" i="35"/>
  <c r="G20" i="35" s="1"/>
  <c r="C25" i="35"/>
  <c r="G25" i="35" s="1"/>
  <c r="Y59" i="9"/>
  <c r="B26" i="35"/>
  <c r="F26" i="35" s="1"/>
  <c r="B24" i="35"/>
  <c r="I29" i="9"/>
  <c r="B22" i="34"/>
  <c r="F22" i="34" s="1"/>
  <c r="E18" i="9"/>
  <c r="E29" i="9"/>
  <c r="C10" i="27"/>
  <c r="G10" i="27" s="1"/>
  <c r="E44" i="9"/>
  <c r="C59" i="9"/>
  <c r="C27" i="26"/>
  <c r="G27" i="26" s="1"/>
  <c r="C18" i="9"/>
  <c r="B18" i="9"/>
  <c r="B29" i="9"/>
  <c r="B10" i="26"/>
  <c r="F10" i="26" s="1"/>
  <c r="F5" i="26"/>
  <c r="C10" i="26"/>
  <c r="G10" i="26" s="1"/>
  <c r="B44" i="9"/>
  <c r="G18" i="28"/>
  <c r="C22" i="28"/>
  <c r="C22" i="34"/>
  <c r="G22" i="34" s="1"/>
  <c r="G18" i="34"/>
  <c r="B6" i="28"/>
  <c r="F18" i="9"/>
  <c r="B13" i="28"/>
  <c r="F29" i="9"/>
  <c r="F44" i="9"/>
  <c r="B25" i="28"/>
  <c r="F25" i="28" s="1"/>
  <c r="F59" i="9"/>
  <c r="G18" i="9"/>
  <c r="T59" i="9"/>
  <c r="F15" i="26"/>
  <c r="B16" i="26"/>
  <c r="F16" i="26" s="1"/>
  <c r="C13" i="26"/>
  <c r="C29" i="9"/>
  <c r="F19" i="26"/>
  <c r="B22" i="26"/>
  <c r="F22" i="26" s="1"/>
  <c r="B26" i="26"/>
  <c r="B59" i="9"/>
  <c r="B8" i="27"/>
  <c r="D18" i="9"/>
  <c r="B21" i="27"/>
  <c r="D44" i="9"/>
  <c r="F25" i="27"/>
  <c r="B27" i="27"/>
  <c r="F27" i="27" s="1"/>
  <c r="C25" i="27"/>
  <c r="E59" i="9"/>
  <c r="C6" i="30"/>
  <c r="K18" i="9"/>
  <c r="C18" i="30"/>
  <c r="K44" i="9"/>
  <c r="G24" i="30"/>
  <c r="C27" i="30"/>
  <c r="B26" i="30"/>
  <c r="F26" i="30" s="1"/>
  <c r="J59" i="9"/>
  <c r="C6" i="3"/>
  <c r="M18" i="9"/>
  <c r="C15" i="3"/>
  <c r="M29" i="9"/>
  <c r="C19" i="3"/>
  <c r="M44" i="9"/>
  <c r="B24" i="3"/>
  <c r="L59" i="9"/>
  <c r="B6" i="3"/>
  <c r="L18" i="9"/>
  <c r="B5" i="32"/>
  <c r="N18" i="9"/>
  <c r="B7" i="31"/>
  <c r="P18" i="9"/>
  <c r="G25" i="3"/>
  <c r="C22" i="26"/>
  <c r="G22" i="26" s="1"/>
  <c r="C10" i="28"/>
  <c r="C10" i="32"/>
  <c r="G10" i="32" s="1"/>
  <c r="F24" i="30"/>
  <c r="B16" i="27"/>
  <c r="F16" i="27" s="1"/>
  <c r="C16" i="28"/>
  <c r="G16" i="28" s="1"/>
  <c r="S59" i="9"/>
  <c r="R44" i="9"/>
  <c r="G29" i="9"/>
  <c r="B12" i="31"/>
  <c r="U44" i="9"/>
  <c r="F24" i="28"/>
  <c r="G19" i="27"/>
  <c r="C22" i="27"/>
  <c r="J29" i="9"/>
  <c r="C44" i="9"/>
  <c r="D29" i="9"/>
  <c r="B18" i="28"/>
  <c r="B5" i="34"/>
  <c r="R18" i="9"/>
  <c r="B13" i="34"/>
  <c r="R29" i="9"/>
  <c r="B26" i="34"/>
  <c r="R59" i="9"/>
  <c r="G6" i="34"/>
  <c r="C10" i="34"/>
  <c r="C16" i="34"/>
  <c r="G16" i="34" s="1"/>
  <c r="U59" i="9"/>
  <c r="B7" i="36"/>
  <c r="V18" i="9"/>
  <c r="G6" i="36"/>
  <c r="C10" i="36"/>
  <c r="B25" i="36"/>
  <c r="V59" i="9"/>
  <c r="Q29" i="9"/>
  <c r="C12" i="31"/>
  <c r="Q59" i="9"/>
  <c r="C24" i="31"/>
  <c r="C19" i="36"/>
  <c r="W44" i="9"/>
  <c r="B7" i="35"/>
  <c r="B14" i="35"/>
  <c r="C6" i="35"/>
  <c r="G6" i="35" s="1"/>
  <c r="C15" i="35"/>
  <c r="G15" i="35" s="1"/>
  <c r="C13" i="35"/>
  <c r="G13" i="35" s="1"/>
  <c r="C21" i="35"/>
  <c r="G21" i="35" s="1"/>
  <c r="C19" i="35"/>
  <c r="C26" i="35"/>
  <c r="G26" i="35" s="1"/>
  <c r="C24" i="35"/>
  <c r="Q18" i="9"/>
  <c r="I59" i="9"/>
  <c r="B27" i="29"/>
  <c r="F27" i="29" s="1"/>
  <c r="C27" i="29"/>
  <c r="G27" i="29" s="1"/>
  <c r="G26" i="29"/>
  <c r="H59" i="9"/>
  <c r="H29" i="9"/>
  <c r="H18" i="9"/>
  <c r="I18" i="9"/>
  <c r="F12" i="29"/>
  <c r="B16" i="29"/>
  <c r="F16" i="29" s="1"/>
  <c r="C12" i="29"/>
  <c r="G12" i="29" s="1"/>
  <c r="B10" i="29"/>
  <c r="C10" i="29"/>
  <c r="B22" i="29"/>
  <c r="F22" i="29" s="1"/>
  <c r="H44" i="9"/>
  <c r="I44" i="9"/>
  <c r="C22" i="29"/>
  <c r="C5" i="31"/>
  <c r="Q44" i="9"/>
  <c r="F10" i="37" l="1"/>
  <c r="B29" i="37"/>
  <c r="F29" i="37" s="1"/>
  <c r="C29" i="37"/>
  <c r="G29" i="37" s="1"/>
  <c r="G10" i="37"/>
  <c r="G26" i="38"/>
  <c r="C27" i="38"/>
  <c r="G27" i="38" s="1"/>
  <c r="F26" i="38"/>
  <c r="B27" i="38"/>
  <c r="F27" i="38" s="1"/>
  <c r="C16" i="38"/>
  <c r="G16" i="38" s="1"/>
  <c r="C10" i="38"/>
  <c r="G10" i="38" s="1"/>
  <c r="F12" i="38"/>
  <c r="B16" i="38"/>
  <c r="F16" i="38" s="1"/>
  <c r="B10" i="38"/>
  <c r="F10" i="38" s="1"/>
  <c r="F5" i="38"/>
  <c r="G21" i="38"/>
  <c r="C22" i="38"/>
  <c r="F21" i="38"/>
  <c r="B22" i="38"/>
  <c r="K62" i="9"/>
  <c r="B22" i="31"/>
  <c r="F22" i="31" s="1"/>
  <c r="V62" i="9"/>
  <c r="X62" i="9"/>
  <c r="B22" i="35"/>
  <c r="F22" i="35" s="1"/>
  <c r="W62" i="9"/>
  <c r="P62" i="9"/>
  <c r="O62" i="9"/>
  <c r="N62" i="9"/>
  <c r="M62" i="9"/>
  <c r="L62" i="9"/>
  <c r="R62" i="9"/>
  <c r="S62" i="9"/>
  <c r="J62" i="9"/>
  <c r="B27" i="30"/>
  <c r="C27" i="3"/>
  <c r="G27" i="3" s="1"/>
  <c r="B27" i="28"/>
  <c r="F27" i="28" s="1"/>
  <c r="F62" i="9"/>
  <c r="F10" i="29"/>
  <c r="B29" i="29"/>
  <c r="F29" i="29" s="1"/>
  <c r="G10" i="29"/>
  <c r="U62" i="9"/>
  <c r="G62" i="9"/>
  <c r="T62" i="9"/>
  <c r="F24" i="35"/>
  <c r="B27" i="35"/>
  <c r="F27" i="35" s="1"/>
  <c r="Y62" i="9"/>
  <c r="F18" i="32"/>
  <c r="B22" i="32"/>
  <c r="F22" i="32" s="1"/>
  <c r="C16" i="32"/>
  <c r="G12" i="32"/>
  <c r="F5" i="30"/>
  <c r="B10" i="30"/>
  <c r="F10" i="30" s="1"/>
  <c r="C16" i="36"/>
  <c r="G16" i="36" s="1"/>
  <c r="G24" i="28"/>
  <c r="C27" i="28"/>
  <c r="G27" i="28" s="1"/>
  <c r="B22" i="3"/>
  <c r="F22" i="3" s="1"/>
  <c r="E62" i="9"/>
  <c r="D62" i="9"/>
  <c r="C62" i="9"/>
  <c r="B62" i="9"/>
  <c r="G24" i="35"/>
  <c r="C27" i="35"/>
  <c r="G27" i="35" s="1"/>
  <c r="G19" i="35"/>
  <c r="C22" i="35"/>
  <c r="G22" i="35" s="1"/>
  <c r="F7" i="35"/>
  <c r="B10" i="35"/>
  <c r="G24" i="31"/>
  <c r="C27" i="31"/>
  <c r="G27" i="31" s="1"/>
  <c r="G12" i="31"/>
  <c r="C16" i="31"/>
  <c r="G16" i="31" s="1"/>
  <c r="C16" i="35"/>
  <c r="G16" i="35" s="1"/>
  <c r="G10" i="36"/>
  <c r="G10" i="34"/>
  <c r="C29" i="34"/>
  <c r="G29" i="34" s="1"/>
  <c r="B22" i="28"/>
  <c r="F22" i="28" s="1"/>
  <c r="F18" i="28"/>
  <c r="G22" i="27"/>
  <c r="F12" i="31"/>
  <c r="B16" i="31"/>
  <c r="F16" i="31" s="1"/>
  <c r="G10" i="28"/>
  <c r="F7" i="31"/>
  <c r="B10" i="31"/>
  <c r="F5" i="32"/>
  <c r="B10" i="32"/>
  <c r="F6" i="3"/>
  <c r="B10" i="3"/>
  <c r="F10" i="3" s="1"/>
  <c r="F24" i="3"/>
  <c r="B27" i="3"/>
  <c r="F27" i="30"/>
  <c r="G18" i="30"/>
  <c r="C22" i="30"/>
  <c r="G22" i="30" s="1"/>
  <c r="G6" i="30"/>
  <c r="C10" i="30"/>
  <c r="G10" i="30" s="1"/>
  <c r="C27" i="27"/>
  <c r="G27" i="27" s="1"/>
  <c r="G25" i="27"/>
  <c r="F21" i="27"/>
  <c r="B22" i="27"/>
  <c r="F22" i="27" s="1"/>
  <c r="F8" i="27"/>
  <c r="B10" i="27"/>
  <c r="F26" i="26"/>
  <c r="B27" i="26"/>
  <c r="F27" i="26" s="1"/>
  <c r="C16" i="26"/>
  <c r="B16" i="28"/>
  <c r="F16" i="28" s="1"/>
  <c r="F13" i="28"/>
  <c r="B10" i="28"/>
  <c r="F6" i="28"/>
  <c r="G22" i="28"/>
  <c r="Q62" i="9"/>
  <c r="C10" i="35"/>
  <c r="C16" i="29"/>
  <c r="G16" i="29" s="1"/>
  <c r="F14" i="35"/>
  <c r="B16" i="35"/>
  <c r="F16" i="35" s="1"/>
  <c r="G19" i="36"/>
  <c r="C22" i="36"/>
  <c r="G22" i="36" s="1"/>
  <c r="F25" i="36"/>
  <c r="B27" i="36"/>
  <c r="F27" i="36" s="1"/>
  <c r="F7" i="36"/>
  <c r="B10" i="36"/>
  <c r="F26" i="34"/>
  <c r="B27" i="34"/>
  <c r="F27" i="34" s="1"/>
  <c r="F13" i="34"/>
  <c r="B16" i="34"/>
  <c r="F16" i="34" s="1"/>
  <c r="F5" i="34"/>
  <c r="B10" i="34"/>
  <c r="G19" i="3"/>
  <c r="C22" i="3"/>
  <c r="G15" i="3"/>
  <c r="C16" i="3"/>
  <c r="G16" i="3" s="1"/>
  <c r="C10" i="3"/>
  <c r="G10" i="3" s="1"/>
  <c r="G6" i="3"/>
  <c r="G27" i="30"/>
  <c r="H62" i="9"/>
  <c r="I62" i="9"/>
  <c r="B42" i="29"/>
  <c r="G22" i="29"/>
  <c r="G5" i="31"/>
  <c r="C10" i="31"/>
  <c r="F22" i="38" l="1"/>
  <c r="B29" i="38"/>
  <c r="F29" i="38" s="1"/>
  <c r="G22" i="38"/>
  <c r="C29" i="38"/>
  <c r="G29" i="38" s="1"/>
  <c r="C40" i="35"/>
  <c r="C29" i="35"/>
  <c r="G29" i="35" s="1"/>
  <c r="C28" i="28"/>
  <c r="G28" i="28" s="1"/>
  <c r="C41" i="28"/>
  <c r="B28" i="28"/>
  <c r="F28" i="28" s="1"/>
  <c r="G10" i="35"/>
  <c r="C29" i="30"/>
  <c r="G29" i="30" s="1"/>
  <c r="B29" i="30"/>
  <c r="F29" i="30" s="1"/>
  <c r="G16" i="32"/>
  <c r="C29" i="32"/>
  <c r="G29" i="32" s="1"/>
  <c r="C29" i="29"/>
  <c r="G29" i="29" s="1"/>
  <c r="C42" i="27"/>
  <c r="B29" i="26"/>
  <c r="F29" i="26" s="1"/>
  <c r="C42" i="29"/>
  <c r="G16" i="26"/>
  <c r="C29" i="26"/>
  <c r="G29" i="26" s="1"/>
  <c r="B29" i="27"/>
  <c r="F29" i="27" s="1"/>
  <c r="B42" i="27"/>
  <c r="F10" i="27"/>
  <c r="F27" i="3"/>
  <c r="B29" i="3"/>
  <c r="F29" i="3" s="1"/>
  <c r="B29" i="32"/>
  <c r="F29" i="32" s="1"/>
  <c r="F10" i="32"/>
  <c r="B29" i="31"/>
  <c r="F29" i="31" s="1"/>
  <c r="F10" i="31"/>
  <c r="B29" i="35"/>
  <c r="F29" i="35" s="1"/>
  <c r="F10" i="35"/>
  <c r="B40" i="35"/>
  <c r="G22" i="3"/>
  <c r="C29" i="3"/>
  <c r="G29" i="3" s="1"/>
  <c r="F10" i="34"/>
  <c r="B29" i="34"/>
  <c r="F29" i="34" s="1"/>
  <c r="F10" i="36"/>
  <c r="B29" i="36"/>
  <c r="F29" i="36" s="1"/>
  <c r="F10" i="28"/>
  <c r="B41" i="28"/>
  <c r="C29" i="27"/>
  <c r="G29" i="27" s="1"/>
  <c r="C29" i="36"/>
  <c r="G29" i="36" s="1"/>
  <c r="C29" i="31"/>
  <c r="G29" i="31" s="1"/>
  <c r="G10" i="31"/>
</calcChain>
</file>

<file path=xl/sharedStrings.xml><?xml version="1.0" encoding="utf-8"?>
<sst xmlns="http://schemas.openxmlformats.org/spreadsheetml/2006/main" count="609" uniqueCount="331">
  <si>
    <t>其它亞克力混紡紗</t>
  </si>
  <si>
    <t>其他聚酯纖維紗</t>
  </si>
  <si>
    <t>嫘縈棉混紡紗</t>
  </si>
  <si>
    <t>尼龍短纖紗</t>
  </si>
  <si>
    <t>其他亞克力棉混紡紗/55096900004</t>
  </si>
  <si>
    <t>零售用人纖短纖紗/55111000000.5511200008.55113000006</t>
  </si>
  <si>
    <t xml:space="preserve">                         56060010006.56060020004.56060090009</t>
  </si>
  <si>
    <t>其他人纖短纖紗/550991000065509920000555099900008</t>
  </si>
  <si>
    <t>A/W紗</t>
  </si>
  <si>
    <t>A/C紗</t>
  </si>
  <si>
    <t>混紡T/R紗</t>
  </si>
  <si>
    <t>混紡T/W紗</t>
  </si>
  <si>
    <t>混紡T/C紗</t>
  </si>
  <si>
    <t>人纖製縫紉線</t>
  </si>
  <si>
    <t>特殊人纖短纖紗</t>
  </si>
  <si>
    <t>其他人纖短纖紗</t>
  </si>
  <si>
    <t xml:space="preserve">嫘縈棉混紡紗/55102000009   55103000007    55109000004 </t>
  </si>
  <si>
    <t>56050010007.56050090000.</t>
  </si>
  <si>
    <t>56060010006.56060020004.56060090009</t>
  </si>
  <si>
    <t>與去年同期比較</t>
    <phoneticPr fontId="3" type="noConversion"/>
  </si>
  <si>
    <t>產品類別</t>
  </si>
  <si>
    <t>數量(公斤)</t>
    <phoneticPr fontId="3" type="noConversion"/>
  </si>
  <si>
    <t>金額(美元)</t>
    <phoneticPr fontId="3" type="noConversion"/>
  </si>
  <si>
    <t>數量(%)</t>
    <phoneticPr fontId="3" type="noConversion"/>
  </si>
  <si>
    <t>金額(%)</t>
    <phoneticPr fontId="3" type="noConversion"/>
  </si>
  <si>
    <t>聚酯棉紗</t>
  </si>
  <si>
    <t>合   計</t>
  </si>
  <si>
    <t>亞克力紗</t>
  </si>
  <si>
    <t>嫘縈棉紗</t>
  </si>
  <si>
    <t>零售用人纖短纖紗</t>
  </si>
  <si>
    <t>聚酯棉紗/55092100001   5509220000    T/R紗/55095100004    T/W紗/55095200003</t>
  </si>
  <si>
    <t>T/C紗/55095300002    其他聚酯纖維棉紗/550959000006</t>
  </si>
  <si>
    <r>
      <t xml:space="preserve">亞克力紗/55093100009   55093200008     (A/W紗)/55096100002    (A/C紗)/55096200001    </t>
    </r>
    <r>
      <rPr>
        <sz val="12"/>
        <rFont val="新細明體"/>
        <family val="1"/>
        <charset val="136"/>
      </rPr>
      <t/>
    </r>
  </si>
  <si>
    <r>
      <t xml:space="preserve">嫘縈棉紗/55101100000   55101200009   </t>
    </r>
    <r>
      <rPr>
        <sz val="12"/>
        <rFont val="新細明體"/>
        <family val="1"/>
        <charset val="136"/>
      </rPr>
      <t/>
    </r>
  </si>
  <si>
    <t>尼龍短纖紗/55091100003    55091200002     人纖製縫紉線/55081000005    55082000003</t>
  </si>
  <si>
    <t>55095900006</t>
    <phoneticPr fontId="3" type="noConversion"/>
  </si>
  <si>
    <t>55094100007</t>
    <phoneticPr fontId="3" type="noConversion"/>
  </si>
  <si>
    <t>55094200006</t>
    <phoneticPr fontId="3" type="noConversion"/>
  </si>
  <si>
    <t>56049020007/56049090002</t>
    <phoneticPr fontId="16" type="noConversion"/>
  </si>
  <si>
    <t>特殊人纖短纖紗/56049020007.56049090002.56049010009.56050010007.56050090000.</t>
    <phoneticPr fontId="3" type="noConversion"/>
  </si>
  <si>
    <r>
      <t>T/C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 xml:space="preserve">/55095300002    </t>
    </r>
    <r>
      <rPr>
        <sz val="11"/>
        <rFont val="新細明體"/>
        <family val="1"/>
        <charset val="136"/>
      </rPr>
      <t>其他聚酯纖維棉紗</t>
    </r>
    <r>
      <rPr>
        <sz val="11"/>
        <rFont val="Times New Roman"/>
        <family val="1"/>
      </rPr>
      <t>/550959000006 55094100007 55094200006</t>
    </r>
    <phoneticPr fontId="3" type="noConversion"/>
  </si>
  <si>
    <r>
      <t>聚酯棉紗、混紡</t>
    </r>
    <r>
      <rPr>
        <sz val="11"/>
        <rFont val="Times New Roman"/>
        <family val="1"/>
      </rPr>
      <t>T/C</t>
    </r>
    <r>
      <rPr>
        <sz val="11"/>
        <rFont val="新細明體"/>
        <family val="1"/>
        <charset val="136"/>
      </rPr>
      <t>紗、</t>
    </r>
    <r>
      <rPr>
        <sz val="11"/>
        <rFont val="Times New Roman"/>
        <family val="1"/>
      </rPr>
      <t>T/R</t>
    </r>
    <r>
      <rPr>
        <sz val="11"/>
        <rFont val="新細明體"/>
        <family val="1"/>
        <charset val="136"/>
      </rPr>
      <t>紗混紡、</t>
    </r>
    <r>
      <rPr>
        <sz val="11"/>
        <rFont val="Times New Roman"/>
        <family val="1"/>
      </rPr>
      <t>T/W</t>
    </r>
    <r>
      <rPr>
        <sz val="11"/>
        <rFont val="新細明體"/>
        <family val="1"/>
        <charset val="136"/>
      </rPr>
      <t>紗及其他聚酯纖維棉紗</t>
    </r>
    <r>
      <rPr>
        <sz val="12"/>
        <color indexed="8"/>
        <rFont val="新細明體"/>
        <family val="1"/>
        <charset val="136"/>
      </rPr>
      <t>總進口數量、金額分別為</t>
    </r>
    <r>
      <rPr>
        <sz val="12"/>
        <color indexed="8"/>
        <rFont val="Times New Roman"/>
        <family val="1"/>
      </rPr>
      <t>14</t>
    </r>
    <r>
      <rPr>
        <sz val="12"/>
        <rFont val="Times New Roman"/>
        <family val="1"/>
      </rPr>
      <t>,861</t>
    </r>
    <r>
      <rPr>
        <sz val="12"/>
        <rFont val="新細明體"/>
        <family val="1"/>
        <charset val="136"/>
      </rPr>
      <t>公噸及</t>
    </r>
    <r>
      <rPr>
        <sz val="12"/>
        <rFont val="Times New Roman"/>
        <family val="1"/>
      </rPr>
      <t>33,825</t>
    </r>
    <r>
      <rPr>
        <sz val="12"/>
        <rFont val="新細明體"/>
        <family val="1"/>
        <charset val="136"/>
      </rPr>
      <t>千美元，較去年同期分別減少</t>
    </r>
    <r>
      <rPr>
        <sz val="12"/>
        <rFont val="Times New Roman"/>
        <family val="1"/>
      </rPr>
      <t>26.56</t>
    </r>
    <r>
      <rPr>
        <sz val="12"/>
        <color indexed="8"/>
        <rFont val="Times New Roman"/>
        <family val="1"/>
      </rPr>
      <t>%</t>
    </r>
    <r>
      <rPr>
        <sz val="12"/>
        <color indexed="8"/>
        <rFont val="新細明體"/>
        <family val="1"/>
        <charset val="136"/>
      </rPr>
      <t>及</t>
    </r>
    <r>
      <rPr>
        <sz val="12"/>
        <color indexed="8"/>
        <rFont val="Times New Roman"/>
        <family val="1"/>
      </rPr>
      <t>43.12%</t>
    </r>
    <r>
      <rPr>
        <sz val="12"/>
        <color indexed="8"/>
        <rFont val="新細明體"/>
        <family val="1"/>
        <charset val="136"/>
      </rPr>
      <t>。</t>
    </r>
    <phoneticPr fontId="3" type="noConversion"/>
  </si>
  <si>
    <r>
      <t>亞克力紗、</t>
    </r>
    <r>
      <rPr>
        <sz val="11"/>
        <rFont val="Times New Roman"/>
        <family val="1"/>
      </rPr>
      <t>A/W</t>
    </r>
    <r>
      <rPr>
        <sz val="11"/>
        <rFont val="新細明體"/>
        <family val="1"/>
        <charset val="136"/>
      </rPr>
      <t>紗、</t>
    </r>
    <r>
      <rPr>
        <sz val="11"/>
        <rFont val="Times New Roman"/>
        <family val="1"/>
      </rPr>
      <t>A/C</t>
    </r>
    <r>
      <rPr>
        <sz val="11"/>
        <rFont val="新細明體"/>
        <family val="1"/>
        <charset val="136"/>
      </rPr>
      <t>紗及其他亞克力棉混紡紗</t>
    </r>
    <r>
      <rPr>
        <sz val="12"/>
        <color indexed="8"/>
        <rFont val="新細明體"/>
        <family val="1"/>
        <charset val="136"/>
      </rPr>
      <t>總進口數量、金額分別為</t>
    </r>
    <r>
      <rPr>
        <sz val="12"/>
        <color indexed="8"/>
        <rFont val="Times New Roman"/>
        <family val="1"/>
      </rPr>
      <t>967</t>
    </r>
    <r>
      <rPr>
        <sz val="12"/>
        <rFont val="新細明體"/>
        <family val="1"/>
        <charset val="136"/>
      </rPr>
      <t>公噸及</t>
    </r>
    <r>
      <rPr>
        <sz val="12"/>
        <rFont val="Times New Roman"/>
        <family val="1"/>
      </rPr>
      <t>8,028</t>
    </r>
    <r>
      <rPr>
        <sz val="12"/>
        <rFont val="新細明體"/>
        <family val="1"/>
        <charset val="136"/>
      </rPr>
      <t>千美元，較去年同期減少</t>
    </r>
    <r>
      <rPr>
        <sz val="12"/>
        <rFont val="Times New Roman"/>
        <family val="1"/>
      </rPr>
      <t>38.65</t>
    </r>
    <r>
      <rPr>
        <sz val="12"/>
        <color indexed="8"/>
        <rFont val="Times New Roman"/>
        <family val="1"/>
      </rPr>
      <t>%</t>
    </r>
    <r>
      <rPr>
        <sz val="12"/>
        <color indexed="8"/>
        <rFont val="新細明體"/>
        <family val="1"/>
        <charset val="136"/>
      </rPr>
      <t>及</t>
    </r>
    <r>
      <rPr>
        <sz val="12"/>
        <color indexed="8"/>
        <rFont val="Times New Roman"/>
        <family val="1"/>
      </rPr>
      <t>38.04%</t>
    </r>
    <r>
      <rPr>
        <sz val="12"/>
        <color indexed="8"/>
        <rFont val="新細明體"/>
        <family val="1"/>
        <charset val="136"/>
      </rPr>
      <t>。</t>
    </r>
    <phoneticPr fontId="3" type="noConversion"/>
  </si>
  <si>
    <r>
      <t>嫘縈棉紗、嫘縈棉混紡紗、尼龍短纖紗、人纖製縫紉線</t>
    </r>
    <r>
      <rPr>
        <sz val="12"/>
        <color indexed="8"/>
        <rFont val="新細明體"/>
        <family val="1"/>
        <charset val="136"/>
      </rPr>
      <t>總進口數量、金額分別為</t>
    </r>
    <r>
      <rPr>
        <sz val="12"/>
        <color indexed="8"/>
        <rFont val="Times New Roman"/>
        <family val="1"/>
      </rPr>
      <t>9,728</t>
    </r>
    <r>
      <rPr>
        <sz val="12"/>
        <color indexed="8"/>
        <rFont val="新細明體"/>
        <family val="1"/>
        <charset val="136"/>
      </rPr>
      <t>公</t>
    </r>
    <r>
      <rPr>
        <sz val="12"/>
        <rFont val="新細明體"/>
        <family val="1"/>
        <charset val="136"/>
      </rPr>
      <t>噸及</t>
    </r>
    <r>
      <rPr>
        <sz val="12"/>
        <rFont val="Times New Roman"/>
        <family val="1"/>
      </rPr>
      <t>35,058</t>
    </r>
    <r>
      <rPr>
        <sz val="12"/>
        <rFont val="新細明體"/>
        <family val="1"/>
        <charset val="136"/>
      </rPr>
      <t>千美元，較去年同期分別減少</t>
    </r>
    <r>
      <rPr>
        <sz val="12"/>
        <rFont val="Times New Roman"/>
        <family val="1"/>
      </rPr>
      <t>7.13</t>
    </r>
    <r>
      <rPr>
        <sz val="12"/>
        <color indexed="8"/>
        <rFont val="Times New Roman"/>
        <family val="1"/>
      </rPr>
      <t>%</t>
    </r>
    <r>
      <rPr>
        <sz val="12"/>
        <color indexed="8"/>
        <rFont val="新細明體"/>
        <family val="1"/>
        <charset val="136"/>
      </rPr>
      <t>及</t>
    </r>
    <r>
      <rPr>
        <sz val="12"/>
        <color indexed="8"/>
        <rFont val="Times New Roman"/>
        <family val="1"/>
      </rPr>
      <t>5.44%</t>
    </r>
    <r>
      <rPr>
        <sz val="12"/>
        <color indexed="8"/>
        <rFont val="新細明體"/>
        <family val="1"/>
        <charset val="136"/>
      </rPr>
      <t>。</t>
    </r>
    <phoneticPr fontId="3" type="noConversion"/>
  </si>
  <si>
    <r>
      <t>零售用人纖短纖紗、特殊人纖短纖紗、其他人纖短纖紗</t>
    </r>
    <r>
      <rPr>
        <sz val="12"/>
        <color indexed="8"/>
        <rFont val="新細明體"/>
        <family val="1"/>
        <charset val="136"/>
      </rPr>
      <t>總進口數量、金額分別為</t>
    </r>
    <r>
      <rPr>
        <sz val="12"/>
        <color indexed="8"/>
        <rFont val="Times New Roman"/>
        <family val="1"/>
      </rPr>
      <t xml:space="preserve">3,121 </t>
    </r>
    <r>
      <rPr>
        <sz val="12"/>
        <color indexed="8"/>
        <rFont val="新細明體"/>
        <family val="1"/>
        <charset val="136"/>
      </rPr>
      <t>公</t>
    </r>
    <r>
      <rPr>
        <sz val="12"/>
        <rFont val="新細明體"/>
        <family val="1"/>
        <charset val="136"/>
      </rPr>
      <t>噸及</t>
    </r>
    <r>
      <rPr>
        <sz val="12"/>
        <rFont val="Times New Roman"/>
        <family val="1"/>
      </rPr>
      <t>21,158</t>
    </r>
    <r>
      <rPr>
        <sz val="12"/>
        <rFont val="新細明體"/>
        <family val="1"/>
        <charset val="136"/>
      </rPr>
      <t>千美元，較去年同期分別增加</t>
    </r>
    <r>
      <rPr>
        <sz val="12"/>
        <rFont val="Times New Roman"/>
        <family val="1"/>
      </rPr>
      <t>14.49</t>
    </r>
    <r>
      <rPr>
        <sz val="12"/>
        <color indexed="8"/>
        <rFont val="Times New Roman"/>
        <family val="1"/>
      </rPr>
      <t>%</t>
    </r>
    <r>
      <rPr>
        <sz val="12"/>
        <color indexed="8"/>
        <rFont val="新細明體"/>
        <family val="1"/>
        <charset val="136"/>
      </rPr>
      <t>及</t>
    </r>
    <r>
      <rPr>
        <sz val="12"/>
        <color indexed="8"/>
        <rFont val="Times New Roman"/>
        <family val="1"/>
      </rPr>
      <t>11.65%</t>
    </r>
    <r>
      <rPr>
        <sz val="12"/>
        <color indexed="8"/>
        <rFont val="新細明體"/>
        <family val="1"/>
        <charset val="136"/>
      </rPr>
      <t>。</t>
    </r>
    <phoneticPr fontId="3" type="noConversion"/>
  </si>
  <si>
    <r>
      <rPr>
        <sz val="11"/>
        <rFont val="新細明體"/>
        <family val="1"/>
        <charset val="136"/>
      </rPr>
      <t>產品類別</t>
    </r>
    <phoneticPr fontId="3" type="noConversion"/>
  </si>
  <si>
    <r>
      <rPr>
        <sz val="11"/>
        <rFont val="新細明體"/>
        <family val="1"/>
        <charset val="136"/>
      </rP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3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</si>
  <si>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3" type="noConversion"/>
  </si>
  <si>
    <r>
      <rPr>
        <sz val="11"/>
        <rFont val="新細明體"/>
        <family val="1"/>
        <charset val="136"/>
      </rP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3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</si>
  <si>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3" type="noConversion"/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</si>
  <si>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3" type="noConversion"/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</si>
  <si>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3" type="noConversion"/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</si>
  <si>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3" type="noConversion"/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</si>
  <si>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</si>
  <si>
    <r>
      <rPr>
        <sz val="11"/>
        <rFont val="新細明體"/>
        <family val="1"/>
        <charset val="136"/>
      </rPr>
      <t>聚酯棉紗</t>
    </r>
    <phoneticPr fontId="3" type="noConversion"/>
  </si>
  <si>
    <r>
      <rPr>
        <sz val="11"/>
        <rFont val="新細明體"/>
        <family val="1"/>
        <charset val="136"/>
      </rPr>
      <t>混紡</t>
    </r>
    <r>
      <rPr>
        <sz val="11"/>
        <rFont val="Times New Roman"/>
        <family val="1"/>
      </rPr>
      <t>T/R</t>
    </r>
    <r>
      <rPr>
        <sz val="11"/>
        <rFont val="新細明體"/>
        <family val="1"/>
        <charset val="136"/>
      </rPr>
      <t>紗</t>
    </r>
  </si>
  <si>
    <r>
      <rPr>
        <sz val="11"/>
        <rFont val="新細明體"/>
        <family val="1"/>
        <charset val="136"/>
      </rPr>
      <t>混紡</t>
    </r>
    <r>
      <rPr>
        <sz val="11"/>
        <rFont val="Times New Roman"/>
        <family val="1"/>
      </rPr>
      <t>T/W</t>
    </r>
    <r>
      <rPr>
        <sz val="11"/>
        <rFont val="新細明體"/>
        <family val="1"/>
        <charset val="136"/>
      </rPr>
      <t>紗</t>
    </r>
  </si>
  <si>
    <r>
      <rPr>
        <sz val="11"/>
        <rFont val="新細明體"/>
        <family val="1"/>
        <charset val="136"/>
      </rPr>
      <t>混紡</t>
    </r>
    <r>
      <rPr>
        <sz val="11"/>
        <rFont val="Times New Roman"/>
        <family val="1"/>
      </rPr>
      <t>T/C</t>
    </r>
    <r>
      <rPr>
        <sz val="11"/>
        <rFont val="新細明體"/>
        <family val="1"/>
        <charset val="136"/>
      </rPr>
      <t>紗</t>
    </r>
  </si>
  <si>
    <r>
      <rPr>
        <sz val="11"/>
        <rFont val="新細明體"/>
        <family val="1"/>
        <charset val="136"/>
      </rPr>
      <t>其他聚酯纖維紗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</si>
  <si>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3" type="noConversion"/>
  </si>
  <si>
    <r>
      <rPr>
        <sz val="11"/>
        <rFont val="新細明體"/>
        <family val="1"/>
        <charset val="136"/>
      </rPr>
      <t>亞克力紗</t>
    </r>
    <phoneticPr fontId="3" type="noConversion"/>
  </si>
  <si>
    <r>
      <t>A/W</t>
    </r>
    <r>
      <rPr>
        <sz val="11"/>
        <rFont val="新細明體"/>
        <family val="1"/>
        <charset val="136"/>
      </rPr>
      <t>紗</t>
    </r>
    <phoneticPr fontId="3" type="noConversion"/>
  </si>
  <si>
    <r>
      <t>A/C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 xml:space="preserve">   </t>
    </r>
    <phoneticPr fontId="3" type="noConversion"/>
  </si>
  <si>
    <r>
      <rPr>
        <sz val="11"/>
        <rFont val="新細明體"/>
        <family val="1"/>
        <charset val="136"/>
      </rPr>
      <t>其它亞克力混紡紗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</si>
  <si>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3" type="noConversion"/>
  </si>
  <si>
    <r>
      <rPr>
        <sz val="11"/>
        <rFont val="新細明體"/>
        <family val="1"/>
        <charset val="136"/>
      </rPr>
      <t>嫘縈棉紗</t>
    </r>
    <phoneticPr fontId="3" type="noConversion"/>
  </si>
  <si>
    <r>
      <rPr>
        <sz val="11"/>
        <rFont val="新細明體"/>
        <family val="1"/>
        <charset val="136"/>
      </rPr>
      <t>嫘縈棉混紡紗</t>
    </r>
  </si>
  <si>
    <r>
      <rPr>
        <sz val="11"/>
        <rFont val="新細明體"/>
        <family val="1"/>
        <charset val="136"/>
      </rPr>
      <t>尼龍短纖紗</t>
    </r>
  </si>
  <si>
    <r>
      <rPr>
        <sz val="11"/>
        <rFont val="新細明體"/>
        <family val="1"/>
        <charset val="136"/>
      </rPr>
      <t>人纖製縫紉線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</si>
  <si>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3" type="noConversion"/>
  </si>
  <si>
    <r>
      <rPr>
        <sz val="11"/>
        <rFont val="新細明體"/>
        <family val="1"/>
        <charset val="136"/>
      </rPr>
      <t>零售用人纖短纖紗</t>
    </r>
    <phoneticPr fontId="3" type="noConversion"/>
  </si>
  <si>
    <r>
      <rPr>
        <sz val="11"/>
        <rFont val="新細明體"/>
        <family val="1"/>
        <charset val="136"/>
      </rPr>
      <t>特殊人纖短纖紗</t>
    </r>
  </si>
  <si>
    <r>
      <rPr>
        <sz val="11"/>
        <rFont val="新細明體"/>
        <family val="1"/>
        <charset val="136"/>
      </rPr>
      <t>其他人纖短纖紗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</si>
  <si>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3" type="noConversion"/>
  </si>
  <si>
    <r>
      <rPr>
        <sz val="11"/>
        <rFont val="新細明體"/>
        <family val="1"/>
        <charset val="136"/>
      </rPr>
      <t>總計</t>
    </r>
    <phoneticPr fontId="3" type="noConversion"/>
  </si>
  <si>
    <t>106年01-03月</t>
    <phoneticPr fontId="3" type="noConversion"/>
  </si>
  <si>
    <t>總  計</t>
    <phoneticPr fontId="3" type="noConversion"/>
  </si>
  <si>
    <t>總  計</t>
  </si>
  <si>
    <r>
      <rPr>
        <sz val="11"/>
        <rFont val="微軟正黑體 Light"/>
        <family val="2"/>
        <charset val="136"/>
      </rPr>
      <t>聚酯棉紗</t>
    </r>
    <r>
      <rPr>
        <sz val="11"/>
        <rFont val="Times New Roman"/>
        <family val="1"/>
      </rPr>
      <t>/55092100001   55092200000    T/R</t>
    </r>
    <r>
      <rPr>
        <sz val="11"/>
        <rFont val="微軟正黑體 Light"/>
        <family val="2"/>
        <charset val="136"/>
      </rPr>
      <t>紗</t>
    </r>
    <r>
      <rPr>
        <sz val="11"/>
        <rFont val="Times New Roman"/>
        <family val="1"/>
      </rPr>
      <t>/55095100004    T/W</t>
    </r>
    <r>
      <rPr>
        <sz val="11"/>
        <rFont val="微軟正黑體 Light"/>
        <family val="2"/>
        <charset val="136"/>
      </rPr>
      <t>紗</t>
    </r>
    <r>
      <rPr>
        <sz val="11"/>
        <rFont val="Times New Roman"/>
        <family val="1"/>
      </rPr>
      <t>/55095200003</t>
    </r>
  </si>
  <si>
    <r>
      <t>T/C</t>
    </r>
    <r>
      <rPr>
        <sz val="11"/>
        <rFont val="微軟正黑體 Light"/>
        <family val="2"/>
        <charset val="136"/>
      </rPr>
      <t>紗</t>
    </r>
    <r>
      <rPr>
        <sz val="11"/>
        <rFont val="Times New Roman"/>
        <family val="1"/>
      </rPr>
      <t xml:space="preserve">/55095300002    </t>
    </r>
    <r>
      <rPr>
        <sz val="11"/>
        <rFont val="微軟正黑體 Light"/>
        <family val="2"/>
        <charset val="136"/>
      </rPr>
      <t>其他聚酯纖維棉紗</t>
    </r>
    <r>
      <rPr>
        <sz val="11"/>
        <rFont val="Times New Roman"/>
        <family val="1"/>
      </rPr>
      <t>/550959000006 55094100007 55094200006</t>
    </r>
  </si>
  <si>
    <r>
      <rPr>
        <sz val="11"/>
        <rFont val="微軟正黑體 Light"/>
        <family val="2"/>
        <charset val="136"/>
      </rPr>
      <t>亞克力紗</t>
    </r>
    <r>
      <rPr>
        <sz val="11"/>
        <rFont val="Times New Roman"/>
        <family val="1"/>
      </rPr>
      <t>/55093100009   55093200008     (A/W</t>
    </r>
    <r>
      <rPr>
        <sz val="11"/>
        <rFont val="微軟正黑體 Light"/>
        <family val="2"/>
        <charset val="136"/>
      </rPr>
      <t>紗</t>
    </r>
    <r>
      <rPr>
        <sz val="11"/>
        <rFont val="Times New Roman"/>
        <family val="1"/>
      </rPr>
      <t>)/55096100002    (A/C</t>
    </r>
    <r>
      <rPr>
        <sz val="11"/>
        <rFont val="微軟正黑體 Light"/>
        <family val="2"/>
        <charset val="136"/>
      </rPr>
      <t>紗</t>
    </r>
    <r>
      <rPr>
        <sz val="11"/>
        <rFont val="Times New Roman"/>
        <family val="1"/>
      </rPr>
      <t xml:space="preserve">)/55096200001    </t>
    </r>
  </si>
  <si>
    <r>
      <rPr>
        <sz val="11"/>
        <rFont val="微軟正黑體 Light"/>
        <family val="2"/>
        <charset val="136"/>
      </rPr>
      <t>其他亞克力棉混紡紗</t>
    </r>
    <r>
      <rPr>
        <sz val="11"/>
        <rFont val="Times New Roman"/>
        <family val="1"/>
      </rPr>
      <t>/55096900004</t>
    </r>
  </si>
  <si>
    <r>
      <rPr>
        <sz val="11"/>
        <rFont val="微軟正黑體 Light"/>
        <family val="2"/>
        <charset val="136"/>
      </rPr>
      <t>嫘縈棉紗</t>
    </r>
    <r>
      <rPr>
        <sz val="11"/>
        <rFont val="Times New Roman"/>
        <family val="1"/>
      </rPr>
      <t xml:space="preserve">/5510100000   55101200009   </t>
    </r>
  </si>
  <si>
    <r>
      <rPr>
        <sz val="11"/>
        <rFont val="微軟正黑體 Light"/>
        <family val="2"/>
        <charset val="136"/>
      </rPr>
      <t>嫘縈棉混紡紗</t>
    </r>
    <r>
      <rPr>
        <sz val="11"/>
        <rFont val="Times New Roman"/>
        <family val="1"/>
      </rPr>
      <t xml:space="preserve">/55102000009   55103000007    55109000004 </t>
    </r>
  </si>
  <si>
    <r>
      <rPr>
        <sz val="11"/>
        <rFont val="微軟正黑體 Light"/>
        <family val="2"/>
        <charset val="136"/>
      </rPr>
      <t>尼龍短纖紗</t>
    </r>
    <r>
      <rPr>
        <sz val="11"/>
        <rFont val="Times New Roman"/>
        <family val="1"/>
      </rPr>
      <t xml:space="preserve">/55091100003    55091200002     </t>
    </r>
    <r>
      <rPr>
        <sz val="11"/>
        <rFont val="微軟正黑體 Light"/>
        <family val="2"/>
        <charset val="136"/>
      </rPr>
      <t>人纖製縫紉線</t>
    </r>
    <r>
      <rPr>
        <sz val="11"/>
        <rFont val="Times New Roman"/>
        <family val="1"/>
      </rPr>
      <t>/55081000005    55082000003</t>
    </r>
  </si>
  <si>
    <r>
      <rPr>
        <sz val="11"/>
        <rFont val="微軟正黑體 Light"/>
        <family val="2"/>
        <charset val="136"/>
      </rPr>
      <t>零售用人纖短纖紗</t>
    </r>
    <r>
      <rPr>
        <sz val="11"/>
        <rFont val="Times New Roman"/>
        <family val="1"/>
      </rPr>
      <t>/55111000000.5511200008.55113000006</t>
    </r>
  </si>
  <si>
    <r>
      <rPr>
        <sz val="11"/>
        <rFont val="微軟正黑體 Light"/>
        <family val="2"/>
        <charset val="136"/>
      </rPr>
      <t>特殊人纖短纖紗</t>
    </r>
    <r>
      <rPr>
        <sz val="11"/>
        <rFont val="Times New Roman"/>
        <family val="1"/>
      </rPr>
      <t>/56049020007,56049090002,56049010009,56050010007,56050090000,56060010006,56060020004,56060090009</t>
    </r>
  </si>
  <si>
    <r>
      <rPr>
        <sz val="11"/>
        <rFont val="微軟正黑體 Light"/>
        <family val="2"/>
        <charset val="136"/>
      </rPr>
      <t>其他人纖短纖紗</t>
    </r>
    <r>
      <rPr>
        <sz val="11"/>
        <rFont val="Times New Roman"/>
        <family val="1"/>
      </rPr>
      <t>/55099100006,55099200005,55099900008</t>
    </r>
  </si>
  <si>
    <r>
      <rPr>
        <sz val="11"/>
        <rFont val="微軟正黑體 Light"/>
        <family val="2"/>
        <charset val="136"/>
      </rPr>
      <t>與去年同期比較</t>
    </r>
    <phoneticPr fontId="3" type="noConversion"/>
  </si>
  <si>
    <r>
      <rPr>
        <sz val="12"/>
        <rFont val="微軟正黑體 Light"/>
        <family val="2"/>
        <charset val="136"/>
      </rPr>
      <t>產品類別</t>
    </r>
    <phoneticPr fontId="3" type="noConversion"/>
  </si>
  <si>
    <r>
      <rPr>
        <sz val="12"/>
        <rFont val="微軟正黑體 Light"/>
        <family val="2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微軟正黑體 Light"/>
        <family val="2"/>
        <charset val="136"/>
      </rPr>
      <t>公斤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</si>
  <si>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微軟正黑體 Light"/>
        <family val="2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微軟正黑體 Light"/>
        <family val="2"/>
        <charset val="136"/>
      </rPr>
      <t>美元</t>
    </r>
    <r>
      <rPr>
        <sz val="12"/>
        <rFont val="Times New Roman"/>
        <family val="1"/>
      </rPr>
      <t>)</t>
    </r>
    <phoneticPr fontId="3" type="noConversion"/>
  </si>
  <si>
    <r>
      <rPr>
        <sz val="11"/>
        <rFont val="微軟正黑體 Light"/>
        <family val="2"/>
        <charset val="136"/>
      </rPr>
      <t>數量</t>
    </r>
    <r>
      <rPr>
        <sz val="11"/>
        <rFont val="Times New Roman"/>
        <family val="1"/>
      </rPr>
      <t>(%)</t>
    </r>
    <phoneticPr fontId="3" type="noConversion"/>
  </si>
  <si>
    <r>
      <rPr>
        <sz val="11"/>
        <rFont val="微軟正黑體 Light"/>
        <family val="2"/>
        <charset val="136"/>
      </rPr>
      <t>金額</t>
    </r>
    <r>
      <rPr>
        <sz val="11"/>
        <rFont val="Times New Roman"/>
        <family val="1"/>
      </rPr>
      <t>(%)</t>
    </r>
    <phoneticPr fontId="3" type="noConversion"/>
  </si>
  <si>
    <r>
      <rPr>
        <sz val="12"/>
        <rFont val="微軟正黑體 Light"/>
        <family val="2"/>
        <charset val="136"/>
      </rPr>
      <t>聚酯棉紗</t>
    </r>
    <phoneticPr fontId="3" type="noConversion"/>
  </si>
  <si>
    <r>
      <rPr>
        <sz val="12"/>
        <rFont val="微軟正黑體 Light"/>
        <family val="2"/>
        <charset val="136"/>
      </rPr>
      <t>混紡</t>
    </r>
    <r>
      <rPr>
        <sz val="12"/>
        <rFont val="Times New Roman"/>
        <family val="1"/>
      </rPr>
      <t>T/R</t>
    </r>
    <r>
      <rPr>
        <sz val="12"/>
        <rFont val="微軟正黑體 Light"/>
        <family val="2"/>
        <charset val="136"/>
      </rPr>
      <t>紗</t>
    </r>
  </si>
  <si>
    <r>
      <rPr>
        <sz val="12"/>
        <rFont val="微軟正黑體 Light"/>
        <family val="2"/>
        <charset val="136"/>
      </rPr>
      <t>混紡</t>
    </r>
    <r>
      <rPr>
        <sz val="12"/>
        <rFont val="Times New Roman"/>
        <family val="1"/>
      </rPr>
      <t>T/W</t>
    </r>
    <r>
      <rPr>
        <sz val="12"/>
        <rFont val="微軟正黑體 Light"/>
        <family val="2"/>
        <charset val="136"/>
      </rPr>
      <t>紗</t>
    </r>
  </si>
  <si>
    <r>
      <rPr>
        <sz val="12"/>
        <rFont val="微軟正黑體 Light"/>
        <family val="2"/>
        <charset val="136"/>
      </rPr>
      <t>混紡</t>
    </r>
    <r>
      <rPr>
        <sz val="12"/>
        <rFont val="Times New Roman"/>
        <family val="1"/>
      </rPr>
      <t>T/C</t>
    </r>
    <r>
      <rPr>
        <sz val="12"/>
        <rFont val="微軟正黑體 Light"/>
        <family val="2"/>
        <charset val="136"/>
      </rPr>
      <t>紗</t>
    </r>
  </si>
  <si>
    <r>
      <rPr>
        <sz val="12"/>
        <rFont val="微軟正黑體 Light"/>
        <family val="2"/>
        <charset val="136"/>
      </rPr>
      <t>其他聚酯纖維紗</t>
    </r>
  </si>
  <si>
    <r>
      <rPr>
        <sz val="12"/>
        <rFont val="微軟正黑體 Light"/>
        <family val="2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微軟正黑體 Light"/>
        <family val="2"/>
        <charset val="136"/>
      </rPr>
      <t>計</t>
    </r>
    <phoneticPr fontId="3" type="noConversion"/>
  </si>
  <si>
    <r>
      <rPr>
        <sz val="12"/>
        <rFont val="微軟正黑體 Light"/>
        <family val="2"/>
        <charset val="136"/>
      </rPr>
      <t>亞克力紗</t>
    </r>
    <phoneticPr fontId="3" type="noConversion"/>
  </si>
  <si>
    <r>
      <t>A/W</t>
    </r>
    <r>
      <rPr>
        <sz val="12"/>
        <rFont val="微軟正黑體 Light"/>
        <family val="2"/>
        <charset val="136"/>
      </rPr>
      <t>紗</t>
    </r>
  </si>
  <si>
    <r>
      <t>A/C</t>
    </r>
    <r>
      <rPr>
        <sz val="12"/>
        <rFont val="微軟正黑體 Light"/>
        <family val="2"/>
        <charset val="136"/>
      </rPr>
      <t>紗</t>
    </r>
  </si>
  <si>
    <r>
      <rPr>
        <sz val="12"/>
        <rFont val="微軟正黑體 Light"/>
        <family val="2"/>
        <charset val="136"/>
      </rPr>
      <t>其它亞克力混紡紗</t>
    </r>
  </si>
  <si>
    <r>
      <rPr>
        <sz val="12"/>
        <rFont val="微軟正黑體 Light"/>
        <family val="2"/>
        <charset val="136"/>
      </rPr>
      <t>嫘縈棉紗</t>
    </r>
    <phoneticPr fontId="3" type="noConversion"/>
  </si>
  <si>
    <r>
      <rPr>
        <sz val="12"/>
        <rFont val="微軟正黑體 Light"/>
        <family val="2"/>
        <charset val="136"/>
      </rPr>
      <t>嫘縈棉混紡紗</t>
    </r>
  </si>
  <si>
    <r>
      <rPr>
        <sz val="12"/>
        <rFont val="微軟正黑體 Light"/>
        <family val="2"/>
        <charset val="136"/>
      </rPr>
      <t>尼龍短纖紗</t>
    </r>
  </si>
  <si>
    <r>
      <rPr>
        <sz val="12"/>
        <rFont val="微軟正黑體 Light"/>
        <family val="2"/>
        <charset val="136"/>
      </rPr>
      <t>人纖製縫紉線</t>
    </r>
  </si>
  <si>
    <r>
      <rPr>
        <sz val="12"/>
        <rFont val="微軟正黑體 Light"/>
        <family val="2"/>
        <charset val="136"/>
      </rPr>
      <t>零售用人纖短纖紗</t>
    </r>
    <phoneticPr fontId="3" type="noConversion"/>
  </si>
  <si>
    <r>
      <rPr>
        <sz val="12"/>
        <rFont val="微軟正黑體 Light"/>
        <family val="2"/>
        <charset val="136"/>
      </rPr>
      <t>特殊人纖短纖紗</t>
    </r>
  </si>
  <si>
    <r>
      <rPr>
        <sz val="12"/>
        <rFont val="微軟正黑體 Light"/>
        <family val="2"/>
        <charset val="136"/>
      </rPr>
      <t>其他人纖短纖紗</t>
    </r>
  </si>
  <si>
    <r>
      <rPr>
        <sz val="12"/>
        <rFont val="微軟正黑體 Light"/>
        <family val="2"/>
        <charset val="136"/>
      </rPr>
      <t>總計</t>
    </r>
    <phoneticPr fontId="3" type="noConversion"/>
  </si>
  <si>
    <r>
      <rPr>
        <sz val="11"/>
        <rFont val="華康標楷體"/>
        <family val="1"/>
        <charset val="136"/>
      </rPr>
      <t>與去年同期比較</t>
    </r>
    <phoneticPr fontId="3" type="noConversion"/>
  </si>
  <si>
    <r>
      <rPr>
        <sz val="12"/>
        <rFont val="新細明體"/>
        <family val="1"/>
        <charset val="136"/>
      </rPr>
      <t>其他聚酯纖維紗</t>
    </r>
  </si>
  <si>
    <r>
      <t>A/W</t>
    </r>
    <r>
      <rPr>
        <sz val="12"/>
        <rFont val="新細明體"/>
        <family val="1"/>
        <charset val="136"/>
      </rPr>
      <t>紗</t>
    </r>
  </si>
  <si>
    <r>
      <t>A/C</t>
    </r>
    <r>
      <rPr>
        <sz val="12"/>
        <rFont val="新細明體"/>
        <family val="1"/>
        <charset val="136"/>
      </rPr>
      <t>紗</t>
    </r>
  </si>
  <si>
    <r>
      <rPr>
        <sz val="12"/>
        <rFont val="新細明體"/>
        <family val="1"/>
        <charset val="136"/>
      </rPr>
      <t>其它亞克力混紡紗</t>
    </r>
  </si>
  <si>
    <r>
      <rPr>
        <sz val="12"/>
        <rFont val="新細明體"/>
        <family val="1"/>
        <charset val="136"/>
      </rPr>
      <t>嫘縈棉混紡紗</t>
    </r>
  </si>
  <si>
    <r>
      <rPr>
        <sz val="12"/>
        <rFont val="新細明體"/>
        <family val="1"/>
        <charset val="136"/>
      </rPr>
      <t>尼龍短纖紗</t>
    </r>
  </si>
  <si>
    <r>
      <rPr>
        <sz val="12"/>
        <rFont val="新細明體"/>
        <family val="1"/>
        <charset val="136"/>
      </rPr>
      <t>人纖製縫紉線</t>
    </r>
  </si>
  <si>
    <r>
      <rPr>
        <sz val="12"/>
        <rFont val="新細明體"/>
        <family val="1"/>
        <charset val="136"/>
      </rPr>
      <t>零售用人纖短纖紗</t>
    </r>
    <phoneticPr fontId="3" type="noConversion"/>
  </si>
  <si>
    <r>
      <rPr>
        <sz val="12"/>
        <rFont val="新細明體"/>
        <family val="1"/>
        <charset val="136"/>
      </rPr>
      <t>特殊人纖短纖紗</t>
    </r>
  </si>
  <si>
    <r>
      <rPr>
        <sz val="12"/>
        <rFont val="新細明體"/>
        <family val="1"/>
        <charset val="136"/>
      </rPr>
      <t>其他人纖短纖紗</t>
    </r>
  </si>
  <si>
    <r>
      <rPr>
        <sz val="12"/>
        <rFont val="新細明體"/>
        <family val="1"/>
        <charset val="136"/>
      </rPr>
      <t>亞克力紗</t>
    </r>
    <phoneticPr fontId="3" type="noConversion"/>
  </si>
  <si>
    <r>
      <rPr>
        <sz val="12"/>
        <rFont val="新細明體"/>
        <family val="1"/>
        <charset val="136"/>
      </rPr>
      <t>產品類別</t>
    </r>
    <phoneticPr fontId="3" type="noConversion"/>
  </si>
  <si>
    <r>
      <rPr>
        <sz val="12"/>
        <rFont val="新細明體"/>
        <family val="1"/>
        <charset val="136"/>
      </rPr>
      <t>零售用人纖短纖紗</t>
    </r>
    <phoneticPr fontId="3" type="noConversion"/>
  </si>
  <si>
    <r>
      <rPr>
        <sz val="12"/>
        <rFont val="新細明體"/>
        <family val="1"/>
        <charset val="136"/>
      </rPr>
      <t>亞克力紗</t>
    </r>
    <phoneticPr fontId="3" type="noConversion"/>
  </si>
  <si>
    <r>
      <rPr>
        <sz val="12"/>
        <rFont val="新細明體"/>
        <family val="1"/>
        <charset val="136"/>
      </rPr>
      <t>嫘縈棉紗</t>
    </r>
    <phoneticPr fontId="3" type="noConversion"/>
  </si>
  <si>
    <r>
      <rPr>
        <sz val="12"/>
        <rFont val="華康標楷體"/>
        <family val="1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華康標楷體"/>
        <family val="1"/>
        <charset val="136"/>
      </rPr>
      <t>公斤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</si>
  <si>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華康標楷體"/>
        <family val="1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華康標楷體"/>
        <family val="1"/>
        <charset val="136"/>
      </rPr>
      <t>美元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</si>
  <si>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混紡</t>
    </r>
    <r>
      <rPr>
        <sz val="12"/>
        <rFont val="Times New Roman"/>
        <family val="1"/>
      </rPr>
      <t>T/R</t>
    </r>
    <r>
      <rPr>
        <sz val="12"/>
        <rFont val="新細明體"/>
        <family val="1"/>
        <charset val="136"/>
      </rPr>
      <t>紗</t>
    </r>
  </si>
  <si>
    <r>
      <rPr>
        <sz val="12"/>
        <rFont val="新細明體"/>
        <family val="1"/>
        <charset val="136"/>
      </rPr>
      <t>混紡</t>
    </r>
    <r>
      <rPr>
        <sz val="12"/>
        <rFont val="Times New Roman"/>
        <family val="1"/>
      </rPr>
      <t>T/W</t>
    </r>
    <r>
      <rPr>
        <sz val="12"/>
        <rFont val="新細明體"/>
        <family val="1"/>
        <charset val="136"/>
      </rPr>
      <t>紗</t>
    </r>
  </si>
  <si>
    <r>
      <rPr>
        <sz val="12"/>
        <rFont val="新細明體"/>
        <family val="1"/>
        <charset val="136"/>
      </rPr>
      <t>混紡</t>
    </r>
    <r>
      <rPr>
        <sz val="12"/>
        <rFont val="Times New Roman"/>
        <family val="1"/>
      </rPr>
      <t>T/C</t>
    </r>
    <r>
      <rPr>
        <sz val="12"/>
        <rFont val="新細明體"/>
        <family val="1"/>
        <charset val="136"/>
      </rPr>
      <t>紗</t>
    </r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</si>
  <si>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3" type="noConversion"/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</si>
  <si>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3" type="noConversion"/>
  </si>
  <si>
    <r>
      <rPr>
        <sz val="12"/>
        <rFont val="新細明體"/>
        <family val="1"/>
        <charset val="136"/>
      </rPr>
      <t>嫘縈棉紗</t>
    </r>
    <phoneticPr fontId="3" type="noConversion"/>
  </si>
  <si>
    <r>
      <rPr>
        <sz val="12"/>
        <rFont val="新細明體"/>
        <family val="1"/>
        <charset val="136"/>
      </rPr>
      <t>總計</t>
    </r>
    <phoneticPr fontId="3" type="noConversion"/>
  </si>
  <si>
    <r>
      <rPr>
        <sz val="11"/>
        <rFont val="新細明體"/>
        <family val="1"/>
        <charset val="136"/>
      </rPr>
      <t>聚酯棉紗</t>
    </r>
    <r>
      <rPr>
        <sz val="11"/>
        <rFont val="Times New Roman"/>
        <family val="1"/>
      </rPr>
      <t>/55092100001   55092200000    T/R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>/55095100004    T/W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>/55095200003</t>
    </r>
  </si>
  <si>
    <r>
      <t>T/C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 xml:space="preserve">/55095300002    </t>
    </r>
    <r>
      <rPr>
        <sz val="11"/>
        <rFont val="新細明體"/>
        <family val="1"/>
        <charset val="136"/>
      </rPr>
      <t>其他聚酯纖維棉紗</t>
    </r>
    <r>
      <rPr>
        <sz val="11"/>
        <rFont val="Times New Roman"/>
        <family val="1"/>
      </rPr>
      <t>/550959000006 55094100007 55094200006</t>
    </r>
  </si>
  <si>
    <r>
      <rPr>
        <sz val="11"/>
        <rFont val="新細明體"/>
        <family val="1"/>
        <charset val="136"/>
      </rPr>
      <t>亞克力紗</t>
    </r>
    <r>
      <rPr>
        <sz val="11"/>
        <rFont val="Times New Roman"/>
        <family val="1"/>
      </rPr>
      <t>/55093100009   55093200008     (A/W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>)/55096100002    (A/C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 xml:space="preserve">)/55096200001    </t>
    </r>
  </si>
  <si>
    <r>
      <rPr>
        <sz val="11"/>
        <rFont val="新細明體"/>
        <family val="1"/>
        <charset val="136"/>
      </rPr>
      <t>其他亞克力棉混紡紗</t>
    </r>
    <r>
      <rPr>
        <sz val="11"/>
        <rFont val="Times New Roman"/>
        <family val="1"/>
      </rPr>
      <t>/55096900004</t>
    </r>
  </si>
  <si>
    <r>
      <rPr>
        <sz val="11"/>
        <rFont val="新細明體"/>
        <family val="1"/>
        <charset val="136"/>
      </rPr>
      <t>嫘縈棉紗</t>
    </r>
    <r>
      <rPr>
        <sz val="11"/>
        <rFont val="Times New Roman"/>
        <family val="1"/>
      </rPr>
      <t xml:space="preserve">/5510100000   55101200009   </t>
    </r>
  </si>
  <si>
    <r>
      <rPr>
        <sz val="11"/>
        <rFont val="新細明體"/>
        <family val="1"/>
        <charset val="136"/>
      </rPr>
      <t>嫘縈棉混紡紗</t>
    </r>
    <r>
      <rPr>
        <sz val="11"/>
        <rFont val="Times New Roman"/>
        <family val="1"/>
      </rPr>
      <t xml:space="preserve">/55102000009   55103000007    55109000004 </t>
    </r>
  </si>
  <si>
    <r>
      <rPr>
        <sz val="11"/>
        <rFont val="新細明體"/>
        <family val="1"/>
        <charset val="136"/>
      </rPr>
      <t>尼龍短纖紗</t>
    </r>
    <r>
      <rPr>
        <sz val="11"/>
        <rFont val="Times New Roman"/>
        <family val="1"/>
      </rPr>
      <t xml:space="preserve">/55091100003    55091200002     </t>
    </r>
    <r>
      <rPr>
        <sz val="11"/>
        <rFont val="新細明體"/>
        <family val="1"/>
        <charset val="136"/>
      </rPr>
      <t>人纖製縫紉線</t>
    </r>
    <r>
      <rPr>
        <sz val="11"/>
        <rFont val="Times New Roman"/>
        <family val="1"/>
      </rPr>
      <t>/55081000005    55082000003</t>
    </r>
  </si>
  <si>
    <r>
      <rPr>
        <sz val="11"/>
        <rFont val="新細明體"/>
        <family val="1"/>
        <charset val="136"/>
      </rPr>
      <t>零售用人纖短纖紗</t>
    </r>
    <r>
      <rPr>
        <sz val="11"/>
        <rFont val="Times New Roman"/>
        <family val="1"/>
      </rPr>
      <t>/55111000000.5511200008.55113000006</t>
    </r>
  </si>
  <si>
    <r>
      <rPr>
        <sz val="11"/>
        <rFont val="新細明體"/>
        <family val="1"/>
        <charset val="136"/>
      </rPr>
      <t>特殊人纖短纖紗</t>
    </r>
    <r>
      <rPr>
        <sz val="11"/>
        <rFont val="Times New Roman"/>
        <family val="1"/>
      </rPr>
      <t>/56049020007,56049090002,56049010009,56050010007,56050090000,56060010006,56060020004,56060090009</t>
    </r>
  </si>
  <si>
    <r>
      <rPr>
        <sz val="11"/>
        <rFont val="新細明體"/>
        <family val="1"/>
        <charset val="136"/>
      </rPr>
      <t>其他人纖短纖紗</t>
    </r>
    <r>
      <rPr>
        <sz val="11"/>
        <rFont val="Times New Roman"/>
        <family val="1"/>
      </rPr>
      <t>/55099100006,55099200005,55099900008</t>
    </r>
  </si>
  <si>
    <r>
      <rPr>
        <sz val="11"/>
        <rFont val="華康標楷體"/>
        <family val="1"/>
        <charset val="136"/>
      </rPr>
      <t>與去年同期比較</t>
    </r>
    <phoneticPr fontId="3" type="noConversion"/>
  </si>
  <si>
    <r>
      <rPr>
        <sz val="12"/>
        <rFont val="新細明體"/>
        <family val="1"/>
        <charset val="136"/>
      </rPr>
      <t>產品類別</t>
    </r>
    <phoneticPr fontId="3" type="noConversion"/>
  </si>
  <si>
    <r>
      <rPr>
        <sz val="12"/>
        <rFont val="華康標楷體"/>
        <family val="1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華康標楷體"/>
        <family val="1"/>
        <charset val="136"/>
      </rPr>
      <t>公斤</t>
    </r>
    <r>
      <rPr>
        <sz val="12"/>
        <rFont val="Times New Roman"/>
        <family val="1"/>
      </rPr>
      <t>)</t>
    </r>
    <phoneticPr fontId="3" type="noConversion"/>
  </si>
  <si>
    <r>
      <rPr>
        <sz val="11"/>
        <rFont val="華康標楷體"/>
        <family val="1"/>
        <charset val="136"/>
      </rPr>
      <t>數量</t>
    </r>
    <r>
      <rPr>
        <sz val="11"/>
        <rFont val="Times New Roman"/>
        <family val="1"/>
      </rPr>
      <t>(%)</t>
    </r>
    <phoneticPr fontId="3" type="noConversion"/>
  </si>
  <si>
    <r>
      <rPr>
        <sz val="11"/>
        <rFont val="華康標楷體"/>
        <family val="1"/>
        <charset val="136"/>
      </rPr>
      <t>金額</t>
    </r>
    <r>
      <rPr>
        <sz val="11"/>
        <rFont val="Times New Roman"/>
        <family val="1"/>
      </rPr>
      <t>(%)</t>
    </r>
    <phoneticPr fontId="3" type="noConversion"/>
  </si>
  <si>
    <r>
      <rPr>
        <sz val="12"/>
        <rFont val="新細明體"/>
        <family val="1"/>
        <charset val="136"/>
      </rPr>
      <t>聚酯棉紗</t>
    </r>
    <phoneticPr fontId="3" type="noConversion"/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</si>
  <si>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3" type="noConversion"/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</si>
  <si>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3" type="noConversion"/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</si>
  <si>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3" type="noConversion"/>
  </si>
  <si>
    <r>
      <rPr>
        <sz val="12"/>
        <rFont val="新細明體"/>
        <family val="1"/>
        <charset val="136"/>
      </rPr>
      <t>總計</t>
    </r>
  </si>
  <si>
    <r>
      <rPr>
        <sz val="12"/>
        <rFont val="華康標楷體"/>
        <family val="1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華康標楷體"/>
        <family val="1"/>
        <charset val="136"/>
      </rPr>
      <t>美元</t>
    </r>
    <r>
      <rPr>
        <sz val="12"/>
        <rFont val="Times New Roman"/>
        <family val="1"/>
      </rPr>
      <t>)</t>
    </r>
    <phoneticPr fontId="3" type="noConversion"/>
  </si>
  <si>
    <r>
      <rPr>
        <sz val="11"/>
        <rFont val="華康標楷體"/>
        <family val="1"/>
        <charset val="136"/>
      </rPr>
      <t>數量</t>
    </r>
    <r>
      <rPr>
        <sz val="11"/>
        <rFont val="Times New Roman"/>
        <family val="1"/>
      </rPr>
      <t>(%)</t>
    </r>
    <phoneticPr fontId="3" type="noConversion"/>
  </si>
  <si>
    <r>
      <rPr>
        <sz val="11"/>
        <rFont val="華康標楷體"/>
        <family val="1"/>
        <charset val="136"/>
      </rPr>
      <t>金額</t>
    </r>
    <r>
      <rPr>
        <sz val="11"/>
        <rFont val="Times New Roman"/>
        <family val="1"/>
      </rPr>
      <t>(%)</t>
    </r>
    <phoneticPr fontId="3" type="noConversion"/>
  </si>
  <si>
    <r>
      <rPr>
        <sz val="12"/>
        <rFont val="新細明體"/>
        <family val="1"/>
        <charset val="136"/>
      </rPr>
      <t>聚酯棉紗</t>
    </r>
    <phoneticPr fontId="3" type="noConversion"/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</si>
  <si>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3" type="noConversion"/>
  </si>
  <si>
    <t>107年01月</t>
    <phoneticPr fontId="3" type="noConversion"/>
  </si>
  <si>
    <t>106年01月</t>
    <phoneticPr fontId="3" type="noConversion"/>
  </si>
  <si>
    <r>
      <t xml:space="preserve">107年1~2月聚酯棉紗\亞克力紗\嫘縈棉紗\人纖短纖紗出口統計表     </t>
    </r>
    <r>
      <rPr>
        <sz val="12"/>
        <rFont val="新細明體"/>
        <family val="1"/>
        <charset val="136"/>
      </rPr>
      <t/>
    </r>
    <phoneticPr fontId="3" type="noConversion"/>
  </si>
  <si>
    <t>107年01-02月</t>
    <phoneticPr fontId="3" type="noConversion"/>
  </si>
  <si>
    <t>106年01-02月</t>
    <phoneticPr fontId="3" type="noConversion"/>
  </si>
  <si>
    <r>
      <t xml:space="preserve">107年1-3月聚酯棉紗\亞克力紗\嫘縈棉紗\人纖短纖紗出口統計表     </t>
    </r>
    <r>
      <rPr>
        <sz val="12"/>
        <rFont val="新細明體"/>
        <family val="1"/>
        <charset val="136"/>
      </rPr>
      <t/>
    </r>
    <phoneticPr fontId="3" type="noConversion"/>
  </si>
  <si>
    <t>107年01-03月</t>
    <phoneticPr fontId="3" type="noConversion"/>
  </si>
  <si>
    <r>
      <t>107</t>
    </r>
    <r>
      <rPr>
        <b/>
        <sz val="11"/>
        <rFont val="新細明體"/>
        <family val="1"/>
        <charset val="136"/>
      </rPr>
      <t>年聚酯棉紗</t>
    </r>
    <r>
      <rPr>
        <b/>
        <sz val="11"/>
        <rFont val="Times New Roman"/>
        <family val="1"/>
      </rPr>
      <t>\</t>
    </r>
    <r>
      <rPr>
        <b/>
        <sz val="11"/>
        <rFont val="新細明體"/>
        <family val="1"/>
        <charset val="136"/>
      </rPr>
      <t>亞克力紗</t>
    </r>
    <r>
      <rPr>
        <b/>
        <sz val="11"/>
        <rFont val="Times New Roman"/>
        <family val="1"/>
      </rPr>
      <t>\</t>
    </r>
    <r>
      <rPr>
        <b/>
        <sz val="11"/>
        <rFont val="新細明體"/>
        <family val="1"/>
        <charset val="136"/>
      </rPr>
      <t>嫘縈棉紗</t>
    </r>
    <r>
      <rPr>
        <b/>
        <sz val="11"/>
        <rFont val="Times New Roman"/>
        <family val="1"/>
      </rPr>
      <t>\</t>
    </r>
    <r>
      <rPr>
        <b/>
        <sz val="11"/>
        <rFont val="新細明體"/>
        <family val="1"/>
        <charset val="136"/>
      </rPr>
      <t>人纖短纖紗出口統計表</t>
    </r>
    <r>
      <rPr>
        <b/>
        <sz val="11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3" type="noConversion"/>
  </si>
  <si>
    <r>
      <t>107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01</t>
    </r>
    <r>
      <rPr>
        <sz val="11"/>
        <rFont val="新細明體"/>
        <family val="1"/>
        <charset val="136"/>
      </rPr>
      <t>月</t>
    </r>
    <phoneticPr fontId="3" type="noConversion"/>
  </si>
  <si>
    <r>
      <t>107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1-2</t>
    </r>
    <r>
      <rPr>
        <sz val="11"/>
        <rFont val="新細明體"/>
        <family val="1"/>
        <charset val="136"/>
      </rPr>
      <t>月</t>
    </r>
    <phoneticPr fontId="3" type="noConversion"/>
  </si>
  <si>
    <r>
      <t>107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1-3</t>
    </r>
    <r>
      <rPr>
        <sz val="11"/>
        <rFont val="新細明體"/>
        <family val="1"/>
        <charset val="136"/>
      </rPr>
      <t>月</t>
    </r>
    <phoneticPr fontId="3" type="noConversion"/>
  </si>
  <si>
    <r>
      <t>107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1-4</t>
    </r>
    <r>
      <rPr>
        <sz val="11"/>
        <rFont val="新細明體"/>
        <family val="1"/>
        <charset val="136"/>
      </rPr>
      <t>月</t>
    </r>
    <phoneticPr fontId="3" type="noConversion"/>
  </si>
  <si>
    <r>
      <t>107</t>
    </r>
    <r>
      <rPr>
        <sz val="14"/>
        <rFont val="細明體"/>
        <family val="3"/>
        <charset val="136"/>
      </rPr>
      <t>年</t>
    </r>
    <r>
      <rPr>
        <sz val="14"/>
        <rFont val="Times New Roman"/>
        <family val="1"/>
      </rPr>
      <t>1</t>
    </r>
    <r>
      <rPr>
        <sz val="14"/>
        <rFont val="細明體"/>
        <family val="3"/>
        <charset val="136"/>
      </rPr>
      <t>月聚酯棉紗</t>
    </r>
    <r>
      <rPr>
        <sz val="14"/>
        <rFont val="Times New Roman"/>
        <family val="1"/>
      </rPr>
      <t>\</t>
    </r>
    <r>
      <rPr>
        <sz val="14"/>
        <rFont val="細明體"/>
        <family val="3"/>
        <charset val="136"/>
      </rPr>
      <t>亞克力紗</t>
    </r>
    <r>
      <rPr>
        <sz val="14"/>
        <rFont val="Times New Roman"/>
        <family val="1"/>
      </rPr>
      <t>\</t>
    </r>
    <r>
      <rPr>
        <sz val="14"/>
        <rFont val="細明體"/>
        <family val="3"/>
        <charset val="136"/>
      </rPr>
      <t>嫘縈棉紗</t>
    </r>
    <r>
      <rPr>
        <sz val="14"/>
        <rFont val="Times New Roman"/>
        <family val="1"/>
      </rPr>
      <t>\</t>
    </r>
    <r>
      <rPr>
        <sz val="14"/>
        <rFont val="細明體"/>
        <family val="3"/>
        <charset val="136"/>
      </rPr>
      <t>人纖短纖紗出口統計表</t>
    </r>
    <r>
      <rPr>
        <sz val="14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3" type="noConversion"/>
  </si>
  <si>
    <r>
      <t>107</t>
    </r>
    <r>
      <rPr>
        <b/>
        <sz val="12"/>
        <rFont val="新細明體"/>
        <family val="1"/>
        <charset val="136"/>
      </rPr>
      <t>年</t>
    </r>
    <r>
      <rPr>
        <b/>
        <sz val="12"/>
        <rFont val="Times New Roman"/>
        <family val="1"/>
      </rPr>
      <t>1~5</t>
    </r>
    <r>
      <rPr>
        <b/>
        <sz val="12"/>
        <rFont val="新細明體"/>
        <family val="1"/>
        <charset val="136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人纖短纖紗出口統計表</t>
    </r>
    <r>
      <rPr>
        <b/>
        <sz val="12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3" type="noConversion"/>
  </si>
  <si>
    <r>
      <t>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01-05</t>
    </r>
    <r>
      <rPr>
        <sz val="12"/>
        <rFont val="新細明體"/>
        <family val="1"/>
        <charset val="136"/>
      </rPr>
      <t>月</t>
    </r>
    <phoneticPr fontId="3" type="noConversion"/>
  </si>
  <si>
    <r>
      <t>106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01-05</t>
    </r>
    <r>
      <rPr>
        <sz val="12"/>
        <rFont val="新細明體"/>
        <family val="1"/>
        <charset val="136"/>
      </rPr>
      <t>月</t>
    </r>
    <phoneticPr fontId="3" type="noConversion"/>
  </si>
  <si>
    <r>
      <rPr>
        <sz val="12"/>
        <rFont val="新細明體"/>
        <family val="1"/>
        <charset val="136"/>
      </rPr>
      <t>與去年同期比較</t>
    </r>
    <phoneticPr fontId="3" type="noConversion"/>
  </si>
  <si>
    <r>
      <rPr>
        <sz val="12"/>
        <rFont val="新細明體"/>
        <family val="1"/>
        <charset val="136"/>
      </rPr>
      <t>產品類別</t>
    </r>
    <phoneticPr fontId="3" type="noConversion"/>
  </si>
  <si>
    <r>
      <rPr>
        <sz val="12"/>
        <rFont val="新細明體"/>
        <family val="1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公斤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</si>
  <si>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美元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</si>
  <si>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公斤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</si>
  <si>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美元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</si>
  <si>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數量</t>
    </r>
    <r>
      <rPr>
        <sz val="12"/>
        <rFont val="Times New Roman"/>
        <family val="1"/>
      </rPr>
      <t>(%)</t>
    </r>
    <phoneticPr fontId="3" type="noConversion"/>
  </si>
  <si>
    <r>
      <rPr>
        <sz val="12"/>
        <rFont val="新細明體"/>
        <family val="1"/>
        <charset val="136"/>
      </rPr>
      <t>金額</t>
    </r>
    <r>
      <rPr>
        <sz val="12"/>
        <rFont val="Times New Roman"/>
        <family val="1"/>
      </rPr>
      <t>(%)</t>
    </r>
    <phoneticPr fontId="3" type="noConversion"/>
  </si>
  <si>
    <r>
      <rPr>
        <sz val="12"/>
        <rFont val="新細明體"/>
        <family val="1"/>
        <charset val="136"/>
      </rPr>
      <t>聚酯棉紗</t>
    </r>
    <phoneticPr fontId="3" type="noConversion"/>
  </si>
  <si>
    <r>
      <rPr>
        <sz val="12"/>
        <rFont val="新細明體"/>
        <family val="1"/>
        <charset val="136"/>
      </rPr>
      <t>混紡</t>
    </r>
    <r>
      <rPr>
        <sz val="12"/>
        <rFont val="Times New Roman"/>
        <family val="1"/>
      </rPr>
      <t>T/R</t>
    </r>
    <r>
      <rPr>
        <sz val="12"/>
        <rFont val="新細明體"/>
        <family val="1"/>
        <charset val="136"/>
      </rPr>
      <t>紗</t>
    </r>
  </si>
  <si>
    <r>
      <rPr>
        <sz val="12"/>
        <rFont val="新細明體"/>
        <family val="1"/>
        <charset val="136"/>
      </rPr>
      <t>混紡</t>
    </r>
    <r>
      <rPr>
        <sz val="12"/>
        <rFont val="Times New Roman"/>
        <family val="1"/>
      </rPr>
      <t>T/W</t>
    </r>
    <r>
      <rPr>
        <sz val="12"/>
        <rFont val="新細明體"/>
        <family val="1"/>
        <charset val="136"/>
      </rPr>
      <t>紗</t>
    </r>
  </si>
  <si>
    <r>
      <rPr>
        <sz val="12"/>
        <rFont val="新細明體"/>
        <family val="1"/>
        <charset val="136"/>
      </rPr>
      <t>混紡</t>
    </r>
    <r>
      <rPr>
        <sz val="12"/>
        <rFont val="Times New Roman"/>
        <family val="1"/>
      </rPr>
      <t>T/C</t>
    </r>
    <r>
      <rPr>
        <sz val="12"/>
        <rFont val="新細明體"/>
        <family val="1"/>
        <charset val="136"/>
      </rPr>
      <t>紗</t>
    </r>
  </si>
  <si>
    <r>
      <rPr>
        <sz val="12"/>
        <rFont val="新細明體"/>
        <family val="1"/>
        <charset val="136"/>
      </rPr>
      <t>其他聚酯纖維紗</t>
    </r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</si>
  <si>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3" type="noConversion"/>
  </si>
  <si>
    <r>
      <rPr>
        <sz val="12"/>
        <rFont val="新細明體"/>
        <family val="1"/>
        <charset val="136"/>
      </rPr>
      <t>亞克力紗</t>
    </r>
    <phoneticPr fontId="3" type="noConversion"/>
  </si>
  <si>
    <r>
      <t>A/W</t>
    </r>
    <r>
      <rPr>
        <sz val="12"/>
        <rFont val="新細明體"/>
        <family val="1"/>
        <charset val="136"/>
      </rPr>
      <t>紗</t>
    </r>
  </si>
  <si>
    <r>
      <t>A/C</t>
    </r>
    <r>
      <rPr>
        <sz val="12"/>
        <rFont val="新細明體"/>
        <family val="1"/>
        <charset val="136"/>
      </rPr>
      <t>紗</t>
    </r>
  </si>
  <si>
    <r>
      <rPr>
        <sz val="12"/>
        <rFont val="新細明體"/>
        <family val="1"/>
        <charset val="136"/>
      </rPr>
      <t>其它亞克力混紡紗</t>
    </r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</si>
  <si>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3" type="noConversion"/>
  </si>
  <si>
    <r>
      <rPr>
        <sz val="12"/>
        <rFont val="新細明體"/>
        <family val="1"/>
        <charset val="136"/>
      </rPr>
      <t>嫘縈棉紗</t>
    </r>
    <phoneticPr fontId="3" type="noConversion"/>
  </si>
  <si>
    <r>
      <rPr>
        <sz val="12"/>
        <rFont val="新細明體"/>
        <family val="1"/>
        <charset val="136"/>
      </rPr>
      <t>嫘縈棉混紡紗</t>
    </r>
  </si>
  <si>
    <r>
      <rPr>
        <sz val="12"/>
        <rFont val="新細明體"/>
        <family val="1"/>
        <charset val="136"/>
      </rPr>
      <t>尼龍短纖紗</t>
    </r>
  </si>
  <si>
    <r>
      <rPr>
        <sz val="12"/>
        <rFont val="新細明體"/>
        <family val="1"/>
        <charset val="136"/>
      </rPr>
      <t>人纖製縫紉線</t>
    </r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</si>
  <si>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3" type="noConversion"/>
  </si>
  <si>
    <r>
      <rPr>
        <sz val="12"/>
        <rFont val="新細明體"/>
        <family val="1"/>
        <charset val="136"/>
      </rPr>
      <t>零售用人纖短纖紗</t>
    </r>
    <phoneticPr fontId="3" type="noConversion"/>
  </si>
  <si>
    <r>
      <rPr>
        <sz val="12"/>
        <rFont val="新細明體"/>
        <family val="1"/>
        <charset val="136"/>
      </rPr>
      <t>特殊人纖短纖紗</t>
    </r>
  </si>
  <si>
    <r>
      <rPr>
        <sz val="12"/>
        <rFont val="新細明體"/>
        <family val="1"/>
        <charset val="136"/>
      </rPr>
      <t>其他人纖短纖紗</t>
    </r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</si>
  <si>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3" type="noConversion"/>
  </si>
  <si>
    <r>
      <rPr>
        <sz val="12"/>
        <rFont val="新細明體"/>
        <family val="1"/>
        <charset val="136"/>
      </rPr>
      <t>人纖短纖紗總計</t>
    </r>
    <phoneticPr fontId="3" type="noConversion"/>
  </si>
  <si>
    <r>
      <rPr>
        <sz val="10"/>
        <rFont val="新細明體"/>
        <family val="1"/>
        <charset val="136"/>
      </rPr>
      <t>聚酯棉紗</t>
    </r>
    <r>
      <rPr>
        <sz val="10"/>
        <rFont val="Times New Roman"/>
        <family val="1"/>
      </rPr>
      <t>/55092100001   55092200000    T/R</t>
    </r>
    <r>
      <rPr>
        <sz val="10"/>
        <rFont val="新細明體"/>
        <family val="1"/>
        <charset val="136"/>
      </rPr>
      <t>紗</t>
    </r>
    <r>
      <rPr>
        <sz val="10"/>
        <rFont val="Times New Roman"/>
        <family val="1"/>
      </rPr>
      <t>/55095100004    T/W</t>
    </r>
    <r>
      <rPr>
        <sz val="10"/>
        <rFont val="新細明體"/>
        <family val="1"/>
        <charset val="136"/>
      </rPr>
      <t>紗</t>
    </r>
    <r>
      <rPr>
        <sz val="10"/>
        <rFont val="Times New Roman"/>
        <family val="1"/>
      </rPr>
      <t>/55095200003</t>
    </r>
    <phoneticPr fontId="3" type="noConversion"/>
  </si>
  <si>
    <r>
      <t>T/C</t>
    </r>
    <r>
      <rPr>
        <sz val="10"/>
        <rFont val="新細明體"/>
        <family val="1"/>
        <charset val="136"/>
      </rPr>
      <t>紗</t>
    </r>
    <r>
      <rPr>
        <sz val="10"/>
        <rFont val="Times New Roman"/>
        <family val="1"/>
      </rPr>
      <t xml:space="preserve">/55095300002    </t>
    </r>
    <r>
      <rPr>
        <sz val="10"/>
        <rFont val="新細明體"/>
        <family val="1"/>
        <charset val="136"/>
      </rPr>
      <t>其他聚酯纖維棉紗</t>
    </r>
    <r>
      <rPr>
        <sz val="10"/>
        <rFont val="Times New Roman"/>
        <family val="1"/>
      </rPr>
      <t>/550959000006 55094100007 55094200006</t>
    </r>
    <phoneticPr fontId="3" type="noConversion"/>
  </si>
  <si>
    <r>
      <rPr>
        <sz val="10"/>
        <rFont val="新細明體"/>
        <family val="1"/>
        <charset val="136"/>
      </rPr>
      <t>亞克力紗</t>
    </r>
    <r>
      <rPr>
        <sz val="10"/>
        <rFont val="Times New Roman"/>
        <family val="1"/>
      </rPr>
      <t>/55093100009   55093200008     (A/W</t>
    </r>
    <r>
      <rPr>
        <sz val="10"/>
        <rFont val="新細明體"/>
        <family val="1"/>
        <charset val="136"/>
      </rPr>
      <t>紗</t>
    </r>
    <r>
      <rPr>
        <sz val="10"/>
        <rFont val="Times New Roman"/>
        <family val="1"/>
      </rPr>
      <t>)/55096100002    (A/C</t>
    </r>
    <r>
      <rPr>
        <sz val="10"/>
        <rFont val="新細明體"/>
        <family val="1"/>
        <charset val="136"/>
      </rPr>
      <t>紗</t>
    </r>
    <r>
      <rPr>
        <sz val="10"/>
        <rFont val="Times New Roman"/>
        <family val="1"/>
      </rPr>
      <t xml:space="preserve">)/55096200001    </t>
    </r>
    <r>
      <rPr>
        <sz val="12"/>
        <rFont val="新細明體"/>
        <family val="1"/>
        <charset val="136"/>
      </rPr>
      <t/>
    </r>
    <phoneticPr fontId="3" type="noConversion"/>
  </si>
  <si>
    <r>
      <rPr>
        <sz val="10"/>
        <rFont val="新細明體"/>
        <family val="1"/>
        <charset val="136"/>
      </rPr>
      <t>其他亞克力棉混紡紗</t>
    </r>
    <r>
      <rPr>
        <sz val="10"/>
        <rFont val="Times New Roman"/>
        <family val="1"/>
      </rPr>
      <t>/55096900004</t>
    </r>
    <phoneticPr fontId="3" type="noConversion"/>
  </si>
  <si>
    <r>
      <rPr>
        <sz val="10"/>
        <rFont val="新細明體"/>
        <family val="1"/>
        <charset val="136"/>
      </rPr>
      <t>嫘縈棉紗</t>
    </r>
    <r>
      <rPr>
        <sz val="10"/>
        <rFont val="Times New Roman"/>
        <family val="1"/>
      </rPr>
      <t xml:space="preserve">/5510100000   55101200009   </t>
    </r>
    <r>
      <rPr>
        <sz val="12"/>
        <rFont val="新細明體"/>
        <family val="1"/>
        <charset val="136"/>
      </rPr>
      <t/>
    </r>
    <phoneticPr fontId="3" type="noConversion"/>
  </si>
  <si>
    <r>
      <rPr>
        <sz val="10"/>
        <rFont val="新細明體"/>
        <family val="1"/>
        <charset val="136"/>
      </rPr>
      <t>嫘縈棉混紡紗</t>
    </r>
    <r>
      <rPr>
        <sz val="10"/>
        <rFont val="Times New Roman"/>
        <family val="1"/>
      </rPr>
      <t xml:space="preserve">/55102000009   55103000007    55109000004 </t>
    </r>
    <phoneticPr fontId="3" type="noConversion"/>
  </si>
  <si>
    <r>
      <rPr>
        <sz val="10"/>
        <rFont val="新細明體"/>
        <family val="1"/>
        <charset val="136"/>
      </rPr>
      <t>尼龍短纖紗</t>
    </r>
    <r>
      <rPr>
        <sz val="10"/>
        <rFont val="Times New Roman"/>
        <family val="1"/>
      </rPr>
      <t xml:space="preserve">/55091100003    55091200002     </t>
    </r>
    <r>
      <rPr>
        <sz val="10"/>
        <rFont val="新細明體"/>
        <family val="1"/>
        <charset val="136"/>
      </rPr>
      <t>人纖製縫紉線</t>
    </r>
    <r>
      <rPr>
        <sz val="10"/>
        <rFont val="Times New Roman"/>
        <family val="1"/>
      </rPr>
      <t>/55081000005    55082000003</t>
    </r>
    <phoneticPr fontId="3" type="noConversion"/>
  </si>
  <si>
    <r>
      <rPr>
        <sz val="10"/>
        <rFont val="新細明體"/>
        <family val="1"/>
        <charset val="136"/>
      </rPr>
      <t>零售用人纖短纖紗</t>
    </r>
    <r>
      <rPr>
        <sz val="10"/>
        <rFont val="Times New Roman"/>
        <family val="1"/>
      </rPr>
      <t>/55111000000.5511200008.55113000006</t>
    </r>
    <phoneticPr fontId="3" type="noConversion"/>
  </si>
  <si>
    <r>
      <rPr>
        <sz val="10"/>
        <rFont val="新細明體"/>
        <family val="1"/>
        <charset val="136"/>
      </rPr>
      <t>特殊人纖短纖紗</t>
    </r>
    <r>
      <rPr>
        <sz val="10"/>
        <rFont val="Times New Roman"/>
        <family val="1"/>
      </rPr>
      <t>/56049020007,56049090002,56049010009,56050010007,56050090000,56060010006,56060020004,56060090009</t>
    </r>
    <phoneticPr fontId="3" type="noConversion"/>
  </si>
  <si>
    <r>
      <rPr>
        <sz val="10"/>
        <rFont val="新細明體"/>
        <family val="1"/>
        <charset val="136"/>
      </rPr>
      <t>其他人纖短纖紗</t>
    </r>
    <r>
      <rPr>
        <sz val="10"/>
        <rFont val="Times New Roman"/>
        <family val="1"/>
      </rPr>
      <t>/55099100006,55099200005,55099900008</t>
    </r>
    <phoneticPr fontId="3" type="noConversion"/>
  </si>
  <si>
    <r>
      <t>107</t>
    </r>
    <r>
      <rPr>
        <b/>
        <sz val="12"/>
        <rFont val="新細明體"/>
        <family val="1"/>
        <charset val="136"/>
      </rPr>
      <t>年</t>
    </r>
    <r>
      <rPr>
        <b/>
        <sz val="12"/>
        <rFont val="Times New Roman"/>
        <family val="1"/>
      </rPr>
      <t>1-4</t>
    </r>
    <r>
      <rPr>
        <b/>
        <sz val="12"/>
        <rFont val="新細明體"/>
        <family val="1"/>
        <charset val="136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人纖短纖紗出口統計表</t>
    </r>
    <r>
      <rPr>
        <b/>
        <sz val="12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3" type="noConversion"/>
  </si>
  <si>
    <r>
      <t>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01-04</t>
    </r>
    <r>
      <rPr>
        <sz val="12"/>
        <rFont val="新細明體"/>
        <family val="1"/>
        <charset val="136"/>
      </rPr>
      <t>月</t>
    </r>
    <phoneticPr fontId="3" type="noConversion"/>
  </si>
  <si>
    <r>
      <t>106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01-04</t>
    </r>
    <r>
      <rPr>
        <sz val="12"/>
        <rFont val="新細明體"/>
        <family val="1"/>
        <charset val="136"/>
      </rPr>
      <t>月</t>
    </r>
    <phoneticPr fontId="3" type="noConversion"/>
  </si>
  <si>
    <r>
      <rPr>
        <sz val="12"/>
        <rFont val="新細明體"/>
        <family val="1"/>
        <charset val="136"/>
      </rPr>
      <t>產品類別</t>
    </r>
  </si>
  <si>
    <r>
      <rPr>
        <sz val="12"/>
        <rFont val="新細明體"/>
        <family val="1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公斤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</si>
  <si>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美元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</si>
  <si>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公斤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</si>
  <si>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美元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</si>
  <si>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金額</t>
    </r>
    <r>
      <rPr>
        <sz val="12"/>
        <rFont val="Times New Roman"/>
        <family val="1"/>
      </rPr>
      <t>(%)</t>
    </r>
    <phoneticPr fontId="3" type="noConversion"/>
  </si>
  <si>
    <r>
      <rPr>
        <sz val="12"/>
        <rFont val="新細明體"/>
        <family val="1"/>
        <charset val="136"/>
      </rPr>
      <t>聚酯棉紗</t>
    </r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</si>
  <si>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</si>
  <si>
    <r>
      <rPr>
        <sz val="12"/>
        <rFont val="新細明體"/>
        <family val="1"/>
        <charset val="136"/>
      </rPr>
      <t>亞克力紗</t>
    </r>
  </si>
  <si>
    <r>
      <rPr>
        <sz val="12"/>
        <rFont val="新細明體"/>
        <family val="1"/>
        <charset val="136"/>
      </rPr>
      <t>嫘縈棉紗</t>
    </r>
  </si>
  <si>
    <r>
      <rPr>
        <sz val="12"/>
        <rFont val="新細明體"/>
        <family val="1"/>
        <charset val="136"/>
      </rPr>
      <t>零售用人纖短纖紗</t>
    </r>
  </si>
  <si>
    <r>
      <rPr>
        <b/>
        <sz val="12"/>
        <rFont val="新細明體"/>
        <family val="1"/>
        <charset val="136"/>
      </rPr>
      <t>總計</t>
    </r>
  </si>
  <si>
    <r>
      <rPr>
        <sz val="10"/>
        <rFont val="新細明體"/>
        <family val="1"/>
        <charset val="136"/>
      </rPr>
      <t>聚酯棉紗</t>
    </r>
    <r>
      <rPr>
        <sz val="10"/>
        <rFont val="Times New Roman"/>
        <family val="1"/>
      </rPr>
      <t>/55092100001   5509220000    T/R</t>
    </r>
    <r>
      <rPr>
        <sz val="10"/>
        <rFont val="新細明體"/>
        <family val="1"/>
        <charset val="136"/>
      </rPr>
      <t>紗</t>
    </r>
    <r>
      <rPr>
        <sz val="10"/>
        <rFont val="Times New Roman"/>
        <family val="1"/>
      </rPr>
      <t>/55095100004    T/W</t>
    </r>
    <r>
      <rPr>
        <sz val="10"/>
        <rFont val="新細明體"/>
        <family val="1"/>
        <charset val="136"/>
      </rPr>
      <t>紗</t>
    </r>
    <r>
      <rPr>
        <sz val="10"/>
        <rFont val="Times New Roman"/>
        <family val="1"/>
      </rPr>
      <t>/55095200003</t>
    </r>
  </si>
  <si>
    <r>
      <t>T/C</t>
    </r>
    <r>
      <rPr>
        <sz val="10"/>
        <rFont val="新細明體"/>
        <family val="1"/>
        <charset val="136"/>
      </rPr>
      <t>紗</t>
    </r>
    <r>
      <rPr>
        <sz val="10"/>
        <rFont val="Times New Roman"/>
        <family val="1"/>
      </rPr>
      <t xml:space="preserve">/55095300002    </t>
    </r>
    <r>
      <rPr>
        <sz val="10"/>
        <rFont val="新細明體"/>
        <family val="1"/>
        <charset val="136"/>
      </rPr>
      <t>其他聚酯纖維棉紗</t>
    </r>
    <r>
      <rPr>
        <sz val="10"/>
        <rFont val="Times New Roman"/>
        <family val="1"/>
      </rPr>
      <t>/550959000006</t>
    </r>
  </si>
  <si>
    <r>
      <rPr>
        <sz val="10"/>
        <rFont val="新細明體"/>
        <family val="1"/>
        <charset val="136"/>
      </rPr>
      <t>亞克力紗</t>
    </r>
    <r>
      <rPr>
        <sz val="10"/>
        <rFont val="Times New Roman"/>
        <family val="1"/>
      </rPr>
      <t>/55093100009   55093200008     (A/W</t>
    </r>
    <r>
      <rPr>
        <sz val="10"/>
        <rFont val="新細明體"/>
        <family val="1"/>
        <charset val="136"/>
      </rPr>
      <t>紗</t>
    </r>
    <r>
      <rPr>
        <sz val="10"/>
        <rFont val="Times New Roman"/>
        <family val="1"/>
      </rPr>
      <t>)/55096100002    (A/C</t>
    </r>
    <r>
      <rPr>
        <sz val="10"/>
        <rFont val="新細明體"/>
        <family val="1"/>
        <charset val="136"/>
      </rPr>
      <t>紗</t>
    </r>
    <r>
      <rPr>
        <sz val="10"/>
        <rFont val="Times New Roman"/>
        <family val="1"/>
      </rPr>
      <t xml:space="preserve">)/55096200001    </t>
    </r>
    <r>
      <rPr>
        <sz val="12"/>
        <rFont val="新細明體"/>
        <family val="1"/>
        <charset val="136"/>
      </rPr>
      <t/>
    </r>
  </si>
  <si>
    <r>
      <rPr>
        <sz val="10"/>
        <rFont val="新細明體"/>
        <family val="1"/>
        <charset val="136"/>
      </rPr>
      <t>其他亞克力棉混紡紗</t>
    </r>
    <r>
      <rPr>
        <sz val="10"/>
        <rFont val="Times New Roman"/>
        <family val="1"/>
      </rPr>
      <t>/55096900004</t>
    </r>
  </si>
  <si>
    <r>
      <rPr>
        <sz val="10"/>
        <rFont val="新細明體"/>
        <family val="1"/>
        <charset val="136"/>
      </rPr>
      <t>嫘縈棉紗</t>
    </r>
    <r>
      <rPr>
        <sz val="10"/>
        <rFont val="Times New Roman"/>
        <family val="1"/>
      </rPr>
      <t xml:space="preserve">/55101100000   55101200009   </t>
    </r>
    <r>
      <rPr>
        <sz val="12"/>
        <rFont val="新細明體"/>
        <family val="1"/>
        <charset val="136"/>
      </rPr>
      <t/>
    </r>
  </si>
  <si>
    <r>
      <rPr>
        <sz val="10"/>
        <rFont val="新細明體"/>
        <family val="1"/>
        <charset val="136"/>
      </rPr>
      <t>嫘縈棉混紡紗</t>
    </r>
    <r>
      <rPr>
        <sz val="10"/>
        <rFont val="Times New Roman"/>
        <family val="1"/>
      </rPr>
      <t xml:space="preserve">/55102000009   55103000007    55109000004 </t>
    </r>
  </si>
  <si>
    <r>
      <rPr>
        <sz val="10"/>
        <rFont val="新細明體"/>
        <family val="1"/>
        <charset val="136"/>
      </rPr>
      <t>尼龍短纖紗</t>
    </r>
    <r>
      <rPr>
        <sz val="10"/>
        <rFont val="Times New Roman"/>
        <family val="1"/>
      </rPr>
      <t xml:space="preserve">/55091100003    55091200002     </t>
    </r>
    <r>
      <rPr>
        <sz val="10"/>
        <rFont val="新細明體"/>
        <family val="1"/>
        <charset val="136"/>
      </rPr>
      <t>人纖製縫紉線</t>
    </r>
    <r>
      <rPr>
        <sz val="10"/>
        <rFont val="Times New Roman"/>
        <family val="1"/>
      </rPr>
      <t>/55081000005    55082000003</t>
    </r>
  </si>
  <si>
    <r>
      <rPr>
        <sz val="10"/>
        <rFont val="新細明體"/>
        <family val="1"/>
        <charset val="136"/>
      </rPr>
      <t>零售用人纖短纖紗</t>
    </r>
    <r>
      <rPr>
        <sz val="10"/>
        <rFont val="Times New Roman"/>
        <family val="1"/>
      </rPr>
      <t>/55111000000.5511200008.55113000006</t>
    </r>
  </si>
  <si>
    <r>
      <rPr>
        <sz val="10"/>
        <rFont val="新細明體"/>
        <family val="1"/>
        <charset val="136"/>
      </rPr>
      <t>特殊人纖短纖紗</t>
    </r>
    <r>
      <rPr>
        <sz val="10"/>
        <rFont val="Times New Roman"/>
        <family val="1"/>
      </rPr>
      <t>/56049020007.56049090002.56049010009.56050010007.56050090000.</t>
    </r>
    <phoneticPr fontId="3" type="noConversion"/>
  </si>
  <si>
    <r>
      <rPr>
        <sz val="10"/>
        <rFont val="新細明體"/>
        <family val="1"/>
        <charset val="136"/>
      </rPr>
      <t>其他人纖短纖紗</t>
    </r>
    <r>
      <rPr>
        <sz val="10"/>
        <rFont val="Times New Roman"/>
        <family val="1"/>
      </rPr>
      <t>/550991000065509920000555099900008</t>
    </r>
  </si>
  <si>
    <r>
      <t>107</t>
    </r>
    <r>
      <rPr>
        <b/>
        <sz val="12"/>
        <rFont val="新細明體"/>
        <family val="1"/>
        <charset val="136"/>
      </rPr>
      <t>年</t>
    </r>
    <r>
      <rPr>
        <b/>
        <sz val="12"/>
        <rFont val="Times New Roman"/>
        <family val="1"/>
      </rPr>
      <t>1~6</t>
    </r>
    <r>
      <rPr>
        <b/>
        <sz val="12"/>
        <rFont val="新細明體"/>
        <family val="1"/>
        <charset val="136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人纖短纖紗出口統計表</t>
    </r>
    <r>
      <rPr>
        <b/>
        <sz val="12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3" type="noConversion"/>
  </si>
  <si>
    <r>
      <t>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01-06</t>
    </r>
    <r>
      <rPr>
        <sz val="12"/>
        <rFont val="新細明體"/>
        <family val="1"/>
        <charset val="136"/>
      </rPr>
      <t>月</t>
    </r>
    <phoneticPr fontId="3" type="noConversion"/>
  </si>
  <si>
    <r>
      <t>106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01-06</t>
    </r>
    <r>
      <rPr>
        <sz val="12"/>
        <rFont val="新細明體"/>
        <family val="1"/>
        <charset val="136"/>
      </rPr>
      <t>月</t>
    </r>
    <phoneticPr fontId="3" type="noConversion"/>
  </si>
  <si>
    <r>
      <rPr>
        <sz val="12"/>
        <rFont val="新細明體"/>
        <family val="1"/>
        <charset val="136"/>
      </rPr>
      <t>與去年同期比較</t>
    </r>
    <phoneticPr fontId="3" type="noConversion"/>
  </si>
  <si>
    <r>
      <rPr>
        <sz val="12"/>
        <rFont val="新細明體"/>
        <family val="1"/>
        <charset val="136"/>
      </rPr>
      <t>產品類別</t>
    </r>
    <phoneticPr fontId="3" type="noConversion"/>
  </si>
  <si>
    <r>
      <rPr>
        <sz val="12"/>
        <rFont val="新細明體"/>
        <family val="1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公斤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</si>
  <si>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美元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</si>
  <si>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數量</t>
    </r>
    <r>
      <rPr>
        <sz val="12"/>
        <rFont val="Times New Roman"/>
        <family val="1"/>
      </rPr>
      <t>(%)</t>
    </r>
    <phoneticPr fontId="3" type="noConversion"/>
  </si>
  <si>
    <r>
      <rPr>
        <sz val="12"/>
        <rFont val="新細明體"/>
        <family val="1"/>
        <charset val="136"/>
      </rPr>
      <t>金額</t>
    </r>
    <r>
      <rPr>
        <sz val="12"/>
        <rFont val="Times New Roman"/>
        <family val="1"/>
      </rPr>
      <t>(%)</t>
    </r>
    <phoneticPr fontId="3" type="noConversion"/>
  </si>
  <si>
    <r>
      <rPr>
        <sz val="12"/>
        <rFont val="新細明體"/>
        <family val="1"/>
        <charset val="136"/>
      </rPr>
      <t>聚酯棉紗</t>
    </r>
    <phoneticPr fontId="3" type="noConversion"/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</si>
  <si>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3" type="noConversion"/>
  </si>
  <si>
    <r>
      <rPr>
        <sz val="12"/>
        <rFont val="新細明體"/>
        <family val="1"/>
        <charset val="136"/>
      </rPr>
      <t>亞克力紗</t>
    </r>
    <phoneticPr fontId="3" type="noConversion"/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</si>
  <si>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3" type="noConversion"/>
  </si>
  <si>
    <r>
      <rPr>
        <sz val="12"/>
        <rFont val="新細明體"/>
        <family val="1"/>
        <charset val="136"/>
      </rPr>
      <t>零售用人纖短纖紗</t>
    </r>
    <phoneticPr fontId="3" type="noConversion"/>
  </si>
  <si>
    <r>
      <rPr>
        <sz val="12"/>
        <rFont val="新細明體"/>
        <family val="1"/>
        <charset val="136"/>
      </rPr>
      <t>人纖短纖紗總計</t>
    </r>
    <phoneticPr fontId="3" type="noConversion"/>
  </si>
  <si>
    <r>
      <rPr>
        <sz val="11"/>
        <rFont val="新細明體"/>
        <family val="1"/>
        <charset val="136"/>
      </rPr>
      <t>聚酯棉紗</t>
    </r>
    <r>
      <rPr>
        <sz val="11"/>
        <rFont val="Times New Roman"/>
        <family val="1"/>
      </rPr>
      <t>/55092100001   55092200000    T/R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>/55095100004    T/W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>/55095200003</t>
    </r>
    <phoneticPr fontId="3" type="noConversion"/>
  </si>
  <si>
    <r>
      <t>T/C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 xml:space="preserve">/55095300002    </t>
    </r>
    <r>
      <rPr>
        <sz val="11"/>
        <rFont val="新細明體"/>
        <family val="1"/>
        <charset val="136"/>
      </rPr>
      <t>其他聚酯纖維棉紗</t>
    </r>
    <r>
      <rPr>
        <sz val="11"/>
        <rFont val="Times New Roman"/>
        <family val="1"/>
      </rPr>
      <t>/550959000006 55094100007 55094200006</t>
    </r>
    <phoneticPr fontId="3" type="noConversion"/>
  </si>
  <si>
    <r>
      <rPr>
        <sz val="11"/>
        <rFont val="新細明體"/>
        <family val="1"/>
        <charset val="136"/>
      </rPr>
      <t>亞克力紗</t>
    </r>
    <r>
      <rPr>
        <sz val="11"/>
        <rFont val="Times New Roman"/>
        <family val="1"/>
      </rPr>
      <t>/55093100009   55093200008     (A/W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>)/55096100002    (A/C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 xml:space="preserve">)/55096200001    </t>
    </r>
    <r>
      <rPr>
        <sz val="12"/>
        <rFont val="新細明體"/>
        <family val="1"/>
        <charset val="136"/>
      </rPr>
      <t/>
    </r>
    <phoneticPr fontId="3" type="noConversion"/>
  </si>
  <si>
    <r>
      <rPr>
        <sz val="11"/>
        <rFont val="新細明體"/>
        <family val="1"/>
        <charset val="136"/>
      </rPr>
      <t>其他亞克力棉混紡紗</t>
    </r>
    <r>
      <rPr>
        <sz val="11"/>
        <rFont val="Times New Roman"/>
        <family val="1"/>
      </rPr>
      <t>/55096900004</t>
    </r>
    <phoneticPr fontId="3" type="noConversion"/>
  </si>
  <si>
    <r>
      <rPr>
        <sz val="11"/>
        <rFont val="新細明體"/>
        <family val="1"/>
        <charset val="136"/>
      </rPr>
      <t>嫘縈棉紗</t>
    </r>
    <r>
      <rPr>
        <sz val="11"/>
        <rFont val="Times New Roman"/>
        <family val="1"/>
      </rPr>
      <t xml:space="preserve">/5510100000   55101200009   </t>
    </r>
    <r>
      <rPr>
        <sz val="12"/>
        <rFont val="新細明體"/>
        <family val="1"/>
        <charset val="136"/>
      </rPr>
      <t/>
    </r>
    <phoneticPr fontId="3" type="noConversion"/>
  </si>
  <si>
    <r>
      <rPr>
        <sz val="11"/>
        <rFont val="新細明體"/>
        <family val="1"/>
        <charset val="136"/>
      </rPr>
      <t>嫘縈棉混紡紗</t>
    </r>
    <r>
      <rPr>
        <sz val="11"/>
        <rFont val="Times New Roman"/>
        <family val="1"/>
      </rPr>
      <t xml:space="preserve">/55102000009   55103000007    55109000004 </t>
    </r>
    <phoneticPr fontId="3" type="noConversion"/>
  </si>
  <si>
    <r>
      <rPr>
        <sz val="11"/>
        <rFont val="新細明體"/>
        <family val="1"/>
        <charset val="136"/>
      </rPr>
      <t>尼龍短纖紗</t>
    </r>
    <r>
      <rPr>
        <sz val="11"/>
        <rFont val="Times New Roman"/>
        <family val="1"/>
      </rPr>
      <t xml:space="preserve">/55091100003    55091200002     </t>
    </r>
    <r>
      <rPr>
        <sz val="11"/>
        <rFont val="新細明體"/>
        <family val="1"/>
        <charset val="136"/>
      </rPr>
      <t>人纖製縫紉線</t>
    </r>
    <r>
      <rPr>
        <sz val="11"/>
        <rFont val="Times New Roman"/>
        <family val="1"/>
      </rPr>
      <t>/55081000005    55082000003</t>
    </r>
    <phoneticPr fontId="3" type="noConversion"/>
  </si>
  <si>
    <r>
      <rPr>
        <sz val="11"/>
        <rFont val="新細明體"/>
        <family val="1"/>
        <charset val="136"/>
      </rPr>
      <t>零售用人纖短纖紗</t>
    </r>
    <r>
      <rPr>
        <sz val="11"/>
        <rFont val="Times New Roman"/>
        <family val="1"/>
      </rPr>
      <t>/55111000000.5511200008.55113000006</t>
    </r>
    <phoneticPr fontId="3" type="noConversion"/>
  </si>
  <si>
    <r>
      <rPr>
        <sz val="11"/>
        <rFont val="新細明體"/>
        <family val="1"/>
        <charset val="136"/>
      </rPr>
      <t>特殊人纖短纖紗</t>
    </r>
    <r>
      <rPr>
        <sz val="11"/>
        <rFont val="Times New Roman"/>
        <family val="1"/>
      </rPr>
      <t>/56049020007,56049090002,56049010009,56050010007,56050090000,56060010006,56060020004,56060090009</t>
    </r>
    <phoneticPr fontId="3" type="noConversion"/>
  </si>
  <si>
    <r>
      <rPr>
        <sz val="11"/>
        <rFont val="新細明體"/>
        <family val="1"/>
        <charset val="136"/>
      </rPr>
      <t>其他人纖短纖紗</t>
    </r>
    <r>
      <rPr>
        <sz val="11"/>
        <rFont val="Times New Roman"/>
        <family val="1"/>
      </rPr>
      <t>/55099100006,55099200005,55099900008</t>
    </r>
    <phoneticPr fontId="3" type="noConversion"/>
  </si>
  <si>
    <r>
      <rPr>
        <sz val="12"/>
        <rFont val="新細明體"/>
        <family val="1"/>
        <charset val="136"/>
      </rPr>
      <t>亞克力紗</t>
    </r>
    <phoneticPr fontId="3" type="noConversion"/>
  </si>
  <si>
    <r>
      <rPr>
        <sz val="12"/>
        <rFont val="新細明體"/>
        <family val="1"/>
        <charset val="136"/>
      </rPr>
      <t>總計</t>
    </r>
    <phoneticPr fontId="3" type="noConversion"/>
  </si>
  <si>
    <r>
      <t>107</t>
    </r>
    <r>
      <rPr>
        <b/>
        <sz val="12"/>
        <rFont val="新細明體"/>
        <family val="1"/>
        <charset val="136"/>
      </rPr>
      <t>年</t>
    </r>
    <r>
      <rPr>
        <b/>
        <sz val="12"/>
        <rFont val="Times New Roman"/>
        <family val="1"/>
      </rPr>
      <t>1~7</t>
    </r>
    <r>
      <rPr>
        <b/>
        <sz val="12"/>
        <rFont val="新細明體"/>
        <family val="1"/>
        <charset val="136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人纖短纖紗出口統計表</t>
    </r>
    <r>
      <rPr>
        <b/>
        <sz val="12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3" type="noConversion"/>
  </si>
  <si>
    <r>
      <t>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01-07</t>
    </r>
    <r>
      <rPr>
        <sz val="12"/>
        <rFont val="新細明體"/>
        <family val="1"/>
        <charset val="136"/>
      </rPr>
      <t>月</t>
    </r>
    <phoneticPr fontId="3" type="noConversion"/>
  </si>
  <si>
    <r>
      <t>106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01-07</t>
    </r>
    <r>
      <rPr>
        <sz val="12"/>
        <rFont val="新細明體"/>
        <family val="1"/>
        <charset val="136"/>
      </rPr>
      <t>月</t>
    </r>
    <phoneticPr fontId="3" type="noConversion"/>
  </si>
  <si>
    <r>
      <rPr>
        <sz val="11"/>
        <rFont val="新細明體"/>
        <family val="1"/>
        <charset val="136"/>
      </rPr>
      <t>與去年同期比較</t>
    </r>
    <phoneticPr fontId="3" type="noConversion"/>
  </si>
  <si>
    <r>
      <rPr>
        <sz val="12"/>
        <rFont val="新細明體"/>
        <family val="1"/>
        <charset val="136"/>
      </rPr>
      <t>產品類別</t>
    </r>
    <phoneticPr fontId="3" type="noConversion"/>
  </si>
  <si>
    <r>
      <rPr>
        <sz val="12"/>
        <rFont val="新細明體"/>
        <family val="1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美元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</si>
  <si>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公斤</t>
    </r>
    <r>
      <rPr>
        <sz val="12"/>
        <rFont val="Times New Roman"/>
        <family val="1"/>
      </rPr>
      <t>)</t>
    </r>
    <phoneticPr fontId="3" type="noConversion"/>
  </si>
  <si>
    <r>
      <rPr>
        <sz val="11"/>
        <rFont val="新細明體"/>
        <family val="1"/>
        <charset val="136"/>
      </rPr>
      <t>數量</t>
    </r>
    <r>
      <rPr>
        <sz val="11"/>
        <rFont val="Times New Roman"/>
        <family val="1"/>
      </rPr>
      <t>(%)</t>
    </r>
    <phoneticPr fontId="3" type="noConversion"/>
  </si>
  <si>
    <r>
      <rPr>
        <sz val="11"/>
        <rFont val="新細明體"/>
        <family val="1"/>
        <charset val="136"/>
      </rPr>
      <t>金額</t>
    </r>
    <r>
      <rPr>
        <sz val="11"/>
        <rFont val="Times New Roman"/>
        <family val="1"/>
      </rPr>
      <t>(%)</t>
    </r>
    <phoneticPr fontId="3" type="noConversion"/>
  </si>
  <si>
    <r>
      <rPr>
        <sz val="12"/>
        <rFont val="新細明體"/>
        <family val="1"/>
        <charset val="136"/>
      </rPr>
      <t>聚酯棉紗</t>
    </r>
    <phoneticPr fontId="3" type="noConversion"/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</si>
  <si>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3" type="noConversion"/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</si>
  <si>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3" type="noConversion"/>
  </si>
  <si>
    <r>
      <rPr>
        <sz val="12"/>
        <rFont val="新細明體"/>
        <family val="1"/>
        <charset val="136"/>
      </rPr>
      <t>嫘縈棉紗</t>
    </r>
    <phoneticPr fontId="3" type="noConversion"/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</si>
  <si>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3" type="noConversion"/>
  </si>
  <si>
    <r>
      <rPr>
        <sz val="12"/>
        <rFont val="新細明體"/>
        <family val="1"/>
        <charset val="136"/>
      </rPr>
      <t>零售用人纖短纖紗</t>
    </r>
    <phoneticPr fontId="3" type="noConversion"/>
  </si>
  <si>
    <r>
      <rPr>
        <sz val="12"/>
        <rFont val="新細明體"/>
        <family val="1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計</t>
    </r>
    <phoneticPr fontId="3" type="noConversion"/>
  </si>
  <si>
    <r>
      <rPr>
        <sz val="11"/>
        <rFont val="新細明體"/>
        <family val="1"/>
        <charset val="136"/>
      </rPr>
      <t>聚酯棉紗</t>
    </r>
    <r>
      <rPr>
        <sz val="11"/>
        <rFont val="Times New Roman"/>
        <family val="1"/>
      </rPr>
      <t>/55092100001   55092200000    T/R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>/55095100004    T/W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>/55095200003</t>
    </r>
    <phoneticPr fontId="3" type="noConversion"/>
  </si>
  <si>
    <r>
      <rPr>
        <sz val="11"/>
        <rFont val="新細明體"/>
        <family val="1"/>
        <charset val="136"/>
      </rPr>
      <t>亞克力紗</t>
    </r>
    <r>
      <rPr>
        <sz val="11"/>
        <rFont val="Times New Roman"/>
        <family val="1"/>
      </rPr>
      <t>/55093100009   55093200008     (A/W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>)/55096100002    (A/C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 xml:space="preserve">)/55096200001    </t>
    </r>
    <r>
      <rPr>
        <sz val="12"/>
        <rFont val="新細明體"/>
        <family val="1"/>
        <charset val="136"/>
      </rPr>
      <t/>
    </r>
    <phoneticPr fontId="3" type="noConversion"/>
  </si>
  <si>
    <r>
      <rPr>
        <sz val="11"/>
        <rFont val="新細明體"/>
        <family val="1"/>
        <charset val="136"/>
      </rPr>
      <t>其他亞克力棉混紡紗</t>
    </r>
    <r>
      <rPr>
        <sz val="11"/>
        <rFont val="Times New Roman"/>
        <family val="1"/>
      </rPr>
      <t>/55096900004</t>
    </r>
    <phoneticPr fontId="3" type="noConversion"/>
  </si>
  <si>
    <r>
      <rPr>
        <sz val="11"/>
        <rFont val="新細明體"/>
        <family val="1"/>
        <charset val="136"/>
      </rPr>
      <t>嫘縈棉紗</t>
    </r>
    <r>
      <rPr>
        <sz val="11"/>
        <rFont val="Times New Roman"/>
        <family val="1"/>
      </rPr>
      <t xml:space="preserve">/5510100000   55101200009   </t>
    </r>
    <r>
      <rPr>
        <sz val="12"/>
        <rFont val="新細明體"/>
        <family val="1"/>
        <charset val="136"/>
      </rPr>
      <t/>
    </r>
    <phoneticPr fontId="3" type="noConversion"/>
  </si>
  <si>
    <r>
      <rPr>
        <sz val="11"/>
        <rFont val="新細明體"/>
        <family val="1"/>
        <charset val="136"/>
      </rPr>
      <t>嫘縈棉混紡紗</t>
    </r>
    <r>
      <rPr>
        <sz val="11"/>
        <rFont val="Times New Roman"/>
        <family val="1"/>
      </rPr>
      <t xml:space="preserve">/55102000009   55103000007    55109000004 </t>
    </r>
    <phoneticPr fontId="3" type="noConversion"/>
  </si>
  <si>
    <r>
      <rPr>
        <sz val="11"/>
        <rFont val="新細明體"/>
        <family val="1"/>
        <charset val="136"/>
      </rPr>
      <t>尼龍短纖紗</t>
    </r>
    <r>
      <rPr>
        <sz val="11"/>
        <rFont val="Times New Roman"/>
        <family val="1"/>
      </rPr>
      <t xml:space="preserve">/55091100003    55091200002     </t>
    </r>
    <r>
      <rPr>
        <sz val="11"/>
        <rFont val="新細明體"/>
        <family val="1"/>
        <charset val="136"/>
      </rPr>
      <t>人纖製縫紉線</t>
    </r>
    <r>
      <rPr>
        <sz val="11"/>
        <rFont val="Times New Roman"/>
        <family val="1"/>
      </rPr>
      <t>/55081000005    55082000003</t>
    </r>
    <phoneticPr fontId="3" type="noConversion"/>
  </si>
  <si>
    <r>
      <rPr>
        <sz val="11"/>
        <rFont val="新細明體"/>
        <family val="1"/>
        <charset val="136"/>
      </rPr>
      <t>零售用人纖短纖紗</t>
    </r>
    <r>
      <rPr>
        <sz val="11"/>
        <rFont val="Times New Roman"/>
        <family val="1"/>
      </rPr>
      <t>/55111000000.5511200008.55113000006</t>
    </r>
    <phoneticPr fontId="3" type="noConversion"/>
  </si>
  <si>
    <r>
      <rPr>
        <sz val="11"/>
        <rFont val="新細明體"/>
        <family val="1"/>
        <charset val="136"/>
      </rPr>
      <t>特殊人纖短纖紗</t>
    </r>
    <r>
      <rPr>
        <sz val="11"/>
        <rFont val="Times New Roman"/>
        <family val="1"/>
      </rPr>
      <t>/56049020007,56049090002,56049010009,56050010007,56050090000,56060010006,56060020004,56060090009</t>
    </r>
    <phoneticPr fontId="3" type="noConversion"/>
  </si>
  <si>
    <r>
      <t>107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1-5</t>
    </r>
    <r>
      <rPr>
        <sz val="11"/>
        <rFont val="新細明體"/>
        <family val="1"/>
        <charset val="136"/>
      </rPr>
      <t>月</t>
    </r>
    <phoneticPr fontId="3" type="noConversion"/>
  </si>
  <si>
    <r>
      <t>107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1-6</t>
    </r>
    <r>
      <rPr>
        <sz val="11"/>
        <rFont val="新細明體"/>
        <family val="1"/>
        <charset val="136"/>
      </rPr>
      <t>月</t>
    </r>
    <phoneticPr fontId="3" type="noConversion"/>
  </si>
  <si>
    <r>
      <t>107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1-7</t>
    </r>
    <r>
      <rPr>
        <sz val="11"/>
        <rFont val="新細明體"/>
        <family val="1"/>
        <charset val="136"/>
      </rPr>
      <t>月</t>
    </r>
    <phoneticPr fontId="3" type="noConversion"/>
  </si>
  <si>
    <r>
      <rPr>
        <sz val="12"/>
        <rFont val="新細明體"/>
        <family val="1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公斤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</si>
  <si>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美元</t>
    </r>
    <r>
      <rPr>
        <sz val="12"/>
        <rFont val="Times New Roman"/>
        <family val="1"/>
      </rPr>
      <t>)</t>
    </r>
    <phoneticPr fontId="3" type="noConversion"/>
  </si>
  <si>
    <r>
      <t>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1-8</t>
    </r>
    <r>
      <rPr>
        <sz val="12"/>
        <rFont val="新細明體"/>
        <family val="1"/>
        <charset val="136"/>
      </rPr>
      <t>月</t>
    </r>
    <phoneticPr fontId="3" type="noConversion"/>
  </si>
  <si>
    <r>
      <t>107</t>
    </r>
    <r>
      <rPr>
        <sz val="12"/>
        <color theme="1"/>
        <rFont val="新細明體"/>
        <family val="1"/>
        <charset val="136"/>
        <scheme val="minor"/>
      </rPr>
      <t>年01-08月</t>
    </r>
    <phoneticPr fontId="3" type="noConversion"/>
  </si>
  <si>
    <r>
      <t>106</t>
    </r>
    <r>
      <rPr>
        <sz val="12"/>
        <color theme="1"/>
        <rFont val="新細明體"/>
        <family val="1"/>
        <charset val="136"/>
        <scheme val="minor"/>
      </rPr>
      <t>年01-08月</t>
    </r>
    <phoneticPr fontId="3" type="noConversion"/>
  </si>
  <si>
    <r>
      <rPr>
        <sz val="12"/>
        <color theme="1"/>
        <rFont val="新細明體"/>
        <family val="1"/>
        <charset val="136"/>
        <scheme val="minor"/>
      </rPr>
      <t>與去年同期比較</t>
    </r>
    <phoneticPr fontId="3" type="noConversion"/>
  </si>
  <si>
    <r>
      <rPr>
        <sz val="12"/>
        <color theme="1"/>
        <rFont val="新細明體"/>
        <family val="1"/>
        <charset val="136"/>
        <scheme val="minor"/>
      </rPr>
      <t>產品類別</t>
    </r>
    <phoneticPr fontId="3" type="noConversion"/>
  </si>
  <si>
    <r>
      <rPr>
        <sz val="12"/>
        <color theme="1"/>
        <rFont val="新細明體"/>
        <family val="1"/>
        <charset val="136"/>
        <scheme val="minor"/>
      </rPr>
      <t>數量(公斤)</t>
    </r>
    <phoneticPr fontId="3" type="noConversion"/>
  </si>
  <si>
    <r>
      <rPr>
        <sz val="12"/>
        <color theme="1"/>
        <rFont val="新細明體"/>
        <family val="1"/>
        <charset val="136"/>
        <scheme val="minor"/>
      </rPr>
      <t>金額(美元)</t>
    </r>
    <phoneticPr fontId="3" type="noConversion"/>
  </si>
  <si>
    <r>
      <rPr>
        <sz val="12"/>
        <color theme="1"/>
        <rFont val="新細明體"/>
        <family val="1"/>
        <charset val="136"/>
        <scheme val="minor"/>
      </rPr>
      <t>數量(%)</t>
    </r>
    <phoneticPr fontId="3" type="noConversion"/>
  </si>
  <si>
    <r>
      <rPr>
        <sz val="12"/>
        <color theme="1"/>
        <rFont val="新細明體"/>
        <family val="1"/>
        <charset val="136"/>
        <scheme val="minor"/>
      </rPr>
      <t>金額(%)</t>
    </r>
    <phoneticPr fontId="3" type="noConversion"/>
  </si>
  <si>
    <r>
      <t>107</t>
    </r>
    <r>
      <rPr>
        <b/>
        <sz val="12"/>
        <rFont val="微軟正黑體 Light"/>
        <family val="2"/>
        <charset val="136"/>
      </rPr>
      <t>年</t>
    </r>
    <r>
      <rPr>
        <b/>
        <sz val="12"/>
        <rFont val="Times New Roman"/>
        <family val="1"/>
      </rPr>
      <t>1~8</t>
    </r>
    <r>
      <rPr>
        <b/>
        <sz val="12"/>
        <rFont val="微軟正黑體 Light"/>
        <family val="2"/>
        <charset val="136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微軟正黑體 Light"/>
        <family val="2"/>
        <charset val="136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微軟正黑體 Light"/>
        <family val="2"/>
        <charset val="136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微軟正黑體 Light"/>
        <family val="2"/>
        <charset val="136"/>
      </rPr>
      <t>人纖短纖紗出口統計表</t>
    </r>
    <r>
      <rPr>
        <b/>
        <sz val="12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3" type="noConversion"/>
  </si>
  <si>
    <r>
      <t>107</t>
    </r>
    <r>
      <rPr>
        <b/>
        <sz val="12"/>
        <rFont val="微軟正黑體 Light"/>
        <family val="2"/>
        <charset val="136"/>
      </rPr>
      <t>年</t>
    </r>
    <r>
      <rPr>
        <b/>
        <sz val="12"/>
        <rFont val="Times New Roman"/>
        <family val="1"/>
      </rPr>
      <t>1~9</t>
    </r>
    <r>
      <rPr>
        <b/>
        <sz val="12"/>
        <rFont val="微軟正黑體 Light"/>
        <family val="2"/>
        <charset val="136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微軟正黑體 Light"/>
        <family val="2"/>
        <charset val="136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微軟正黑體 Light"/>
        <family val="2"/>
        <charset val="136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微軟正黑體 Light"/>
        <family val="2"/>
        <charset val="136"/>
      </rPr>
      <t>人纖短纖紗出口統計表</t>
    </r>
    <r>
      <rPr>
        <b/>
        <sz val="12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3" type="noConversion"/>
  </si>
  <si>
    <t>106年01-09月</t>
  </si>
  <si>
    <t>數量(公斤)</t>
  </si>
  <si>
    <t>金額(美元)</t>
  </si>
  <si>
    <r>
      <t>107</t>
    </r>
    <r>
      <rPr>
        <sz val="12"/>
        <rFont val="微軟正黑體 Light"/>
        <family val="2"/>
        <charset val="136"/>
      </rPr>
      <t>年</t>
    </r>
    <r>
      <rPr>
        <sz val="12"/>
        <rFont val="Times New Roman"/>
        <family val="1"/>
      </rPr>
      <t>01-09</t>
    </r>
    <r>
      <rPr>
        <sz val="12"/>
        <rFont val="微軟正黑體 Light"/>
        <family val="2"/>
        <charset val="136"/>
      </rPr>
      <t>月</t>
    </r>
    <phoneticPr fontId="3" type="noConversion"/>
  </si>
  <si>
    <r>
      <t>107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1-9</t>
    </r>
    <r>
      <rPr>
        <sz val="11"/>
        <rFont val="新細明體"/>
        <family val="1"/>
        <charset val="136"/>
      </rPr>
      <t>月</t>
    </r>
    <phoneticPr fontId="3" type="noConversion"/>
  </si>
  <si>
    <r>
      <t>107</t>
    </r>
    <r>
      <rPr>
        <b/>
        <sz val="12"/>
        <rFont val="微軟正黑體 Light"/>
        <family val="2"/>
        <charset val="136"/>
      </rPr>
      <t>年</t>
    </r>
    <r>
      <rPr>
        <b/>
        <sz val="12"/>
        <rFont val="Times New Roman"/>
        <family val="1"/>
      </rPr>
      <t>1~10</t>
    </r>
    <r>
      <rPr>
        <b/>
        <sz val="12"/>
        <rFont val="微軟正黑體 Light"/>
        <family val="2"/>
        <charset val="136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微軟正黑體 Light"/>
        <family val="2"/>
        <charset val="136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微軟正黑體 Light"/>
        <family val="2"/>
        <charset val="136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微軟正黑體 Light"/>
        <family val="2"/>
        <charset val="136"/>
      </rPr>
      <t>人纖短纖紗出口統計表</t>
    </r>
    <r>
      <rPr>
        <b/>
        <sz val="12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3" type="noConversion"/>
  </si>
  <si>
    <t>106年01-10月</t>
  </si>
  <si>
    <r>
      <t>107</t>
    </r>
    <r>
      <rPr>
        <sz val="12"/>
        <rFont val="微軟正黑體 Light"/>
        <family val="2"/>
        <charset val="136"/>
      </rPr>
      <t>年</t>
    </r>
    <r>
      <rPr>
        <sz val="12"/>
        <rFont val="Times New Roman"/>
        <family val="1"/>
      </rPr>
      <t>01-10</t>
    </r>
    <r>
      <rPr>
        <sz val="12"/>
        <rFont val="微軟正黑體 Light"/>
        <family val="2"/>
        <charset val="136"/>
      </rPr>
      <t>月</t>
    </r>
    <phoneticPr fontId="3" type="noConversion"/>
  </si>
  <si>
    <r>
      <t>107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1-10</t>
    </r>
    <r>
      <rPr>
        <sz val="11"/>
        <rFont val="新細明體"/>
        <family val="1"/>
        <charset val="136"/>
      </rPr>
      <t>月</t>
    </r>
    <phoneticPr fontId="3" type="noConversion"/>
  </si>
  <si>
    <r>
      <rPr>
        <sz val="12"/>
        <rFont val="微軟正黑體 Light"/>
        <family val="2"/>
        <charset val="136"/>
      </rPr>
      <t>總計</t>
    </r>
    <phoneticPr fontId="3" type="noConversion"/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</si>
  <si>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3" type="noConversion"/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</si>
  <si>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3" type="noConversion"/>
  </si>
  <si>
    <r>
      <t>107</t>
    </r>
    <r>
      <rPr>
        <b/>
        <sz val="12"/>
        <rFont val="新細明體"/>
        <family val="1"/>
        <charset val="136"/>
      </rPr>
      <t>年</t>
    </r>
    <r>
      <rPr>
        <b/>
        <sz val="12"/>
        <rFont val="Times New Roman"/>
        <family val="1"/>
      </rPr>
      <t>01-11</t>
    </r>
    <r>
      <rPr>
        <b/>
        <sz val="12"/>
        <rFont val="新細明體"/>
        <family val="1"/>
        <charset val="136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人纖短纖紗出口統計表</t>
    </r>
    <r>
      <rPr>
        <b/>
        <sz val="12"/>
        <rFont val="Times New Roman"/>
        <family val="1"/>
      </rPr>
      <t xml:space="preserve">     </t>
    </r>
    <phoneticPr fontId="3" type="noConversion"/>
  </si>
  <si>
    <t>106年01-11月</t>
  </si>
  <si>
    <t>106年01-12月</t>
  </si>
  <si>
    <r>
      <t>107</t>
    </r>
    <r>
      <rPr>
        <b/>
        <sz val="12"/>
        <rFont val="新細明體"/>
        <family val="1"/>
        <charset val="136"/>
      </rPr>
      <t>年</t>
    </r>
    <r>
      <rPr>
        <b/>
        <sz val="12"/>
        <rFont val="Times New Roman"/>
        <family val="1"/>
      </rPr>
      <t>01-12</t>
    </r>
    <r>
      <rPr>
        <b/>
        <sz val="12"/>
        <rFont val="新細明體"/>
        <family val="1"/>
        <charset val="136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人纖短纖紗出口統計表</t>
    </r>
    <r>
      <rPr>
        <b/>
        <sz val="12"/>
        <rFont val="Times New Roman"/>
        <family val="1"/>
      </rPr>
      <t xml:space="preserve">     </t>
    </r>
    <phoneticPr fontId="3" type="noConversion"/>
  </si>
  <si>
    <r>
      <t>107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1-11</t>
    </r>
    <r>
      <rPr>
        <sz val="11"/>
        <rFont val="新細明體"/>
        <family val="1"/>
        <charset val="136"/>
      </rPr>
      <t>月</t>
    </r>
    <phoneticPr fontId="3" type="noConversion"/>
  </si>
  <si>
    <r>
      <t xml:space="preserve">          107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01-12</t>
    </r>
    <r>
      <rPr>
        <sz val="11"/>
        <rFont val="新細明體"/>
        <family val="1"/>
        <charset val="136"/>
      </rPr>
      <t>月</t>
    </r>
    <phoneticPr fontId="3" type="noConversion"/>
  </si>
  <si>
    <r>
      <t>107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01-11</t>
    </r>
    <r>
      <rPr>
        <sz val="12"/>
        <rFont val="細明體"/>
        <family val="3"/>
        <charset val="136"/>
      </rPr>
      <t>月</t>
    </r>
    <phoneticPr fontId="3" type="noConversion"/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</si>
  <si>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3" type="noConversion"/>
  </si>
  <si>
    <r>
      <t>107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01-12</t>
    </r>
    <r>
      <rPr>
        <sz val="12"/>
        <rFont val="細明體"/>
        <family val="3"/>
        <charset val="136"/>
      </rPr>
      <t>月</t>
    </r>
    <phoneticPr fontId="3" type="noConversion"/>
  </si>
  <si>
    <r>
      <t>107</t>
    </r>
    <r>
      <rPr>
        <b/>
        <sz val="12"/>
        <rFont val="新細明體"/>
        <family val="1"/>
        <charset val="136"/>
      </rPr>
      <t>年</t>
    </r>
    <r>
      <rPr>
        <b/>
        <sz val="12"/>
        <rFont val="Times New Roman"/>
        <family val="1"/>
      </rPr>
      <t>1-12</t>
    </r>
    <r>
      <rPr>
        <b/>
        <sz val="12"/>
        <rFont val="新細明體"/>
        <family val="1"/>
        <charset val="136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  <charset val="136"/>
      </rPr>
      <t>人纖短纖紗出口統計表</t>
    </r>
    <r>
      <rPr>
        <b/>
        <sz val="12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</si>
</sst>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0.0%"/>
  </numFmts>
  <fonts count="33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華康標楷體"/>
      <family val="1"/>
      <charset val="136"/>
    </font>
    <font>
      <sz val="12"/>
      <name val="華康標楷體"/>
      <family val="1"/>
      <charset val="136"/>
    </font>
    <font>
      <sz val="11"/>
      <name val="華康標楷體"/>
      <family val="1"/>
      <charset val="136"/>
    </font>
    <font>
      <sz val="12"/>
      <name val="細明體"/>
      <family val="3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9"/>
      <name val="PMingLiU"/>
      <family val="1"/>
      <charset val="136"/>
    </font>
    <font>
      <b/>
      <sz val="11"/>
      <name val="新細明體"/>
      <family val="1"/>
      <charset val="136"/>
    </font>
    <font>
      <sz val="11"/>
      <color indexed="12"/>
      <name val="Times New Roman"/>
      <family val="1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1"/>
      <color rgb="FF0000FF"/>
      <name val="Times New Roman"/>
      <family val="1"/>
    </font>
    <font>
      <sz val="11"/>
      <name val="微軟正黑體 Light"/>
      <family val="2"/>
      <charset val="136"/>
    </font>
    <font>
      <b/>
      <sz val="12"/>
      <name val="微軟正黑體 Light"/>
      <family val="2"/>
      <charset val="136"/>
    </font>
    <font>
      <sz val="12"/>
      <name val="微軟正黑體 Light"/>
      <family val="2"/>
      <charset val="136"/>
    </font>
    <font>
      <sz val="12"/>
      <color indexed="63"/>
      <name val="Times New Roman"/>
      <family val="1"/>
    </font>
    <font>
      <sz val="12"/>
      <color indexed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9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8" borderId="0" applyNumberFormat="0" applyBorder="0" applyAlignment="0" applyProtection="0">
      <alignment vertical="center"/>
    </xf>
  </cellStyleXfs>
  <cellXfs count="199">
    <xf numFmtId="0" fontId="0" fillId="0" borderId="0" xfId="0"/>
    <xf numFmtId="0" fontId="5" fillId="0" borderId="0" xfId="0" applyFont="1"/>
    <xf numFmtId="0" fontId="9" fillId="0" borderId="0" xfId="0" applyFont="1" applyAlignment="1">
      <alignment horizontal="centerContinuous"/>
    </xf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right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2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0" xfId="0" applyFont="1" applyFill="1"/>
    <xf numFmtId="0" fontId="8" fillId="0" borderId="1" xfId="0" applyFont="1" applyFill="1" applyBorder="1" applyAlignment="1">
      <alignment vertical="center"/>
    </xf>
    <xf numFmtId="176" fontId="8" fillId="0" borderId="0" xfId="0" applyNumberFormat="1" applyFont="1"/>
    <xf numFmtId="0" fontId="5" fillId="0" borderId="0" xfId="0" applyFont="1" applyFill="1"/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0" fillId="0" borderId="0" xfId="0" applyFont="1"/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Continuous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77" fontId="20" fillId="0" borderId="1" xfId="1" applyNumberFormat="1" applyFont="1" applyFill="1" applyBorder="1" applyAlignment="1">
      <alignment horizontal="right" vertical="center"/>
    </xf>
    <xf numFmtId="177" fontId="20" fillId="0" borderId="1" xfId="1" applyNumberFormat="1" applyFont="1" applyFill="1" applyBorder="1" applyAlignment="1">
      <alignment vertical="center"/>
    </xf>
    <xf numFmtId="177" fontId="20" fillId="0" borderId="1" xfId="1" applyNumberFormat="1" applyFont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20" fillId="0" borderId="2" xfId="0" applyFont="1" applyBorder="1" applyAlignment="1">
      <alignment vertical="center"/>
    </xf>
    <xf numFmtId="177" fontId="20" fillId="0" borderId="2" xfId="1" applyNumberFormat="1" applyFont="1" applyBorder="1" applyAlignment="1">
      <alignment vertical="center"/>
    </xf>
    <xf numFmtId="177" fontId="20" fillId="2" borderId="5" xfId="1" applyNumberFormat="1" applyFont="1" applyFill="1" applyBorder="1" applyAlignment="1">
      <alignment vertical="center"/>
    </xf>
    <xf numFmtId="177" fontId="20" fillId="0" borderId="0" xfId="0" applyNumberFormat="1" applyFont="1"/>
    <xf numFmtId="0" fontId="20" fillId="2" borderId="5" xfId="0" applyFont="1" applyFill="1" applyBorder="1" applyAlignment="1">
      <alignment horizontal="right" vertical="center"/>
    </xf>
    <xf numFmtId="177" fontId="20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0" fillId="0" borderId="1" xfId="0" applyFont="1" applyBorder="1"/>
    <xf numFmtId="0" fontId="20" fillId="0" borderId="1" xfId="0" applyFont="1" applyBorder="1" applyAlignment="1">
      <alignment horizontal="centerContinuous"/>
    </xf>
    <xf numFmtId="177" fontId="20" fillId="0" borderId="1" xfId="1" applyNumberFormat="1" applyFont="1" applyFill="1" applyBorder="1" applyAlignment="1">
      <alignment horizontal="right"/>
    </xf>
    <xf numFmtId="177" fontId="20" fillId="0" borderId="1" xfId="1" applyNumberFormat="1" applyFont="1" applyFill="1" applyBorder="1" applyAlignment="1"/>
    <xf numFmtId="177" fontId="20" fillId="0" borderId="1" xfId="1" applyNumberFormat="1" applyFont="1" applyBorder="1" applyAlignment="1"/>
    <xf numFmtId="0" fontId="20" fillId="0" borderId="3" xfId="0" applyFont="1" applyFill="1" applyBorder="1"/>
    <xf numFmtId="0" fontId="20" fillId="2" borderId="4" xfId="0" applyFont="1" applyFill="1" applyBorder="1"/>
    <xf numFmtId="0" fontId="20" fillId="2" borderId="5" xfId="0" applyFont="1" applyFill="1" applyBorder="1"/>
    <xf numFmtId="0" fontId="20" fillId="0" borderId="2" xfId="0" applyFont="1" applyBorder="1"/>
    <xf numFmtId="177" fontId="20" fillId="0" borderId="2" xfId="1" applyNumberFormat="1" applyFont="1" applyBorder="1"/>
    <xf numFmtId="177" fontId="20" fillId="0" borderId="1" xfId="1" applyNumberFormat="1" applyFont="1" applyBorder="1"/>
    <xf numFmtId="177" fontId="20" fillId="2" borderId="5" xfId="1" applyNumberFormat="1" applyFont="1" applyFill="1" applyBorder="1"/>
    <xf numFmtId="0" fontId="20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6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76" fontId="8" fillId="6" borderId="1" xfId="0" applyNumberFormat="1" applyFont="1" applyFill="1" applyBorder="1"/>
    <xf numFmtId="176" fontId="8" fillId="6" borderId="1" xfId="1" applyNumberFormat="1" applyFont="1" applyFill="1" applyBorder="1"/>
    <xf numFmtId="177" fontId="8" fillId="6" borderId="1" xfId="1" applyNumberFormat="1" applyFont="1" applyFill="1" applyBorder="1"/>
    <xf numFmtId="177" fontId="8" fillId="6" borderId="1" xfId="0" applyNumberFormat="1" applyFont="1" applyFill="1" applyBorder="1" applyAlignment="1">
      <alignment vertical="center"/>
    </xf>
    <xf numFmtId="177" fontId="8" fillId="6" borderId="1" xfId="1" applyNumberFormat="1" applyFont="1" applyFill="1" applyBorder="1" applyAlignment="1">
      <alignment horizontal="right"/>
    </xf>
    <xf numFmtId="176" fontId="8" fillId="6" borderId="5" xfId="0" applyNumberFormat="1" applyFont="1" applyFill="1" applyBorder="1"/>
    <xf numFmtId="177" fontId="8" fillId="6" borderId="5" xfId="1" applyNumberFormat="1" applyFont="1" applyFill="1" applyBorder="1"/>
    <xf numFmtId="0" fontId="8" fillId="6" borderId="5" xfId="0" applyFont="1" applyFill="1" applyBorder="1"/>
    <xf numFmtId="176" fontId="8" fillId="6" borderId="0" xfId="0" applyNumberFormat="1" applyFont="1" applyFill="1"/>
    <xf numFmtId="0" fontId="8" fillId="6" borderId="0" xfId="0" applyFont="1" applyFill="1"/>
    <xf numFmtId="176" fontId="18" fillId="6" borderId="1" xfId="0" applyNumberFormat="1" applyFont="1" applyFill="1" applyBorder="1" applyAlignment="1">
      <alignment vertical="center"/>
    </xf>
    <xf numFmtId="177" fontId="18" fillId="6" borderId="1" xfId="0" applyNumberFormat="1" applyFont="1" applyFill="1" applyBorder="1" applyAlignment="1">
      <alignment vertical="center"/>
    </xf>
    <xf numFmtId="177" fontId="22" fillId="6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vertical="center"/>
    </xf>
    <xf numFmtId="177" fontId="4" fillId="0" borderId="1" xfId="1" applyNumberFormat="1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77" fontId="4" fillId="2" borderId="5" xfId="1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77" fontId="4" fillId="6" borderId="1" xfId="0" applyNumberFormat="1" applyFont="1" applyFill="1" applyBorder="1" applyAlignment="1">
      <alignment vertical="center"/>
    </xf>
    <xf numFmtId="177" fontId="4" fillId="0" borderId="1" xfId="1" applyNumberFormat="1" applyFont="1" applyBorder="1" applyAlignment="1">
      <alignment horizontal="right" vertical="center"/>
    </xf>
    <xf numFmtId="177" fontId="4" fillId="0" borderId="2" xfId="1" applyNumberFormat="1" applyFont="1" applyBorder="1" applyAlignment="1">
      <alignment vertical="center"/>
    </xf>
    <xf numFmtId="3" fontId="26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8" fontId="8" fillId="0" borderId="1" xfId="2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8" fontId="4" fillId="2" borderId="5" xfId="0" applyNumberFormat="1" applyFont="1" applyFill="1" applyBorder="1" applyAlignment="1">
      <alignment horizontal="right" vertical="center"/>
    </xf>
    <xf numFmtId="178" fontId="8" fillId="6" borderId="1" xfId="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Continuous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Continuous"/>
    </xf>
    <xf numFmtId="177" fontId="4" fillId="0" borderId="1" xfId="1" applyNumberFormat="1" applyFont="1" applyFill="1" applyBorder="1" applyAlignment="1"/>
    <xf numFmtId="178" fontId="8" fillId="0" borderId="1" xfId="2" applyNumberFormat="1" applyFont="1" applyBorder="1" applyAlignment="1">
      <alignment horizontal="center" vertical="center"/>
    </xf>
    <xf numFmtId="177" fontId="4" fillId="0" borderId="1" xfId="1" applyNumberFormat="1" applyFont="1" applyBorder="1" applyAlignment="1"/>
    <xf numFmtId="0" fontId="4" fillId="0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178" fontId="4" fillId="2" borderId="5" xfId="0" applyNumberFormat="1" applyFont="1" applyFill="1" applyBorder="1"/>
    <xf numFmtId="0" fontId="4" fillId="0" borderId="2" xfId="0" applyFont="1" applyBorder="1"/>
    <xf numFmtId="177" fontId="4" fillId="0" borderId="1" xfId="1" applyNumberFormat="1" applyFont="1" applyBorder="1"/>
    <xf numFmtId="177" fontId="4" fillId="2" borderId="5" xfId="1" applyNumberFormat="1" applyFont="1" applyFill="1" applyBorder="1"/>
    <xf numFmtId="178" fontId="8" fillId="6" borderId="1" xfId="2" applyNumberFormat="1" applyFont="1" applyFill="1" applyBorder="1" applyAlignment="1">
      <alignment horizontal="center" vertical="center"/>
    </xf>
    <xf numFmtId="177" fontId="4" fillId="0" borderId="0" xfId="0" applyNumberFormat="1" applyFont="1"/>
    <xf numFmtId="0" fontId="4" fillId="7" borderId="1" xfId="0" applyFont="1" applyFill="1" applyBorder="1" applyAlignment="1">
      <alignment vertical="center"/>
    </xf>
    <xf numFmtId="0" fontId="27" fillId="0" borderId="0" xfId="0" applyFont="1"/>
    <xf numFmtId="177" fontId="27" fillId="0" borderId="0" xfId="0" applyNumberFormat="1" applyFont="1"/>
    <xf numFmtId="0" fontId="19" fillId="4" borderId="1" xfId="0" applyFont="1" applyFill="1" applyBorder="1" applyAlignment="1">
      <alignment horizontal="center" vertical="center"/>
    </xf>
    <xf numFmtId="178" fontId="19" fillId="4" borderId="1" xfId="2" applyNumberFormat="1" applyFont="1" applyFill="1" applyBorder="1" applyAlignment="1">
      <alignment horizontal="right" vertical="center"/>
    </xf>
    <xf numFmtId="178" fontId="20" fillId="0" borderId="1" xfId="2" applyNumberFormat="1" applyFont="1" applyBorder="1" applyAlignment="1">
      <alignment horizontal="right" vertical="center"/>
    </xf>
    <xf numFmtId="177" fontId="19" fillId="4" borderId="1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177" fontId="19" fillId="3" borderId="6" xfId="0" applyNumberFormat="1" applyFont="1" applyFill="1" applyBorder="1" applyAlignment="1">
      <alignment vertical="center"/>
    </xf>
    <xf numFmtId="177" fontId="20" fillId="0" borderId="1" xfId="1" applyNumberFormat="1" applyFont="1" applyBorder="1" applyAlignment="1">
      <alignment horizontal="right"/>
    </xf>
    <xf numFmtId="0" fontId="28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 vertical="center"/>
    </xf>
    <xf numFmtId="10" fontId="4" fillId="0" borderId="1" xfId="2" applyNumberFormat="1" applyFont="1" applyBorder="1" applyAlignment="1">
      <alignment horizontal="right" vertical="center"/>
    </xf>
    <xf numFmtId="10" fontId="4" fillId="5" borderId="1" xfId="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5" borderId="1" xfId="0" applyFont="1" applyFill="1" applyBorder="1" applyAlignment="1">
      <alignment vertical="center"/>
    </xf>
    <xf numFmtId="177" fontId="4" fillId="5" borderId="1" xfId="0" applyNumberFormat="1" applyFont="1" applyFill="1" applyBorder="1" applyAlignment="1">
      <alignment vertical="center"/>
    </xf>
    <xf numFmtId="178" fontId="4" fillId="0" borderId="1" xfId="2" applyNumberFormat="1" applyFont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177" fontId="7" fillId="4" borderId="1" xfId="0" applyNumberFormat="1" applyFont="1" applyFill="1" applyBorder="1" applyAlignment="1">
      <alignment vertical="center"/>
    </xf>
    <xf numFmtId="178" fontId="7" fillId="4" borderId="1" xfId="2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10" fontId="8" fillId="0" borderId="1" xfId="2" applyNumberFormat="1" applyFont="1" applyBorder="1" applyAlignment="1">
      <alignment horizontal="right" vertical="center"/>
    </xf>
    <xf numFmtId="0" fontId="17" fillId="0" borderId="0" xfId="0" applyFont="1" applyFill="1" applyAlignment="1">
      <alignment horizontal="centerContinuous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right" vertical="center"/>
    </xf>
    <xf numFmtId="177" fontId="4" fillId="4" borderId="1" xfId="0" applyNumberFormat="1" applyFont="1" applyFill="1" applyBorder="1" applyAlignment="1">
      <alignment vertical="center"/>
    </xf>
    <xf numFmtId="10" fontId="8" fillId="4" borderId="1" xfId="2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center" vertical="center"/>
    </xf>
    <xf numFmtId="177" fontId="4" fillId="6" borderId="1" xfId="1" applyNumberFormat="1" applyFont="1" applyFill="1" applyBorder="1"/>
    <xf numFmtId="3" fontId="4" fillId="6" borderId="1" xfId="0" applyNumberFormat="1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1" fillId="8" borderId="1" xfId="3" applyBorder="1" applyAlignment="1">
      <alignment horizontal="centerContinuous" vertical="center"/>
    </xf>
    <xf numFmtId="0" fontId="1" fillId="8" borderId="1" xfId="3" applyBorder="1" applyAlignment="1">
      <alignment horizontal="center" vertical="center"/>
    </xf>
    <xf numFmtId="177" fontId="22" fillId="6" borderId="1" xfId="1" applyNumberFormat="1" applyFont="1" applyFill="1" applyBorder="1"/>
    <xf numFmtId="0" fontId="4" fillId="4" borderId="1" xfId="0" applyFont="1" applyFill="1" applyBorder="1" applyAlignment="1">
      <alignment horizontal="centerContinuous" vertical="center"/>
    </xf>
    <xf numFmtId="0" fontId="8" fillId="4" borderId="1" xfId="0" applyFont="1" applyFill="1" applyBorder="1" applyAlignment="1">
      <alignment horizontal="center" vertical="center"/>
    </xf>
    <xf numFmtId="178" fontId="8" fillId="4" borderId="1" xfId="2" applyNumberFormat="1" applyFont="1" applyFill="1" applyBorder="1" applyAlignment="1">
      <alignment horizontal="right" vertical="center"/>
    </xf>
    <xf numFmtId="0" fontId="8" fillId="6" borderId="1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centerContinuous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8" fillId="0" borderId="7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8" fillId="0" borderId="0" xfId="0" applyFont="1" applyBorder="1" applyAlignment="1"/>
    <xf numFmtId="0" fontId="4" fillId="0" borderId="0" xfId="0" applyFont="1" applyBorder="1" applyAlignment="1"/>
    <xf numFmtId="0" fontId="8" fillId="0" borderId="7" xfId="0" applyFont="1" applyBorder="1" applyAlignment="1"/>
    <xf numFmtId="0" fontId="4" fillId="0" borderId="7" xfId="0" applyFont="1" applyBorder="1" applyAlignment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4" borderId="4" xfId="0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" fillId="8" borderId="4" xfId="3" applyBorder="1" applyAlignment="1">
      <alignment horizontal="center" vertical="center"/>
    </xf>
    <xf numFmtId="0" fontId="1" fillId="8" borderId="6" xfId="3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" fillId="8" borderId="3" xfId="3" applyBorder="1" applyAlignment="1">
      <alignment horizontal="center" vertical="center"/>
    </xf>
    <xf numFmtId="0" fontId="1" fillId="8" borderId="2" xfId="3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15" fillId="0" borderId="0" xfId="0" applyFont="1" applyBorder="1" applyAlignment="1"/>
    <xf numFmtId="0" fontId="17" fillId="0" borderId="0" xfId="0" applyFont="1" applyBorder="1" applyAlignment="1"/>
    <xf numFmtId="176" fontId="8" fillId="6" borderId="1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20% - 輔色6" xfId="3" builtinId="50"/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1"/>
  <sheetViews>
    <sheetView workbookViewId="0">
      <selection activeCell="I12" sqref="I12"/>
    </sheetView>
  </sheetViews>
  <sheetFormatPr defaultColWidth="9" defaultRowHeight="16.7"/>
  <cols>
    <col min="1" max="1" width="19.25" style="22" customWidth="1"/>
    <col min="2" max="2" width="13.125" style="22" customWidth="1"/>
    <col min="3" max="3" width="12.375" style="22" customWidth="1"/>
    <col min="4" max="4" width="13.5" style="22" customWidth="1"/>
    <col min="5" max="5" width="12.375" style="22" customWidth="1"/>
    <col min="6" max="6" width="9.875" style="22" customWidth="1"/>
    <col min="7" max="7" width="10.375" style="22" customWidth="1"/>
    <col min="8" max="16384" width="9" style="22"/>
  </cols>
  <sheetData>
    <row r="1" spans="1:7" ht="21.85" customHeight="1">
      <c r="A1" s="20" t="s">
        <v>174</v>
      </c>
      <c r="B1" s="21"/>
      <c r="C1" s="21"/>
      <c r="D1" s="21"/>
      <c r="E1" s="21"/>
      <c r="F1" s="21"/>
      <c r="G1" s="21"/>
    </row>
    <row r="3" spans="1:7" ht="22" customHeight="1">
      <c r="A3" s="23"/>
      <c r="B3" s="24" t="s">
        <v>162</v>
      </c>
      <c r="C3" s="24"/>
      <c r="D3" s="24" t="s">
        <v>163</v>
      </c>
      <c r="E3" s="24"/>
      <c r="F3" s="157" t="s">
        <v>19</v>
      </c>
      <c r="G3" s="158"/>
    </row>
    <row r="4" spans="1:7" s="26" customFormat="1" ht="29.5" customHeight="1">
      <c r="A4" s="25" t="s">
        <v>20</v>
      </c>
      <c r="B4" s="25" t="s">
        <v>21</v>
      </c>
      <c r="C4" s="25" t="s">
        <v>22</v>
      </c>
      <c r="D4" s="25" t="s">
        <v>21</v>
      </c>
      <c r="E4" s="25" t="s">
        <v>22</v>
      </c>
      <c r="F4" s="25" t="s">
        <v>23</v>
      </c>
      <c r="G4" s="25" t="s">
        <v>24</v>
      </c>
    </row>
    <row r="5" spans="1:7" ht="22" customHeight="1">
      <c r="A5" s="23" t="s">
        <v>25</v>
      </c>
      <c r="B5" s="27">
        <f>SUM(公式!B5)</f>
        <v>490392</v>
      </c>
      <c r="C5" s="27">
        <f>SUM(公式!C5)</f>
        <v>1093100</v>
      </c>
      <c r="D5" s="27">
        <v>197735</v>
      </c>
      <c r="E5" s="27">
        <v>376700</v>
      </c>
      <c r="F5" s="118">
        <f t="shared" ref="F5:G10" si="0">SUM(B5/D5-1)</f>
        <v>1.4800465269173388</v>
      </c>
      <c r="G5" s="118">
        <f t="shared" si="0"/>
        <v>1.9017786036633928</v>
      </c>
    </row>
    <row r="6" spans="1:7" ht="22" customHeight="1">
      <c r="A6" s="23" t="s">
        <v>10</v>
      </c>
      <c r="B6" s="27">
        <f>SUM(公式!B8)</f>
        <v>200886</v>
      </c>
      <c r="C6" s="27">
        <f>SUM(公式!C8)</f>
        <v>400900</v>
      </c>
      <c r="D6" s="28">
        <v>305986</v>
      </c>
      <c r="E6" s="28">
        <v>553600</v>
      </c>
      <c r="F6" s="118">
        <f t="shared" si="0"/>
        <v>-0.34347976704816563</v>
      </c>
      <c r="G6" s="118">
        <f t="shared" si="0"/>
        <v>-0.27583092485549132</v>
      </c>
    </row>
    <row r="7" spans="1:7" ht="22" customHeight="1">
      <c r="A7" s="23" t="s">
        <v>11</v>
      </c>
      <c r="B7" s="27">
        <f>SUM(公式!B10)</f>
        <v>0</v>
      </c>
      <c r="C7" s="27">
        <f>SUM(公式!C10)</f>
        <v>0</v>
      </c>
      <c r="D7" s="29">
        <v>0</v>
      </c>
      <c r="E7" s="29">
        <v>0</v>
      </c>
      <c r="F7" s="29">
        <v>0</v>
      </c>
      <c r="G7" s="29">
        <v>0</v>
      </c>
    </row>
    <row r="8" spans="1:7" ht="22" customHeight="1">
      <c r="A8" s="23" t="s">
        <v>12</v>
      </c>
      <c r="B8" s="27">
        <f>SUM(公式!B12)</f>
        <v>689915</v>
      </c>
      <c r="C8" s="27">
        <f>SUM(公式!C12)</f>
        <v>1330500</v>
      </c>
      <c r="D8" s="29">
        <v>484073</v>
      </c>
      <c r="E8" s="29">
        <v>963900</v>
      </c>
      <c r="F8" s="118">
        <f t="shared" si="0"/>
        <v>0.42522925261272571</v>
      </c>
      <c r="G8" s="118">
        <f t="shared" si="0"/>
        <v>0.38032990974167435</v>
      </c>
    </row>
    <row r="9" spans="1:7" ht="22" customHeight="1">
      <c r="A9" s="23" t="s">
        <v>1</v>
      </c>
      <c r="B9" s="27">
        <f>SUM(公式!B14)</f>
        <v>189177</v>
      </c>
      <c r="C9" s="27">
        <f>SUM(公式!C14)</f>
        <v>353800</v>
      </c>
      <c r="D9" s="29">
        <v>148218</v>
      </c>
      <c r="E9" s="29">
        <v>288600</v>
      </c>
      <c r="F9" s="118">
        <f t="shared" si="0"/>
        <v>0.27634295429704903</v>
      </c>
      <c r="G9" s="118">
        <f t="shared" si="0"/>
        <v>0.22591822591822597</v>
      </c>
    </row>
    <row r="10" spans="1:7" ht="23.5" customHeight="1">
      <c r="A10" s="30" t="s">
        <v>26</v>
      </c>
      <c r="B10" s="29">
        <f>SUM(B5:B9)</f>
        <v>1570370</v>
      </c>
      <c r="C10" s="29">
        <f>SUM(C5:C9)</f>
        <v>3178300</v>
      </c>
      <c r="D10" s="29">
        <v>1136012</v>
      </c>
      <c r="E10" s="29">
        <v>2182800</v>
      </c>
      <c r="F10" s="118">
        <f t="shared" si="0"/>
        <v>0.38235335542230198</v>
      </c>
      <c r="G10" s="118">
        <f t="shared" si="0"/>
        <v>0.4560656038116182</v>
      </c>
    </row>
    <row r="11" spans="1:7" ht="11.5" customHeight="1">
      <c r="A11" s="31"/>
      <c r="B11" s="32"/>
      <c r="C11" s="32"/>
      <c r="D11" s="32"/>
      <c r="E11" s="32"/>
      <c r="F11" s="37"/>
      <c r="G11" s="37"/>
    </row>
    <row r="12" spans="1:7" ht="22" customHeight="1">
      <c r="A12" s="33" t="s">
        <v>27</v>
      </c>
      <c r="B12" s="27">
        <f>SUM(公式!B20)</f>
        <v>31442</v>
      </c>
      <c r="C12" s="27">
        <f>SUM(公式!C20)</f>
        <v>150000</v>
      </c>
      <c r="D12" s="34">
        <v>21054</v>
      </c>
      <c r="E12" s="34">
        <v>102000</v>
      </c>
      <c r="F12" s="118">
        <f t="shared" ref="F12:G16" si="1">SUM(B12/D12-1)</f>
        <v>0.49339792913460623</v>
      </c>
      <c r="G12" s="118">
        <f t="shared" si="1"/>
        <v>0.47058823529411775</v>
      </c>
    </row>
    <row r="13" spans="1:7" ht="22" customHeight="1">
      <c r="A13" s="23" t="s">
        <v>8</v>
      </c>
      <c r="B13" s="27">
        <f>SUM(公式!B23)</f>
        <v>0</v>
      </c>
      <c r="C13" s="27">
        <f>SUM(公式!C23)</f>
        <v>0</v>
      </c>
      <c r="D13" s="29">
        <v>0</v>
      </c>
      <c r="E13" s="29">
        <v>0</v>
      </c>
      <c r="F13" s="29">
        <v>0</v>
      </c>
      <c r="G13" s="29">
        <v>0</v>
      </c>
    </row>
    <row r="14" spans="1:7" ht="22" customHeight="1">
      <c r="A14" s="23" t="s">
        <v>9</v>
      </c>
      <c r="B14" s="27">
        <f>SUM(公式!B25)</f>
        <v>0</v>
      </c>
      <c r="C14" s="27">
        <f>SUM(公式!C25)</f>
        <v>0</v>
      </c>
      <c r="D14" s="29">
        <v>0</v>
      </c>
      <c r="E14" s="29">
        <v>0</v>
      </c>
      <c r="F14" s="29">
        <v>0</v>
      </c>
      <c r="G14" s="29">
        <v>0</v>
      </c>
    </row>
    <row r="15" spans="1:7" ht="22" customHeight="1">
      <c r="A15" s="23" t="s">
        <v>0</v>
      </c>
      <c r="B15" s="27">
        <f>SUM(公式!B27)</f>
        <v>12296</v>
      </c>
      <c r="C15" s="27">
        <f>SUM(公式!C27)</f>
        <v>167600</v>
      </c>
      <c r="D15" s="29">
        <v>8026</v>
      </c>
      <c r="E15" s="29">
        <v>187200</v>
      </c>
      <c r="F15" s="118">
        <f t="shared" si="1"/>
        <v>0.53202093197109401</v>
      </c>
      <c r="G15" s="118">
        <f t="shared" si="1"/>
        <v>-0.10470085470085466</v>
      </c>
    </row>
    <row r="16" spans="1:7" ht="22" customHeight="1">
      <c r="A16" s="30" t="s">
        <v>26</v>
      </c>
      <c r="B16" s="29">
        <f>SUM(B12:B15)</f>
        <v>43738</v>
      </c>
      <c r="C16" s="29">
        <f>SUM(C12:C15)</f>
        <v>317600</v>
      </c>
      <c r="D16" s="29">
        <v>29080</v>
      </c>
      <c r="E16" s="29">
        <v>289200</v>
      </c>
      <c r="F16" s="118">
        <f t="shared" si="1"/>
        <v>0.50405777166437415</v>
      </c>
      <c r="G16" s="118">
        <f t="shared" si="1"/>
        <v>9.820193637621033E-2</v>
      </c>
    </row>
    <row r="17" spans="1:10" ht="11.5" customHeight="1">
      <c r="A17" s="31"/>
      <c r="B17" s="35"/>
      <c r="C17" s="35"/>
      <c r="D17" s="35"/>
      <c r="E17" s="35"/>
      <c r="F17" s="37"/>
      <c r="G17" s="37"/>
    </row>
    <row r="18" spans="1:10" ht="22" customHeight="1">
      <c r="A18" s="23" t="s">
        <v>28</v>
      </c>
      <c r="B18" s="27">
        <f>SUM(公式!B31)</f>
        <v>585885</v>
      </c>
      <c r="C18" s="27">
        <f>SUM(公式!C31)</f>
        <v>1584900</v>
      </c>
      <c r="D18" s="29">
        <v>565101</v>
      </c>
      <c r="E18" s="29">
        <v>1593500</v>
      </c>
      <c r="F18" s="118">
        <f t="shared" ref="F18:G22" si="2">SUM(B18/D18-1)</f>
        <v>3.6779266007315403E-2</v>
      </c>
      <c r="G18" s="118">
        <f t="shared" si="2"/>
        <v>-5.3969250078443887E-3</v>
      </c>
    </row>
    <row r="19" spans="1:10" ht="22" customHeight="1">
      <c r="A19" s="23" t="s">
        <v>2</v>
      </c>
      <c r="B19" s="27">
        <f>SUM(公式!B34)</f>
        <v>65671</v>
      </c>
      <c r="C19" s="27">
        <f>SUM(公式!C34)</f>
        <v>366300</v>
      </c>
      <c r="D19" s="29">
        <v>39370</v>
      </c>
      <c r="E19" s="29">
        <v>262900</v>
      </c>
      <c r="F19" s="118">
        <f t="shared" si="2"/>
        <v>0.66804673609347209</v>
      </c>
      <c r="G19" s="118">
        <f t="shared" si="2"/>
        <v>0.39330543933054396</v>
      </c>
    </row>
    <row r="20" spans="1:10" ht="22" customHeight="1">
      <c r="A20" s="23" t="s">
        <v>3</v>
      </c>
      <c r="B20" s="27">
        <f>SUM(公式!B38)</f>
        <v>137441</v>
      </c>
      <c r="C20" s="27">
        <f>SUM(公式!C38)</f>
        <v>783700</v>
      </c>
      <c r="D20" s="29">
        <v>49717</v>
      </c>
      <c r="E20" s="29">
        <v>759500</v>
      </c>
      <c r="F20" s="118">
        <f t="shared" si="2"/>
        <v>1.7644668825552627</v>
      </c>
      <c r="G20" s="118">
        <f t="shared" si="2"/>
        <v>3.1863067807768264E-2</v>
      </c>
      <c r="J20" s="98"/>
    </row>
    <row r="21" spans="1:10" ht="22" customHeight="1">
      <c r="A21" s="23" t="s">
        <v>13</v>
      </c>
      <c r="B21" s="27">
        <f>SUM(公式!B41)</f>
        <v>82174</v>
      </c>
      <c r="C21" s="27">
        <f>SUM(公式!C41)</f>
        <v>414100</v>
      </c>
      <c r="D21" s="29">
        <v>79049</v>
      </c>
      <c r="E21" s="29">
        <v>496900</v>
      </c>
      <c r="F21" s="118">
        <f t="shared" si="2"/>
        <v>3.9532441903123328E-2</v>
      </c>
      <c r="G21" s="118">
        <f t="shared" si="2"/>
        <v>-0.16663312537733954</v>
      </c>
    </row>
    <row r="22" spans="1:10" ht="22" customHeight="1">
      <c r="A22" s="30" t="s">
        <v>26</v>
      </c>
      <c r="B22" s="29">
        <f>SUM(B18:B21)</f>
        <v>871171</v>
      </c>
      <c r="C22" s="29">
        <f>SUM(C18:C21)</f>
        <v>3149000</v>
      </c>
      <c r="D22" s="29">
        <v>733237</v>
      </c>
      <c r="E22" s="29">
        <v>3112800</v>
      </c>
      <c r="F22" s="118">
        <f t="shared" si="2"/>
        <v>0.1881165298532399</v>
      </c>
      <c r="G22" s="118">
        <f t="shared" si="2"/>
        <v>1.1629401182215338E-2</v>
      </c>
    </row>
    <row r="23" spans="1:10" ht="11.5" customHeight="1">
      <c r="A23" s="31"/>
      <c r="B23" s="35"/>
      <c r="C23" s="35"/>
      <c r="D23" s="35"/>
      <c r="E23" s="35"/>
      <c r="F23" s="37"/>
      <c r="G23" s="37"/>
    </row>
    <row r="24" spans="1:10" ht="22" customHeight="1">
      <c r="A24" s="23" t="s">
        <v>29</v>
      </c>
      <c r="B24" s="27">
        <f>SUM(公式!B46)</f>
        <v>22078</v>
      </c>
      <c r="C24" s="27">
        <f>SUM(公式!C46)</f>
        <v>40200</v>
      </c>
      <c r="D24" s="29">
        <v>23561</v>
      </c>
      <c r="E24" s="29">
        <v>69100</v>
      </c>
      <c r="F24" s="118">
        <f>SUM(B24/D24-1)</f>
        <v>-6.2942999023810509E-2</v>
      </c>
      <c r="G24" s="118">
        <f>SUM(C24/E24-1)</f>
        <v>-0.41823444283646893</v>
      </c>
    </row>
    <row r="25" spans="1:10" ht="22" customHeight="1">
      <c r="A25" s="23" t="s">
        <v>14</v>
      </c>
      <c r="B25" s="27">
        <f>SUM(公式!B50)</f>
        <v>70450</v>
      </c>
      <c r="C25" s="27">
        <f>SUM(公式!C50)</f>
        <v>647600</v>
      </c>
      <c r="D25" s="29">
        <v>168019</v>
      </c>
      <c r="E25" s="29">
        <v>1193300</v>
      </c>
      <c r="F25" s="118">
        <f t="shared" ref="F25:G27" si="3">SUM(B25/D25-1)</f>
        <v>-0.58070218249126593</v>
      </c>
      <c r="G25" s="118">
        <f t="shared" si="3"/>
        <v>-0.45730327662783876</v>
      </c>
    </row>
    <row r="26" spans="1:10" ht="22" customHeight="1">
      <c r="A26" s="23" t="s">
        <v>15</v>
      </c>
      <c r="B26" s="27">
        <f>SUM(公式!B55)</f>
        <v>225163</v>
      </c>
      <c r="C26" s="27">
        <f>SUM(公式!C55)</f>
        <v>1004700</v>
      </c>
      <c r="D26" s="29">
        <v>114472</v>
      </c>
      <c r="E26" s="29">
        <v>560300</v>
      </c>
      <c r="F26" s="118">
        <f t="shared" si="3"/>
        <v>0.96697008875532875</v>
      </c>
      <c r="G26" s="118">
        <f t="shared" si="3"/>
        <v>0.7931465286453685</v>
      </c>
    </row>
    <row r="27" spans="1:10" ht="22" customHeight="1">
      <c r="A27" s="30" t="s">
        <v>26</v>
      </c>
      <c r="B27" s="29">
        <f>SUM(B24:B26)</f>
        <v>317691</v>
      </c>
      <c r="C27" s="29">
        <f>SUM(C24:C26)</f>
        <v>1692500</v>
      </c>
      <c r="D27" s="29">
        <v>306052</v>
      </c>
      <c r="E27" s="29">
        <v>1822700</v>
      </c>
      <c r="F27" s="118">
        <f t="shared" si="3"/>
        <v>3.802948518552407E-2</v>
      </c>
      <c r="G27" s="118">
        <f t="shared" si="3"/>
        <v>-7.1432490261699622E-2</v>
      </c>
    </row>
    <row r="28" spans="1:10" ht="11.5" customHeight="1">
      <c r="A28" s="31"/>
      <c r="B28" s="32"/>
      <c r="C28" s="32"/>
      <c r="D28" s="32"/>
      <c r="E28" s="32"/>
      <c r="F28" s="32"/>
      <c r="G28" s="32"/>
    </row>
    <row r="29" spans="1:10" ht="26.2" customHeight="1">
      <c r="A29" s="116" t="s">
        <v>76</v>
      </c>
      <c r="B29" s="119">
        <f>SUM(B10+B16+B22+B27)</f>
        <v>2802970</v>
      </c>
      <c r="C29" s="119">
        <f>SUM(C10+C16+C22+C27)</f>
        <v>8337400</v>
      </c>
      <c r="D29" s="119">
        <f>SUM(D10+D16+D22+D27)</f>
        <v>2204381</v>
      </c>
      <c r="E29" s="119">
        <f>SUM(E10+E16+E22+E27)</f>
        <v>7407500</v>
      </c>
      <c r="F29" s="117">
        <f>SUM(B29/D29-1)</f>
        <v>0.27154516392583683</v>
      </c>
      <c r="G29" s="117">
        <f>SUM(C29/E29-1)</f>
        <v>0.12553493081336486</v>
      </c>
    </row>
    <row r="30" spans="1:10" ht="10.199999999999999" customHeight="1">
      <c r="B30" s="36"/>
      <c r="C30" s="36"/>
      <c r="D30" s="36"/>
      <c r="E30" s="36"/>
    </row>
    <row r="31" spans="1:10" s="40" customFormat="1" ht="15" customHeight="1">
      <c r="A31" s="39" t="s">
        <v>30</v>
      </c>
    </row>
    <row r="32" spans="1:10" s="40" customFormat="1" ht="14">
      <c r="A32" s="40" t="s">
        <v>31</v>
      </c>
    </row>
    <row r="33" spans="1:1" s="40" customFormat="1">
      <c r="A33" s="40" t="s">
        <v>32</v>
      </c>
    </row>
    <row r="34" spans="1:1" s="40" customFormat="1" ht="14">
      <c r="A34" s="40" t="s">
        <v>4</v>
      </c>
    </row>
    <row r="35" spans="1:1" s="40" customFormat="1">
      <c r="A35" s="40" t="s">
        <v>33</v>
      </c>
    </row>
    <row r="36" spans="1:1" s="40" customFormat="1" ht="14">
      <c r="A36" s="40" t="s">
        <v>16</v>
      </c>
    </row>
    <row r="37" spans="1:1" s="40" customFormat="1" ht="14">
      <c r="A37" s="40" t="s">
        <v>34</v>
      </c>
    </row>
    <row r="38" spans="1:1" s="40" customFormat="1" ht="14">
      <c r="A38" s="40" t="s">
        <v>5</v>
      </c>
    </row>
    <row r="39" spans="1:1" s="40" customFormat="1" ht="14">
      <c r="A39" s="40" t="s">
        <v>39</v>
      </c>
    </row>
    <row r="40" spans="1:1" s="40" customFormat="1" ht="14">
      <c r="A40" s="40" t="s">
        <v>6</v>
      </c>
    </row>
    <row r="41" spans="1:1" s="40" customFormat="1" ht="14">
      <c r="A41" s="40" t="s">
        <v>7</v>
      </c>
    </row>
  </sheetData>
  <mergeCells count="1">
    <mergeCell ref="F3:G3"/>
  </mergeCells>
  <phoneticPr fontId="3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0"/>
  <sheetViews>
    <sheetView workbookViewId="0">
      <selection activeCell="E29" sqref="E29"/>
    </sheetView>
  </sheetViews>
  <sheetFormatPr defaultColWidth="8.875" defaultRowHeight="15.35"/>
  <cols>
    <col min="1" max="1" width="20.25" style="73" bestFit="1" customWidth="1"/>
    <col min="2" max="5" width="13.5" style="73" bestFit="1" customWidth="1"/>
    <col min="6" max="7" width="8.5" style="73" bestFit="1" customWidth="1"/>
    <col min="8" max="16384" width="8.875" style="73"/>
  </cols>
  <sheetData>
    <row r="1" spans="1:7" ht="25.5" customHeight="1">
      <c r="A1" s="162" t="s">
        <v>314</v>
      </c>
      <c r="B1" s="162"/>
      <c r="C1" s="162"/>
      <c r="D1" s="162"/>
      <c r="E1" s="162"/>
      <c r="F1" s="72"/>
      <c r="G1" s="72"/>
    </row>
    <row r="3" spans="1:7" ht="22" customHeight="1">
      <c r="A3" s="140"/>
      <c r="B3" s="152" t="s">
        <v>316</v>
      </c>
      <c r="C3" s="152"/>
      <c r="D3" s="152" t="s">
        <v>315</v>
      </c>
      <c r="E3" s="152"/>
      <c r="F3" s="187" t="s">
        <v>88</v>
      </c>
      <c r="G3" s="188"/>
    </row>
    <row r="4" spans="1:7" ht="29.5" customHeight="1">
      <c r="A4" s="141" t="s">
        <v>89</v>
      </c>
      <c r="B4" s="141" t="s">
        <v>90</v>
      </c>
      <c r="C4" s="141" t="s">
        <v>91</v>
      </c>
      <c r="D4" s="141" t="s">
        <v>310</v>
      </c>
      <c r="E4" s="141" t="s">
        <v>311</v>
      </c>
      <c r="F4" s="153" t="s">
        <v>92</v>
      </c>
      <c r="G4" s="153" t="s">
        <v>93</v>
      </c>
    </row>
    <row r="5" spans="1:7" ht="22" customHeight="1">
      <c r="A5" s="74" t="s">
        <v>94</v>
      </c>
      <c r="B5" s="79">
        <f>SUM(公式!T5)</f>
        <v>4557664</v>
      </c>
      <c r="C5" s="79">
        <f>SUM(公式!U5)</f>
        <v>11677600</v>
      </c>
      <c r="D5" s="79">
        <v>2411574</v>
      </c>
      <c r="E5" s="79">
        <v>5469000</v>
      </c>
      <c r="F5" s="93">
        <f t="shared" ref="F5:G10" si="0">SUM(B5/D5-1)</f>
        <v>0.88991256333000779</v>
      </c>
      <c r="G5" s="93">
        <f t="shared" si="0"/>
        <v>1.1352349606875114</v>
      </c>
    </row>
    <row r="6" spans="1:7" ht="22" customHeight="1">
      <c r="A6" s="74" t="s">
        <v>95</v>
      </c>
      <c r="B6" s="90">
        <f>SUM(公式!T8)</f>
        <v>3265621</v>
      </c>
      <c r="C6" s="90">
        <f>SUM(公式!U8)</f>
        <v>8040100</v>
      </c>
      <c r="D6" s="90">
        <v>2325055</v>
      </c>
      <c r="E6" s="91">
        <v>5345500</v>
      </c>
      <c r="F6" s="93">
        <f t="shared" si="0"/>
        <v>0.40453494648513688</v>
      </c>
      <c r="G6" s="93">
        <f t="shared" si="0"/>
        <v>0.50408755027593299</v>
      </c>
    </row>
    <row r="7" spans="1:7" ht="22" customHeight="1">
      <c r="A7" s="74" t="s">
        <v>96</v>
      </c>
      <c r="B7" s="90">
        <f>SUM(公式!T10)</f>
        <v>8299</v>
      </c>
      <c r="C7" s="90">
        <f>SUM(公式!U10)</f>
        <v>126800</v>
      </c>
      <c r="D7" s="90">
        <v>1788</v>
      </c>
      <c r="E7" s="91">
        <v>17900</v>
      </c>
      <c r="F7" s="93">
        <f t="shared" si="0"/>
        <v>3.641498881431767</v>
      </c>
      <c r="G7" s="93">
        <f t="shared" si="0"/>
        <v>6.0837988826815641</v>
      </c>
    </row>
    <row r="8" spans="1:7" ht="22" customHeight="1">
      <c r="A8" s="74" t="s">
        <v>97</v>
      </c>
      <c r="B8" s="90">
        <f>SUM(公式!T12)</f>
        <v>6217237</v>
      </c>
      <c r="C8" s="90">
        <f>SUM(公式!U12)</f>
        <v>13301900</v>
      </c>
      <c r="D8" s="90">
        <v>7235815</v>
      </c>
      <c r="E8" s="91">
        <v>13512600</v>
      </c>
      <c r="F8" s="93">
        <f t="shared" si="0"/>
        <v>-0.14076893895159015</v>
      </c>
      <c r="G8" s="93">
        <f t="shared" si="0"/>
        <v>-1.5592854076935558E-2</v>
      </c>
    </row>
    <row r="9" spans="1:7" ht="22" customHeight="1">
      <c r="A9" s="74" t="s">
        <v>98</v>
      </c>
      <c r="B9" s="90">
        <f>SUM(公式!T14)</f>
        <v>1989404</v>
      </c>
      <c r="C9" s="90">
        <f>SUM(公式!U14)</f>
        <v>4531700</v>
      </c>
      <c r="D9" s="90">
        <v>1444118</v>
      </c>
      <c r="E9" s="91">
        <v>3626000</v>
      </c>
      <c r="F9" s="93">
        <f t="shared" si="0"/>
        <v>0.37759102787999321</v>
      </c>
      <c r="G9" s="93">
        <f t="shared" si="0"/>
        <v>0.24977937120794258</v>
      </c>
    </row>
    <row r="10" spans="1:7" ht="23.5" customHeight="1">
      <c r="A10" s="81" t="s">
        <v>99</v>
      </c>
      <c r="B10" s="80">
        <f>SUM(B5:B9)</f>
        <v>16038225</v>
      </c>
      <c r="C10" s="80">
        <f>SUM(C5:C9)</f>
        <v>37678100</v>
      </c>
      <c r="D10" s="80">
        <f>SUM(D5:D9)</f>
        <v>13418350</v>
      </c>
      <c r="E10" s="80">
        <f>SUM(E5:E9)</f>
        <v>27971000</v>
      </c>
      <c r="F10" s="93">
        <f t="shared" si="0"/>
        <v>0.19524568967123379</v>
      </c>
      <c r="G10" s="93">
        <f t="shared" si="0"/>
        <v>0.34704157877802011</v>
      </c>
    </row>
    <row r="11" spans="1:7" ht="11.5" customHeight="1">
      <c r="A11" s="82"/>
      <c r="B11" s="83"/>
      <c r="C11" s="83"/>
      <c r="D11" s="83"/>
      <c r="E11" s="83"/>
      <c r="F11" s="94"/>
      <c r="G11" s="94"/>
    </row>
    <row r="12" spans="1:7" ht="22" customHeight="1">
      <c r="A12" s="84" t="s">
        <v>100</v>
      </c>
      <c r="B12" s="79">
        <f>SUM(公式!T20)</f>
        <v>404406</v>
      </c>
      <c r="C12" s="79">
        <f>SUM(公式!U20)</f>
        <v>3033400</v>
      </c>
      <c r="D12" s="79">
        <v>374954</v>
      </c>
      <c r="E12" s="79">
        <v>2118000</v>
      </c>
      <c r="F12" s="93">
        <f t="shared" ref="F12:G16" si="1">SUM(B12/D12-1)</f>
        <v>7.8548301925036146E-2</v>
      </c>
      <c r="G12" s="93">
        <f t="shared" si="1"/>
        <v>0.43220018885741274</v>
      </c>
    </row>
    <row r="13" spans="1:7" ht="22" customHeight="1">
      <c r="A13" s="74" t="s">
        <v>101</v>
      </c>
      <c r="B13" s="90">
        <f>SUM(公式!T23)</f>
        <v>72145</v>
      </c>
      <c r="C13" s="90">
        <f>SUM(公式!U23)</f>
        <v>961600</v>
      </c>
      <c r="D13" s="90">
        <v>53080</v>
      </c>
      <c r="E13" s="91">
        <v>445000</v>
      </c>
      <c r="F13" s="93">
        <f t="shared" si="1"/>
        <v>0.35917483044461185</v>
      </c>
      <c r="G13" s="93">
        <f t="shared" si="1"/>
        <v>1.1608988764044943</v>
      </c>
    </row>
    <row r="14" spans="1:7" ht="22" customHeight="1">
      <c r="A14" s="74" t="s">
        <v>102</v>
      </c>
      <c r="B14" s="90">
        <f>SUM(公式!T25)</f>
        <v>82641</v>
      </c>
      <c r="C14" s="90">
        <f>SUM(公式!U25)</f>
        <v>634800</v>
      </c>
      <c r="D14" s="90">
        <v>43127</v>
      </c>
      <c r="E14" s="91">
        <v>290300</v>
      </c>
      <c r="F14" s="93">
        <f t="shared" si="1"/>
        <v>0.91622417511071941</v>
      </c>
      <c r="G14" s="93">
        <f t="shared" si="1"/>
        <v>1.1867034102652427</v>
      </c>
    </row>
    <row r="15" spans="1:7" ht="22" customHeight="1">
      <c r="A15" s="74" t="s">
        <v>103</v>
      </c>
      <c r="B15" s="90">
        <f>SUM(公式!T27)</f>
        <v>157821</v>
      </c>
      <c r="C15" s="90">
        <f>SUM(公式!U27)</f>
        <v>1543600</v>
      </c>
      <c r="D15" s="90">
        <v>198235</v>
      </c>
      <c r="E15" s="91">
        <v>2008600</v>
      </c>
      <c r="F15" s="93">
        <f t="shared" si="1"/>
        <v>-0.20386914520644694</v>
      </c>
      <c r="G15" s="93">
        <f t="shared" si="1"/>
        <v>-0.23150453051876929</v>
      </c>
    </row>
    <row r="16" spans="1:7" ht="22" customHeight="1">
      <c r="A16" s="81" t="s">
        <v>99</v>
      </c>
      <c r="B16" s="80">
        <f>SUM(B12:B15)</f>
        <v>717013</v>
      </c>
      <c r="C16" s="80">
        <f>SUM(C12:C15)</f>
        <v>6173400</v>
      </c>
      <c r="D16" s="80">
        <f>SUM(D12:D15)</f>
        <v>669396</v>
      </c>
      <c r="E16" s="80">
        <f>SUM(E12:E15)</f>
        <v>4861900</v>
      </c>
      <c r="F16" s="93">
        <f t="shared" si="1"/>
        <v>7.1134276272938557E-2</v>
      </c>
      <c r="G16" s="93">
        <f t="shared" si="1"/>
        <v>0.26975050906024389</v>
      </c>
    </row>
    <row r="17" spans="1:7" ht="11.5" customHeight="1">
      <c r="A17" s="82"/>
      <c r="B17" s="85"/>
      <c r="C17" s="85"/>
      <c r="D17" s="85"/>
      <c r="E17" s="85"/>
      <c r="F17" s="95"/>
      <c r="G17" s="95"/>
    </row>
    <row r="18" spans="1:7" ht="22" customHeight="1">
      <c r="A18" s="74" t="s">
        <v>104</v>
      </c>
      <c r="B18" s="79">
        <f>SUM(公式!T31)</f>
        <v>3928357</v>
      </c>
      <c r="C18" s="79">
        <f>SUM(公式!U31)</f>
        <v>11325500</v>
      </c>
      <c r="D18" s="79">
        <v>5767558</v>
      </c>
      <c r="E18" s="79">
        <v>16653300</v>
      </c>
      <c r="F18" s="93">
        <f t="shared" ref="F18:G22" si="2">SUM(B18/D18-1)</f>
        <v>-0.3188873003097672</v>
      </c>
      <c r="G18" s="93">
        <f t="shared" si="2"/>
        <v>-0.3199245795127692</v>
      </c>
    </row>
    <row r="19" spans="1:7" ht="22" customHeight="1">
      <c r="A19" s="74" t="s">
        <v>105</v>
      </c>
      <c r="B19" s="80">
        <f>SUM(公式!T34)</f>
        <v>369751</v>
      </c>
      <c r="C19" s="80">
        <f>SUM(公式!U34)</f>
        <v>1873800</v>
      </c>
      <c r="D19" s="80">
        <v>498297</v>
      </c>
      <c r="E19" s="80">
        <v>2321300</v>
      </c>
      <c r="F19" s="93">
        <f t="shared" si="2"/>
        <v>-0.25797064802718062</v>
      </c>
      <c r="G19" s="93">
        <f t="shared" si="2"/>
        <v>-0.19277990781027876</v>
      </c>
    </row>
    <row r="20" spans="1:7" ht="22" customHeight="1">
      <c r="A20" s="74" t="s">
        <v>106</v>
      </c>
      <c r="B20" s="80">
        <f>SUM(公式!T38)</f>
        <v>901973</v>
      </c>
      <c r="C20" s="80">
        <f>SUM(公式!U38)</f>
        <v>7081700</v>
      </c>
      <c r="D20" s="80">
        <v>398288</v>
      </c>
      <c r="E20" s="80">
        <v>4963500</v>
      </c>
      <c r="F20" s="93">
        <f t="shared" si="2"/>
        <v>1.2646250954083476</v>
      </c>
      <c r="G20" s="93">
        <f t="shared" si="2"/>
        <v>0.42675531379067189</v>
      </c>
    </row>
    <row r="21" spans="1:7" ht="22" customHeight="1">
      <c r="A21" s="74" t="s">
        <v>107</v>
      </c>
      <c r="B21" s="80">
        <f>SUM(公式!T41)</f>
        <v>589346</v>
      </c>
      <c r="C21" s="80">
        <f>SUM(公式!U41)</f>
        <v>3468700</v>
      </c>
      <c r="D21" s="80">
        <v>592788</v>
      </c>
      <c r="E21" s="80">
        <v>3523300</v>
      </c>
      <c r="F21" s="93">
        <f t="shared" si="2"/>
        <v>-5.8064603197095499E-3</v>
      </c>
      <c r="G21" s="93">
        <f t="shared" si="2"/>
        <v>-1.5496835353219995E-2</v>
      </c>
    </row>
    <row r="22" spans="1:7" ht="22" customHeight="1">
      <c r="A22" s="81" t="s">
        <v>99</v>
      </c>
      <c r="B22" s="80">
        <f>SUM(B18:B21)</f>
        <v>5789427</v>
      </c>
      <c r="C22" s="80">
        <f>SUM(C18:C21)</f>
        <v>23749700</v>
      </c>
      <c r="D22" s="80">
        <f>SUM(D18:D21)</f>
        <v>7256931</v>
      </c>
      <c r="E22" s="80">
        <f>SUM(E18:E21)</f>
        <v>27461400</v>
      </c>
      <c r="F22" s="93">
        <f t="shared" si="2"/>
        <v>-0.20222102153100252</v>
      </c>
      <c r="G22" s="93">
        <f t="shared" si="2"/>
        <v>-0.13516062545973617</v>
      </c>
    </row>
    <row r="23" spans="1:7" ht="11.5" customHeight="1">
      <c r="A23" s="82"/>
      <c r="B23" s="85"/>
      <c r="C23" s="85"/>
      <c r="D23" s="85"/>
      <c r="E23" s="85"/>
      <c r="F23" s="95"/>
      <c r="G23" s="95"/>
    </row>
    <row r="24" spans="1:7" ht="22" customHeight="1">
      <c r="A24" s="74" t="s">
        <v>108</v>
      </c>
      <c r="B24" s="80">
        <f>SUM(公式!T46)</f>
        <v>88237</v>
      </c>
      <c r="C24" s="80">
        <f>SUM(公式!U46)</f>
        <v>340600</v>
      </c>
      <c r="D24" s="80">
        <v>79676</v>
      </c>
      <c r="E24" s="80">
        <v>309300</v>
      </c>
      <c r="F24" s="93">
        <f t="shared" ref="F24:G27" si="3">SUM(B24/D24-1)</f>
        <v>0.10744766303529296</v>
      </c>
      <c r="G24" s="93">
        <f t="shared" si="3"/>
        <v>0.1011962495958616</v>
      </c>
    </row>
    <row r="25" spans="1:7" ht="22" customHeight="1">
      <c r="A25" s="74" t="s">
        <v>109</v>
      </c>
      <c r="B25" s="80">
        <f>SUM(公式!T50)</f>
        <v>1000866</v>
      </c>
      <c r="C25" s="80">
        <f>SUM(公式!U50)</f>
        <v>8540900</v>
      </c>
      <c r="D25" s="80">
        <v>1249809</v>
      </c>
      <c r="E25" s="80">
        <v>12393100</v>
      </c>
      <c r="F25" s="93">
        <f t="shared" si="3"/>
        <v>-0.1991848354428557</v>
      </c>
      <c r="G25" s="93">
        <f t="shared" si="3"/>
        <v>-0.31083425454486768</v>
      </c>
    </row>
    <row r="26" spans="1:7" ht="22" customHeight="1">
      <c r="A26" s="74" t="s">
        <v>110</v>
      </c>
      <c r="B26" s="80">
        <f>SUM(公式!T55)</f>
        <v>2444664</v>
      </c>
      <c r="C26" s="80">
        <f>SUM(公式!U55)</f>
        <v>16818600</v>
      </c>
      <c r="D26" s="80">
        <v>1975585</v>
      </c>
      <c r="E26" s="80">
        <v>11907600</v>
      </c>
      <c r="F26" s="93">
        <f t="shared" si="3"/>
        <v>0.23743802468635877</v>
      </c>
      <c r="G26" s="93">
        <f t="shared" si="3"/>
        <v>0.41242567771843186</v>
      </c>
    </row>
    <row r="27" spans="1:7" ht="22" customHeight="1">
      <c r="A27" s="81" t="s">
        <v>99</v>
      </c>
      <c r="B27" s="80">
        <f>SUM(B24:B26)</f>
        <v>3533767</v>
      </c>
      <c r="C27" s="80">
        <f>SUM(C24:C26)</f>
        <v>25700100</v>
      </c>
      <c r="D27" s="80">
        <f>SUM(D24:D26)</f>
        <v>3305070</v>
      </c>
      <c r="E27" s="80">
        <f>SUM(E24:E26)</f>
        <v>24610000</v>
      </c>
      <c r="F27" s="93">
        <f t="shared" si="3"/>
        <v>6.9195811283875974E-2</v>
      </c>
      <c r="G27" s="93">
        <f t="shared" si="3"/>
        <v>4.4295002031694342E-2</v>
      </c>
    </row>
    <row r="28" spans="1:7" ht="11.5" customHeight="1">
      <c r="A28" s="82"/>
      <c r="B28" s="83"/>
      <c r="C28" s="83"/>
      <c r="D28" s="83"/>
      <c r="E28" s="83"/>
      <c r="F28" s="95"/>
      <c r="G28" s="95"/>
    </row>
    <row r="29" spans="1:7" ht="23.5" customHeight="1">
      <c r="A29" s="140" t="s">
        <v>318</v>
      </c>
      <c r="B29" s="143">
        <f>SUM(B10+B16+B22+B27)</f>
        <v>26078432</v>
      </c>
      <c r="C29" s="143">
        <f>SUM(C10+C16+C22+C27)</f>
        <v>93301300</v>
      </c>
      <c r="D29" s="143">
        <f>SUM(D10+D16+D22+D27)</f>
        <v>24649747</v>
      </c>
      <c r="E29" s="143">
        <f>SUM(E10+E16+E22+E27)</f>
        <v>84904300</v>
      </c>
      <c r="F29" s="154">
        <f>SUM(B29/D29-1)</f>
        <v>5.7959418407012464E-2</v>
      </c>
      <c r="G29" s="154">
        <f>SUM(C29/E29-1)</f>
        <v>9.8899584591122025E-2</v>
      </c>
    </row>
    <row r="30" spans="1:7" ht="19" customHeight="1">
      <c r="A30" s="176" t="s">
        <v>78</v>
      </c>
      <c r="B30" s="176"/>
      <c r="C30" s="176"/>
      <c r="D30" s="176"/>
      <c r="E30" s="176"/>
      <c r="F30" s="176"/>
      <c r="G30" s="176"/>
    </row>
    <row r="31" spans="1:7">
      <c r="A31" s="183" t="s">
        <v>79</v>
      </c>
      <c r="B31" s="183"/>
      <c r="C31" s="183"/>
      <c r="D31" s="183"/>
      <c r="E31" s="183"/>
      <c r="F31" s="183"/>
      <c r="G31" s="183"/>
    </row>
    <row r="32" spans="1:7">
      <c r="A32" s="183" t="s">
        <v>80</v>
      </c>
      <c r="B32" s="183"/>
      <c r="C32" s="183"/>
      <c r="D32" s="183"/>
      <c r="E32" s="183"/>
      <c r="F32" s="183"/>
      <c r="G32" s="183"/>
    </row>
    <row r="33" spans="1:7">
      <c r="A33" s="183" t="s">
        <v>81</v>
      </c>
      <c r="B33" s="183"/>
      <c r="C33" s="183"/>
      <c r="D33" s="183"/>
      <c r="E33" s="183"/>
      <c r="F33" s="183"/>
      <c r="G33" s="183"/>
    </row>
    <row r="34" spans="1:7">
      <c r="A34" s="183" t="s">
        <v>82</v>
      </c>
      <c r="B34" s="183"/>
      <c r="C34" s="183"/>
      <c r="D34" s="183"/>
      <c r="E34" s="183"/>
      <c r="F34" s="183"/>
      <c r="G34" s="183"/>
    </row>
    <row r="35" spans="1:7">
      <c r="A35" s="183" t="s">
        <v>83</v>
      </c>
      <c r="B35" s="183"/>
      <c r="C35" s="183"/>
      <c r="D35" s="183"/>
      <c r="E35" s="183"/>
      <c r="F35" s="183"/>
      <c r="G35" s="183"/>
    </row>
    <row r="36" spans="1:7">
      <c r="A36" s="183" t="s">
        <v>84</v>
      </c>
      <c r="B36" s="183"/>
      <c r="C36" s="183"/>
      <c r="D36" s="183"/>
      <c r="E36" s="183"/>
      <c r="F36" s="183"/>
      <c r="G36" s="183"/>
    </row>
    <row r="37" spans="1:7">
      <c r="A37" s="183" t="s">
        <v>85</v>
      </c>
      <c r="B37" s="183"/>
      <c r="C37" s="183"/>
      <c r="D37" s="183"/>
      <c r="E37" s="183"/>
      <c r="F37" s="183"/>
      <c r="G37" s="183"/>
    </row>
    <row r="38" spans="1:7" ht="14.5" customHeight="1">
      <c r="A38" s="184" t="s">
        <v>86</v>
      </c>
      <c r="B38" s="184"/>
      <c r="C38" s="184"/>
      <c r="D38" s="184"/>
      <c r="E38" s="184"/>
      <c r="F38" s="184"/>
      <c r="G38" s="184"/>
    </row>
    <row r="39" spans="1:7">
      <c r="A39" s="183" t="s">
        <v>87</v>
      </c>
      <c r="B39" s="183"/>
      <c r="C39" s="183"/>
      <c r="D39" s="183"/>
      <c r="E39" s="183"/>
      <c r="F39" s="183"/>
      <c r="G39" s="183"/>
    </row>
    <row r="40" spans="1:7">
      <c r="B40" s="92"/>
      <c r="C40" s="92"/>
      <c r="D40" s="92"/>
      <c r="E40" s="92"/>
    </row>
  </sheetData>
  <mergeCells count="12">
    <mergeCell ref="A39:G39"/>
    <mergeCell ref="A1:E1"/>
    <mergeCell ref="F3:G3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</mergeCells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0"/>
  <sheetViews>
    <sheetView workbookViewId="0">
      <selection activeCell="B5" sqref="B5"/>
    </sheetView>
  </sheetViews>
  <sheetFormatPr defaultRowHeight="15.35"/>
  <cols>
    <col min="1" max="1" width="21" style="98" customWidth="1"/>
    <col min="2" max="2" width="14.375" style="98" customWidth="1"/>
    <col min="3" max="3" width="15.5" style="98" customWidth="1"/>
    <col min="4" max="4" width="15.125" style="98" customWidth="1"/>
    <col min="5" max="5" width="15.5" style="98" customWidth="1"/>
    <col min="6" max="7" width="8.625" style="98" customWidth="1"/>
    <col min="8" max="16384" width="9" style="98"/>
  </cols>
  <sheetData>
    <row r="1" spans="1:7" ht="25.5" customHeight="1">
      <c r="A1" s="189" t="s">
        <v>321</v>
      </c>
      <c r="B1" s="189"/>
      <c r="C1" s="189"/>
      <c r="D1" s="189"/>
      <c r="E1" s="189"/>
      <c r="F1" s="97"/>
      <c r="G1" s="97"/>
    </row>
    <row r="3" spans="1:7" s="73" customFormat="1" ht="22" customHeight="1">
      <c r="A3" s="74"/>
      <c r="B3" s="75" t="s">
        <v>327</v>
      </c>
      <c r="C3" s="75"/>
      <c r="D3" s="75" t="s">
        <v>322</v>
      </c>
      <c r="E3" s="75"/>
      <c r="F3" s="190" t="s">
        <v>147</v>
      </c>
      <c r="G3" s="191"/>
    </row>
    <row r="4" spans="1:7" s="73" customFormat="1" ht="29.5" customHeight="1">
      <c r="A4" s="76" t="s">
        <v>148</v>
      </c>
      <c r="B4" s="76" t="s">
        <v>149</v>
      </c>
      <c r="C4" s="76" t="s">
        <v>129</v>
      </c>
      <c r="D4" s="76" t="s">
        <v>310</v>
      </c>
      <c r="E4" s="76" t="s">
        <v>311</v>
      </c>
      <c r="F4" s="77" t="s">
        <v>150</v>
      </c>
      <c r="G4" s="77" t="s">
        <v>151</v>
      </c>
    </row>
    <row r="5" spans="1:7" ht="22" customHeight="1">
      <c r="A5" s="99" t="s">
        <v>152</v>
      </c>
      <c r="B5" s="101">
        <f>SUM(公式!V5)</f>
        <v>5093740</v>
      </c>
      <c r="C5" s="101">
        <f>SUM(公式!W5)</f>
        <v>12981500</v>
      </c>
      <c r="D5" s="101">
        <v>2740351</v>
      </c>
      <c r="E5" s="101">
        <v>6319200</v>
      </c>
      <c r="F5" s="102">
        <f t="shared" ref="F5:G10" si="0">SUM(B5/D5-1)</f>
        <v>0.85879108187235875</v>
      </c>
      <c r="G5" s="102">
        <f t="shared" si="0"/>
        <v>1.0542948474490443</v>
      </c>
    </row>
    <row r="6" spans="1:7" ht="22" customHeight="1">
      <c r="A6" s="99" t="s">
        <v>130</v>
      </c>
      <c r="B6" s="101">
        <f>SUM(公式!V8)</f>
        <v>3642747</v>
      </c>
      <c r="C6" s="101">
        <f>SUM(公式!W8)</f>
        <v>8852600</v>
      </c>
      <c r="D6" s="101">
        <v>2555413</v>
      </c>
      <c r="E6" s="101">
        <v>5839800</v>
      </c>
      <c r="F6" s="102">
        <f t="shared" si="0"/>
        <v>0.42550225736505221</v>
      </c>
      <c r="G6" s="102">
        <f t="shared" si="0"/>
        <v>0.51590807904380287</v>
      </c>
    </row>
    <row r="7" spans="1:7" ht="22" customHeight="1">
      <c r="A7" s="99" t="s">
        <v>131</v>
      </c>
      <c r="B7" s="101">
        <f>SUM(公式!V10)</f>
        <v>16301</v>
      </c>
      <c r="C7" s="101">
        <f>SUM(公式!W10)</f>
        <v>169900</v>
      </c>
      <c r="D7" s="103">
        <v>4308</v>
      </c>
      <c r="E7" s="103">
        <v>52200</v>
      </c>
      <c r="F7" s="102">
        <f t="shared" si="0"/>
        <v>2.7838904363974</v>
      </c>
      <c r="G7" s="102">
        <f t="shared" si="0"/>
        <v>2.2547892720306515</v>
      </c>
    </row>
    <row r="8" spans="1:7" ht="22" customHeight="1">
      <c r="A8" s="99" t="s">
        <v>132</v>
      </c>
      <c r="B8" s="101">
        <f>SUM(公式!V12)</f>
        <v>6703681</v>
      </c>
      <c r="C8" s="101">
        <f>SUM(公式!W12)</f>
        <v>14418100</v>
      </c>
      <c r="D8" s="103">
        <v>8081063</v>
      </c>
      <c r="E8" s="103">
        <v>15121500</v>
      </c>
      <c r="F8" s="102">
        <f t="shared" si="0"/>
        <v>-0.17044564557905317</v>
      </c>
      <c r="G8" s="102">
        <f t="shared" si="0"/>
        <v>-4.6516549284131847E-2</v>
      </c>
    </row>
    <row r="9" spans="1:7" ht="22" customHeight="1">
      <c r="A9" s="99" t="s">
        <v>113</v>
      </c>
      <c r="B9" s="101">
        <f>SUM(公式!V14)</f>
        <v>2190078</v>
      </c>
      <c r="C9" s="101">
        <f>SUM(公式!W14)</f>
        <v>4795200</v>
      </c>
      <c r="D9" s="103">
        <v>1529815</v>
      </c>
      <c r="E9" s="103">
        <v>3845500</v>
      </c>
      <c r="F9" s="102">
        <f t="shared" si="0"/>
        <v>0.43159663096518197</v>
      </c>
      <c r="G9" s="102">
        <f t="shared" si="0"/>
        <v>0.24696398387725904</v>
      </c>
    </row>
    <row r="10" spans="1:7" ht="23.5" customHeight="1">
      <c r="A10" s="104" t="s">
        <v>153</v>
      </c>
      <c r="B10" s="103">
        <f>SUM(B5:B9)</f>
        <v>17646547</v>
      </c>
      <c r="C10" s="103">
        <f>SUM(C5:C9)</f>
        <v>41217300</v>
      </c>
      <c r="D10" s="103">
        <v>14910950</v>
      </c>
      <c r="E10" s="103">
        <v>31178200</v>
      </c>
      <c r="F10" s="102">
        <f t="shared" si="0"/>
        <v>0.18346228778179796</v>
      </c>
      <c r="G10" s="102">
        <f t="shared" si="0"/>
        <v>0.3219910065366185</v>
      </c>
    </row>
    <row r="11" spans="1:7" ht="11.5" customHeight="1">
      <c r="A11" s="105"/>
      <c r="B11" s="106"/>
      <c r="C11" s="106"/>
      <c r="D11" s="106"/>
      <c r="E11" s="106"/>
      <c r="F11" s="107"/>
      <c r="G11" s="107"/>
    </row>
    <row r="12" spans="1:7" ht="22" customHeight="1">
      <c r="A12" s="108" t="s">
        <v>126</v>
      </c>
      <c r="B12" s="101">
        <f>SUM(公式!V20)</f>
        <v>434230</v>
      </c>
      <c r="C12" s="101">
        <f>SUM(公式!W20)</f>
        <v>3259500</v>
      </c>
      <c r="D12" s="101">
        <v>412364</v>
      </c>
      <c r="E12" s="101">
        <v>2316500</v>
      </c>
      <c r="F12" s="102">
        <f t="shared" ref="F12:G16" si="1">SUM(B12/D12-1)</f>
        <v>5.3025967349235037E-2</v>
      </c>
      <c r="G12" s="102">
        <f t="shared" si="1"/>
        <v>0.40707964601769908</v>
      </c>
    </row>
    <row r="13" spans="1:7" ht="22" customHeight="1">
      <c r="A13" s="99" t="s">
        <v>114</v>
      </c>
      <c r="B13" s="101">
        <f>SUM(公式!V23)</f>
        <v>72256</v>
      </c>
      <c r="C13" s="101">
        <f>SUM(公式!W23)</f>
        <v>964700</v>
      </c>
      <c r="D13" s="103">
        <v>53136</v>
      </c>
      <c r="E13" s="103">
        <v>447000</v>
      </c>
      <c r="F13" s="102">
        <f t="shared" si="1"/>
        <v>0.35983137609153859</v>
      </c>
      <c r="G13" s="102">
        <f t="shared" si="1"/>
        <v>1.1581655480984341</v>
      </c>
    </row>
    <row r="14" spans="1:7" ht="22" customHeight="1">
      <c r="A14" s="99" t="s">
        <v>115</v>
      </c>
      <c r="B14" s="101">
        <f>SUM(公式!V25)</f>
        <v>85503</v>
      </c>
      <c r="C14" s="101">
        <f>SUM(公式!W25)</f>
        <v>656600</v>
      </c>
      <c r="D14" s="103">
        <v>43127</v>
      </c>
      <c r="E14" s="103">
        <v>290300</v>
      </c>
      <c r="F14" s="102">
        <f t="shared" si="1"/>
        <v>0.98258631483757286</v>
      </c>
      <c r="G14" s="102">
        <f t="shared" si="1"/>
        <v>1.2617981398553222</v>
      </c>
    </row>
    <row r="15" spans="1:7" ht="22" customHeight="1">
      <c r="A15" s="99" t="s">
        <v>116</v>
      </c>
      <c r="B15" s="101">
        <f>SUM(公式!V27)</f>
        <v>165620</v>
      </c>
      <c r="C15" s="101">
        <f>SUM(公式!W27)</f>
        <v>1714600</v>
      </c>
      <c r="D15" s="103">
        <v>211779</v>
      </c>
      <c r="E15" s="103">
        <v>2190100</v>
      </c>
      <c r="F15" s="102">
        <f t="shared" si="1"/>
        <v>-0.21795834336737829</v>
      </c>
      <c r="G15" s="102">
        <f t="shared" si="1"/>
        <v>-0.21711337381854712</v>
      </c>
    </row>
    <row r="16" spans="1:7" ht="22" customHeight="1">
      <c r="A16" s="104" t="s">
        <v>154</v>
      </c>
      <c r="B16" s="109">
        <f>SUM(B12:B15)</f>
        <v>757609</v>
      </c>
      <c r="C16" s="109">
        <f>SUM(C12:C15)</f>
        <v>6595400</v>
      </c>
      <c r="D16" s="109">
        <v>720406</v>
      </c>
      <c r="E16" s="109">
        <v>5243900</v>
      </c>
      <c r="F16" s="102">
        <f t="shared" si="1"/>
        <v>5.1641713145087698E-2</v>
      </c>
      <c r="G16" s="102">
        <f t="shared" si="1"/>
        <v>0.2577280268502451</v>
      </c>
    </row>
    <row r="17" spans="1:7" ht="11.5" customHeight="1">
      <c r="A17" s="105"/>
      <c r="B17" s="110"/>
      <c r="C17" s="110"/>
      <c r="D17" s="110"/>
      <c r="E17" s="110"/>
      <c r="F17" s="107"/>
      <c r="G17" s="107"/>
    </row>
    <row r="18" spans="1:7" ht="22" customHeight="1">
      <c r="A18" s="99" t="s">
        <v>127</v>
      </c>
      <c r="B18" s="101">
        <f>SUM(公式!V31)</f>
        <v>4297777</v>
      </c>
      <c r="C18" s="101">
        <f>SUM(公式!W31)</f>
        <v>12334400</v>
      </c>
      <c r="D18" s="101">
        <v>6828682</v>
      </c>
      <c r="E18" s="101">
        <v>19528900</v>
      </c>
      <c r="F18" s="102">
        <f t="shared" ref="F18:G22" si="2">SUM(B18/D18-1)</f>
        <v>-0.37062862203863056</v>
      </c>
      <c r="G18" s="102">
        <f t="shared" si="2"/>
        <v>-0.36840272621601833</v>
      </c>
    </row>
    <row r="19" spans="1:7" ht="22" customHeight="1">
      <c r="A19" s="99" t="s">
        <v>117</v>
      </c>
      <c r="B19" s="101">
        <f>SUM(公式!V34)</f>
        <v>390629</v>
      </c>
      <c r="C19" s="101">
        <f>SUM(公式!W34)</f>
        <v>1966700</v>
      </c>
      <c r="D19" s="103">
        <v>524379</v>
      </c>
      <c r="E19" s="103">
        <v>2446800</v>
      </c>
      <c r="F19" s="102">
        <f t="shared" si="2"/>
        <v>-0.25506360857318844</v>
      </c>
      <c r="G19" s="102">
        <f t="shared" si="2"/>
        <v>-0.19621546509726995</v>
      </c>
    </row>
    <row r="20" spans="1:7" ht="22" customHeight="1">
      <c r="A20" s="99" t="s">
        <v>118</v>
      </c>
      <c r="B20" s="101">
        <f>SUM(公式!V38)</f>
        <v>967164</v>
      </c>
      <c r="C20" s="101">
        <f>SUM(公式!W38)</f>
        <v>8116400</v>
      </c>
      <c r="D20" s="103">
        <v>430116</v>
      </c>
      <c r="E20" s="103">
        <v>5259500</v>
      </c>
      <c r="F20" s="102">
        <f t="shared" si="2"/>
        <v>1.2486120023435539</v>
      </c>
      <c r="G20" s="102">
        <f t="shared" si="2"/>
        <v>0.54318851601863294</v>
      </c>
    </row>
    <row r="21" spans="1:7" ht="22" customHeight="1">
      <c r="A21" s="99" t="s">
        <v>119</v>
      </c>
      <c r="B21" s="101">
        <f>SUM(公式!V41)</f>
        <v>648932</v>
      </c>
      <c r="C21" s="101">
        <f>SUM(公式!W41)</f>
        <v>3798000</v>
      </c>
      <c r="D21" s="103">
        <v>652499</v>
      </c>
      <c r="E21" s="103">
        <v>3838100</v>
      </c>
      <c r="F21" s="102">
        <f t="shared" si="2"/>
        <v>-5.4666750447127654E-3</v>
      </c>
      <c r="G21" s="102">
        <f t="shared" si="2"/>
        <v>-1.0447877856230914E-2</v>
      </c>
    </row>
    <row r="22" spans="1:7" ht="22" customHeight="1">
      <c r="A22" s="104" t="s">
        <v>155</v>
      </c>
      <c r="B22" s="109">
        <f>SUM(B18:B21)</f>
        <v>6304502</v>
      </c>
      <c r="C22" s="109">
        <f>SUM(C18:C21)</f>
        <v>26215500</v>
      </c>
      <c r="D22" s="109">
        <v>8435676</v>
      </c>
      <c r="E22" s="109">
        <v>31073300</v>
      </c>
      <c r="F22" s="102">
        <f t="shared" si="2"/>
        <v>-0.25263819994983217</v>
      </c>
      <c r="G22" s="102">
        <f t="shared" si="2"/>
        <v>-0.15633357255264169</v>
      </c>
    </row>
    <row r="23" spans="1:7" ht="11.5" customHeight="1">
      <c r="A23" s="105"/>
      <c r="B23" s="110"/>
      <c r="C23" s="110"/>
      <c r="D23" s="110"/>
      <c r="E23" s="110"/>
      <c r="F23" s="107"/>
      <c r="G23" s="107"/>
    </row>
    <row r="24" spans="1:7" ht="22" customHeight="1">
      <c r="A24" s="99" t="s">
        <v>125</v>
      </c>
      <c r="B24" s="101">
        <f>SUM(公式!V46)</f>
        <v>89477</v>
      </c>
      <c r="C24" s="101">
        <f>SUM(公式!W46)</f>
        <v>366100</v>
      </c>
      <c r="D24" s="103">
        <v>81728</v>
      </c>
      <c r="E24" s="103">
        <v>352000</v>
      </c>
      <c r="F24" s="102">
        <f t="shared" ref="F24:G27" si="3">SUM(B24/D24-1)</f>
        <v>9.4814506656225594E-2</v>
      </c>
      <c r="G24" s="102">
        <f t="shared" si="3"/>
        <v>4.0056818181818166E-2</v>
      </c>
    </row>
    <row r="25" spans="1:7" ht="22" customHeight="1">
      <c r="A25" s="99" t="s">
        <v>121</v>
      </c>
      <c r="B25" s="101">
        <f>SUM(公式!V50)</f>
        <v>1068719</v>
      </c>
      <c r="C25" s="101">
        <f>SUM(公式!W50)</f>
        <v>9192200</v>
      </c>
      <c r="D25" s="103">
        <v>1313540</v>
      </c>
      <c r="E25" s="103">
        <v>13074400</v>
      </c>
      <c r="F25" s="102">
        <f t="shared" si="3"/>
        <v>-0.1863825996924342</v>
      </c>
      <c r="G25" s="102">
        <f t="shared" si="3"/>
        <v>-0.29693140794223827</v>
      </c>
    </row>
    <row r="26" spans="1:7" ht="22" customHeight="1">
      <c r="A26" s="99" t="s">
        <v>122</v>
      </c>
      <c r="B26" s="101">
        <f>SUM(公式!V55)</f>
        <v>2651948</v>
      </c>
      <c r="C26" s="101">
        <f>SUM(公式!W55)</f>
        <v>18073500</v>
      </c>
      <c r="D26" s="103">
        <v>2129980</v>
      </c>
      <c r="E26" s="103">
        <v>12572000</v>
      </c>
      <c r="F26" s="102">
        <f t="shared" si="3"/>
        <v>0.2450577000723011</v>
      </c>
      <c r="G26" s="102">
        <f t="shared" si="3"/>
        <v>0.43759942729875911</v>
      </c>
    </row>
    <row r="27" spans="1:7" ht="22" customHeight="1">
      <c r="A27" s="104" t="s">
        <v>155</v>
      </c>
      <c r="B27" s="109">
        <f>SUM(B24:B26)</f>
        <v>3810144</v>
      </c>
      <c r="C27" s="109">
        <f>SUM(C24:C26)</f>
        <v>27631800</v>
      </c>
      <c r="D27" s="109">
        <v>3525248</v>
      </c>
      <c r="E27" s="109">
        <v>25998400</v>
      </c>
      <c r="F27" s="102">
        <f t="shared" si="3"/>
        <v>8.0815874514360342E-2</v>
      </c>
      <c r="G27" s="102">
        <f t="shared" si="3"/>
        <v>6.2826943196504503E-2</v>
      </c>
    </row>
    <row r="28" spans="1:7" ht="11.5" customHeight="1">
      <c r="A28" s="105"/>
      <c r="B28" s="106"/>
      <c r="C28" s="106"/>
      <c r="D28" s="106"/>
      <c r="E28" s="106"/>
      <c r="F28" s="107"/>
      <c r="G28" s="107"/>
    </row>
    <row r="29" spans="1:7" ht="23.5" customHeight="1">
      <c r="A29" s="86" t="s">
        <v>136</v>
      </c>
      <c r="B29" s="87">
        <f>SUM(B10+B16+B22+B27)</f>
        <v>28518802</v>
      </c>
      <c r="C29" s="87">
        <f>SUM(C10+C16+C22+C27)</f>
        <v>101660000</v>
      </c>
      <c r="D29" s="87">
        <v>27592280</v>
      </c>
      <c r="E29" s="87">
        <v>93493800</v>
      </c>
      <c r="F29" s="111">
        <f>SUM(B29/D29-1)</f>
        <v>3.3579030076528626E-2</v>
      </c>
      <c r="G29" s="111">
        <f>SUM(C29/E29-1)</f>
        <v>8.7344829282797409E-2</v>
      </c>
    </row>
    <row r="30" spans="1:7" ht="19" customHeight="1">
      <c r="A30" s="176" t="s">
        <v>137</v>
      </c>
      <c r="B30" s="176"/>
      <c r="C30" s="176"/>
      <c r="D30" s="176"/>
      <c r="E30" s="176"/>
      <c r="F30" s="176"/>
      <c r="G30" s="176"/>
    </row>
    <row r="31" spans="1:7">
      <c r="A31" s="183" t="s">
        <v>138</v>
      </c>
      <c r="B31" s="183"/>
      <c r="C31" s="183"/>
      <c r="D31" s="183"/>
      <c r="E31" s="183"/>
      <c r="F31" s="183"/>
      <c r="G31" s="183"/>
    </row>
    <row r="32" spans="1:7">
      <c r="A32" s="183" t="s">
        <v>139</v>
      </c>
      <c r="B32" s="183"/>
      <c r="C32" s="183"/>
      <c r="D32" s="183"/>
      <c r="E32" s="183"/>
      <c r="F32" s="183"/>
      <c r="G32" s="183"/>
    </row>
    <row r="33" spans="1:7">
      <c r="A33" s="183" t="s">
        <v>140</v>
      </c>
      <c r="B33" s="183"/>
      <c r="C33" s="183"/>
      <c r="D33" s="183"/>
      <c r="E33" s="183"/>
      <c r="F33" s="183"/>
      <c r="G33" s="183"/>
    </row>
    <row r="34" spans="1:7">
      <c r="A34" s="183" t="s">
        <v>141</v>
      </c>
      <c r="B34" s="183"/>
      <c r="C34" s="183"/>
      <c r="D34" s="183"/>
      <c r="E34" s="183"/>
      <c r="F34" s="183"/>
      <c r="G34" s="183"/>
    </row>
    <row r="35" spans="1:7">
      <c r="A35" s="183" t="s">
        <v>142</v>
      </c>
      <c r="B35" s="183"/>
      <c r="C35" s="183"/>
      <c r="D35" s="183"/>
      <c r="E35" s="183"/>
      <c r="F35" s="183"/>
      <c r="G35" s="183"/>
    </row>
    <row r="36" spans="1:7">
      <c r="A36" s="183" t="s">
        <v>143</v>
      </c>
      <c r="B36" s="183"/>
      <c r="C36" s="183"/>
      <c r="D36" s="183"/>
      <c r="E36" s="183"/>
      <c r="F36" s="183"/>
      <c r="G36" s="183"/>
    </row>
    <row r="37" spans="1:7">
      <c r="A37" s="183" t="s">
        <v>144</v>
      </c>
      <c r="B37" s="183"/>
      <c r="C37" s="183"/>
      <c r="D37" s="183"/>
      <c r="E37" s="183"/>
      <c r="F37" s="183"/>
      <c r="G37" s="183"/>
    </row>
    <row r="38" spans="1:7" ht="14.5" customHeight="1">
      <c r="A38" s="184" t="s">
        <v>145</v>
      </c>
      <c r="B38" s="184"/>
      <c r="C38" s="184"/>
      <c r="D38" s="184"/>
      <c r="E38" s="184"/>
      <c r="F38" s="184"/>
      <c r="G38" s="184"/>
    </row>
    <row r="39" spans="1:7">
      <c r="A39" s="183" t="s">
        <v>146</v>
      </c>
      <c r="B39" s="183"/>
      <c r="C39" s="183"/>
      <c r="D39" s="183"/>
      <c r="E39" s="183"/>
      <c r="F39" s="183"/>
      <c r="G39" s="183"/>
    </row>
    <row r="40" spans="1:7">
      <c r="B40" s="112"/>
      <c r="C40" s="112"/>
      <c r="D40" s="112"/>
      <c r="E40" s="112"/>
    </row>
  </sheetData>
  <mergeCells count="12">
    <mergeCell ref="A38:G38"/>
    <mergeCell ref="A39:G39"/>
    <mergeCell ref="A1:E1"/>
    <mergeCell ref="F3:G3"/>
    <mergeCell ref="A30:G30"/>
    <mergeCell ref="A31:G31"/>
    <mergeCell ref="A32:G32"/>
    <mergeCell ref="A33:G33"/>
    <mergeCell ref="A34:G34"/>
    <mergeCell ref="A35:G35"/>
    <mergeCell ref="A36:G36"/>
    <mergeCell ref="A37:G37"/>
  </mergeCells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40"/>
  <sheetViews>
    <sheetView tabSelected="1" workbookViewId="0">
      <selection activeCell="B29" sqref="B29"/>
    </sheetView>
  </sheetViews>
  <sheetFormatPr defaultRowHeight="15.35"/>
  <cols>
    <col min="1" max="1" width="21" style="98" customWidth="1"/>
    <col min="2" max="2" width="14.5" style="98" customWidth="1"/>
    <col min="3" max="3" width="14.875" style="98" customWidth="1"/>
    <col min="4" max="4" width="14.75" style="98" customWidth="1"/>
    <col min="5" max="5" width="14.625" style="98" customWidth="1"/>
    <col min="6" max="6" width="9.625" style="98" customWidth="1"/>
    <col min="7" max="7" width="10.5" style="98" customWidth="1"/>
    <col min="8" max="16384" width="9" style="98"/>
  </cols>
  <sheetData>
    <row r="1" spans="1:7" ht="25.5" customHeight="1">
      <c r="A1" s="189" t="s">
        <v>324</v>
      </c>
      <c r="B1" s="189"/>
      <c r="C1" s="189"/>
      <c r="D1" s="189"/>
      <c r="E1" s="189"/>
      <c r="F1" s="97"/>
      <c r="G1" s="97"/>
    </row>
    <row r="3" spans="1:7" ht="22" customHeight="1">
      <c r="A3" s="99"/>
      <c r="B3" s="100" t="s">
        <v>329</v>
      </c>
      <c r="C3" s="100"/>
      <c r="D3" s="100" t="s">
        <v>323</v>
      </c>
      <c r="E3" s="100"/>
      <c r="F3" s="190" t="s">
        <v>112</v>
      </c>
      <c r="G3" s="191"/>
    </row>
    <row r="4" spans="1:7" s="73" customFormat="1" ht="29.5" customHeight="1">
      <c r="A4" s="76" t="s">
        <v>124</v>
      </c>
      <c r="B4" s="76" t="s">
        <v>128</v>
      </c>
      <c r="C4" s="76" t="s">
        <v>157</v>
      </c>
      <c r="D4" s="76" t="s">
        <v>310</v>
      </c>
      <c r="E4" s="76" t="s">
        <v>311</v>
      </c>
      <c r="F4" s="77" t="s">
        <v>158</v>
      </c>
      <c r="G4" s="77" t="s">
        <v>159</v>
      </c>
    </row>
    <row r="5" spans="1:7" ht="22" customHeight="1">
      <c r="A5" s="99" t="s">
        <v>160</v>
      </c>
      <c r="B5" s="101">
        <f>SUM(公式!X5)</f>
        <v>5283867</v>
      </c>
      <c r="C5" s="101">
        <f>SUM(公式!Y5)</f>
        <v>13465700</v>
      </c>
      <c r="D5" s="101">
        <v>3238147</v>
      </c>
      <c r="E5" s="101">
        <v>7479400</v>
      </c>
      <c r="F5" s="102">
        <f t="shared" ref="F5:G10" si="0">SUM(B5/D5-1)</f>
        <v>0.63175637177682176</v>
      </c>
      <c r="G5" s="102">
        <f t="shared" si="0"/>
        <v>0.80037168756852162</v>
      </c>
    </row>
    <row r="6" spans="1:7" ht="22" customHeight="1">
      <c r="A6" s="99" t="s">
        <v>130</v>
      </c>
      <c r="B6" s="101">
        <f>SUM(公式!X8)</f>
        <v>3832805</v>
      </c>
      <c r="C6" s="101">
        <f>SUM(公式!Y8)</f>
        <v>9338600</v>
      </c>
      <c r="D6" s="101">
        <v>2677024</v>
      </c>
      <c r="E6" s="101">
        <v>6198400</v>
      </c>
      <c r="F6" s="102">
        <f t="shared" si="0"/>
        <v>0.43174099298325297</v>
      </c>
      <c r="G6" s="102">
        <f t="shared" si="0"/>
        <v>0.50661461022199283</v>
      </c>
    </row>
    <row r="7" spans="1:7" ht="22" customHeight="1">
      <c r="A7" s="99" t="s">
        <v>131</v>
      </c>
      <c r="B7" s="101">
        <f>SUM(公式!X10)</f>
        <v>28774</v>
      </c>
      <c r="C7" s="101">
        <f>SUM(公式!Y10)</f>
        <v>241600</v>
      </c>
      <c r="D7" s="103">
        <v>5928</v>
      </c>
      <c r="E7" s="103">
        <v>78300</v>
      </c>
      <c r="F7" s="102">
        <f t="shared" si="0"/>
        <v>3.8539136302294201</v>
      </c>
      <c r="G7" s="102">
        <f t="shared" si="0"/>
        <v>2.0855683269476373</v>
      </c>
    </row>
    <row r="8" spans="1:7" ht="22" customHeight="1">
      <c r="A8" s="99" t="s">
        <v>132</v>
      </c>
      <c r="B8" s="101">
        <f>SUM(公式!X12)</f>
        <v>7011386</v>
      </c>
      <c r="C8" s="101">
        <f>SUM(公式!Y12)</f>
        <v>15293100</v>
      </c>
      <c r="D8" s="103">
        <v>9029332</v>
      </c>
      <c r="E8" s="103">
        <v>16779200</v>
      </c>
      <c r="F8" s="102">
        <f t="shared" si="0"/>
        <v>-0.22348785048550657</v>
      </c>
      <c r="G8" s="102">
        <f t="shared" si="0"/>
        <v>-8.8567988938686004E-2</v>
      </c>
    </row>
    <row r="9" spans="1:7" ht="22" customHeight="1">
      <c r="A9" s="99" t="s">
        <v>113</v>
      </c>
      <c r="B9" s="101">
        <f>SUM(公式!X14)</f>
        <v>2454885</v>
      </c>
      <c r="C9" s="101">
        <f>SUM(公式!Y14)</f>
        <v>5181700</v>
      </c>
      <c r="D9" s="103">
        <v>1744950</v>
      </c>
      <c r="E9" s="103">
        <v>4397800</v>
      </c>
      <c r="F9" s="102">
        <f t="shared" si="0"/>
        <v>0.40685119917476142</v>
      </c>
      <c r="G9" s="102">
        <f t="shared" si="0"/>
        <v>0.17824821501659915</v>
      </c>
    </row>
    <row r="10" spans="1:7" ht="23.5" customHeight="1">
      <c r="A10" s="104" t="s">
        <v>134</v>
      </c>
      <c r="B10" s="103">
        <f>SUM(B5:B9)</f>
        <v>18611717</v>
      </c>
      <c r="C10" s="103">
        <f>SUM(C5:C9)</f>
        <v>43520700</v>
      </c>
      <c r="D10" s="103">
        <v>16695381</v>
      </c>
      <c r="E10" s="103">
        <v>34933100</v>
      </c>
      <c r="F10" s="102">
        <f t="shared" si="0"/>
        <v>0.11478240598402634</v>
      </c>
      <c r="G10" s="102">
        <f t="shared" si="0"/>
        <v>0.24582988626832436</v>
      </c>
    </row>
    <row r="11" spans="1:7" ht="11.5" customHeight="1">
      <c r="A11" s="105"/>
      <c r="B11" s="106"/>
      <c r="C11" s="106"/>
      <c r="D11" s="106"/>
      <c r="E11" s="106"/>
      <c r="F11" s="107"/>
      <c r="G11" s="107"/>
    </row>
    <row r="12" spans="1:7" ht="22" customHeight="1">
      <c r="A12" s="108" t="s">
        <v>123</v>
      </c>
      <c r="B12" s="101">
        <f>SUM(公式!X20)</f>
        <v>457290</v>
      </c>
      <c r="C12" s="101">
        <f>SUM(公式!Y20)</f>
        <v>3352400</v>
      </c>
      <c r="D12" s="101">
        <v>414941</v>
      </c>
      <c r="E12" s="101">
        <v>2338100</v>
      </c>
      <c r="F12" s="102">
        <f t="shared" ref="F12:G16" si="1">SUM(B12/D12-1)</f>
        <v>0.10206029290911234</v>
      </c>
      <c r="G12" s="102">
        <f t="shared" si="1"/>
        <v>0.43381378041999907</v>
      </c>
    </row>
    <row r="13" spans="1:7" ht="22" customHeight="1">
      <c r="A13" s="99" t="s">
        <v>114</v>
      </c>
      <c r="B13" s="101">
        <f>SUM(公式!X23)</f>
        <v>73487</v>
      </c>
      <c r="C13" s="101">
        <f>SUM(公式!Y23)</f>
        <v>984100</v>
      </c>
      <c r="D13" s="103">
        <v>53136</v>
      </c>
      <c r="E13" s="103">
        <v>447000</v>
      </c>
      <c r="F13" s="102">
        <f t="shared" si="1"/>
        <v>0.38299834387232767</v>
      </c>
      <c r="G13" s="102">
        <f t="shared" si="1"/>
        <v>1.2015659955257272</v>
      </c>
    </row>
    <row r="14" spans="1:7" ht="22" customHeight="1">
      <c r="A14" s="99" t="s">
        <v>115</v>
      </c>
      <c r="B14" s="101">
        <f>SUM(公式!X25)</f>
        <v>86718</v>
      </c>
      <c r="C14" s="101">
        <f>SUM(公式!Y25)</f>
        <v>677900</v>
      </c>
      <c r="D14" s="103">
        <v>44501</v>
      </c>
      <c r="E14" s="103">
        <v>308200</v>
      </c>
      <c r="F14" s="102">
        <f t="shared" si="1"/>
        <v>0.94867531066717592</v>
      </c>
      <c r="G14" s="102">
        <f t="shared" si="1"/>
        <v>1.1995457495133031</v>
      </c>
    </row>
    <row r="15" spans="1:7" ht="22" customHeight="1">
      <c r="A15" s="99" t="s">
        <v>116</v>
      </c>
      <c r="B15" s="101">
        <f>SUM(公式!X27)</f>
        <v>183062</v>
      </c>
      <c r="C15" s="101">
        <f>SUM(公式!Y27)</f>
        <v>1931400</v>
      </c>
      <c r="D15" s="103">
        <v>218262</v>
      </c>
      <c r="E15" s="103">
        <v>2358100</v>
      </c>
      <c r="F15" s="102">
        <f t="shared" si="1"/>
        <v>-0.16127406511440379</v>
      </c>
      <c r="G15" s="102">
        <f t="shared" si="1"/>
        <v>-0.18095076544675803</v>
      </c>
    </row>
    <row r="16" spans="1:7" ht="22" customHeight="1">
      <c r="A16" s="104" t="s">
        <v>133</v>
      </c>
      <c r="B16" s="109">
        <f>SUM(B12:B15)</f>
        <v>800557</v>
      </c>
      <c r="C16" s="109">
        <f>SUM(C12:C15)</f>
        <v>6945800</v>
      </c>
      <c r="D16" s="109">
        <v>730840</v>
      </c>
      <c r="E16" s="109">
        <v>5451400</v>
      </c>
      <c r="F16" s="102">
        <f t="shared" si="1"/>
        <v>9.5392972470034421E-2</v>
      </c>
      <c r="G16" s="102">
        <f t="shared" si="1"/>
        <v>0.27413141578310163</v>
      </c>
    </row>
    <row r="17" spans="1:7" ht="11.5" customHeight="1">
      <c r="A17" s="105"/>
      <c r="B17" s="110"/>
      <c r="C17" s="110"/>
      <c r="D17" s="110"/>
      <c r="E17" s="110"/>
      <c r="F17" s="107"/>
      <c r="G17" s="107"/>
    </row>
    <row r="18" spans="1:7" ht="22" customHeight="1">
      <c r="A18" s="99" t="s">
        <v>135</v>
      </c>
      <c r="B18" s="101">
        <f>SUM(公式!X31)</f>
        <v>4698072</v>
      </c>
      <c r="C18" s="101">
        <f>SUM(公式!Y31)</f>
        <v>13440800</v>
      </c>
      <c r="D18" s="101">
        <v>7445231</v>
      </c>
      <c r="E18" s="101">
        <v>21312700</v>
      </c>
      <c r="F18" s="102">
        <f t="shared" ref="F18:G22" si="2">SUM(B18/D18-1)</f>
        <v>-0.36898237274303514</v>
      </c>
      <c r="G18" s="102">
        <f t="shared" si="2"/>
        <v>-0.36935254566526066</v>
      </c>
    </row>
    <row r="19" spans="1:7" ht="22" customHeight="1">
      <c r="A19" s="99" t="s">
        <v>117</v>
      </c>
      <c r="B19" s="101">
        <f>SUM(公式!X34)</f>
        <v>412545</v>
      </c>
      <c r="C19" s="101">
        <f>SUM(公式!Y34)</f>
        <v>2087800</v>
      </c>
      <c r="D19" s="103">
        <v>597325</v>
      </c>
      <c r="E19" s="103">
        <v>2781200</v>
      </c>
      <c r="F19" s="102">
        <f t="shared" si="2"/>
        <v>-0.30934583350772193</v>
      </c>
      <c r="G19" s="102">
        <f t="shared" si="2"/>
        <v>-0.24931684165108581</v>
      </c>
    </row>
    <row r="20" spans="1:7" ht="22" customHeight="1">
      <c r="A20" s="99" t="s">
        <v>118</v>
      </c>
      <c r="B20" s="101">
        <f>SUM(公式!X38)</f>
        <v>998651</v>
      </c>
      <c r="C20" s="101">
        <f>SUM(公式!Y38)</f>
        <v>8734600</v>
      </c>
      <c r="D20" s="103">
        <v>459481</v>
      </c>
      <c r="E20" s="103">
        <v>5653100</v>
      </c>
      <c r="F20" s="102">
        <f t="shared" si="2"/>
        <v>1.173432633775934</v>
      </c>
      <c r="G20" s="102">
        <f t="shared" si="2"/>
        <v>0.54509914913941016</v>
      </c>
    </row>
    <row r="21" spans="1:7" ht="22" customHeight="1">
      <c r="A21" s="99" t="s">
        <v>119</v>
      </c>
      <c r="B21" s="101">
        <f>SUM(公式!X41)</f>
        <v>674843</v>
      </c>
      <c r="C21" s="101">
        <f>SUM(公式!Y41)</f>
        <v>3956800</v>
      </c>
      <c r="D21" s="103">
        <v>697917</v>
      </c>
      <c r="E21" s="103">
        <v>4124200</v>
      </c>
      <c r="F21" s="102">
        <f t="shared" si="2"/>
        <v>-3.3061237940901322E-2</v>
      </c>
      <c r="G21" s="102">
        <f t="shared" si="2"/>
        <v>-4.0589690121720534E-2</v>
      </c>
    </row>
    <row r="22" spans="1:7" ht="22" customHeight="1">
      <c r="A22" s="104" t="s">
        <v>161</v>
      </c>
      <c r="B22" s="109">
        <f>SUM(B18:B21)</f>
        <v>6784111</v>
      </c>
      <c r="C22" s="109">
        <f>SUM(C18:C21)</f>
        <v>28220000</v>
      </c>
      <c r="D22" s="109">
        <v>9199954</v>
      </c>
      <c r="E22" s="109">
        <v>33871200</v>
      </c>
      <c r="F22" s="102">
        <f t="shared" si="2"/>
        <v>-0.26259294339949957</v>
      </c>
      <c r="G22" s="102">
        <f t="shared" si="2"/>
        <v>-0.16684380830912393</v>
      </c>
    </row>
    <row r="23" spans="1:7" ht="11.5" customHeight="1">
      <c r="A23" s="105"/>
      <c r="B23" s="110"/>
      <c r="C23" s="110"/>
      <c r="D23" s="110"/>
      <c r="E23" s="110"/>
      <c r="F23" s="107"/>
      <c r="G23" s="107"/>
    </row>
    <row r="24" spans="1:7" ht="22" customHeight="1">
      <c r="A24" s="99" t="s">
        <v>120</v>
      </c>
      <c r="B24" s="101">
        <f>SUM(公式!X46)</f>
        <v>92635</v>
      </c>
      <c r="C24" s="101">
        <f>SUM(公式!Y46)</f>
        <v>374900</v>
      </c>
      <c r="D24" s="103">
        <v>104957</v>
      </c>
      <c r="E24" s="103">
        <v>395900</v>
      </c>
      <c r="F24" s="102">
        <f t="shared" ref="F24:G27" si="3">SUM(B24/D24-1)</f>
        <v>-0.11740045923568698</v>
      </c>
      <c r="G24" s="102">
        <f t="shared" si="3"/>
        <v>-5.3043697903510934E-2</v>
      </c>
    </row>
    <row r="25" spans="1:7" ht="22" customHeight="1">
      <c r="A25" s="99" t="s">
        <v>121</v>
      </c>
      <c r="B25" s="101">
        <f>SUM(公式!X50)</f>
        <v>1152649</v>
      </c>
      <c r="C25" s="101">
        <f>SUM(公式!Y50)</f>
        <v>9939100</v>
      </c>
      <c r="D25" s="103">
        <v>1448771</v>
      </c>
      <c r="E25" s="103">
        <v>14057000</v>
      </c>
      <c r="F25" s="102">
        <f t="shared" si="3"/>
        <v>-0.20439531161239421</v>
      </c>
      <c r="G25" s="102">
        <f t="shared" si="3"/>
        <v>-0.29294301771359466</v>
      </c>
    </row>
    <row r="26" spans="1:7" ht="22" customHeight="1">
      <c r="A26" s="99" t="s">
        <v>122</v>
      </c>
      <c r="B26" s="101">
        <f>SUM(公式!X55)</f>
        <v>2911969</v>
      </c>
      <c r="C26" s="101">
        <f>SUM(公式!Y55)</f>
        <v>18862500</v>
      </c>
      <c r="D26" s="103">
        <v>2362561</v>
      </c>
      <c r="E26" s="103">
        <v>13489600</v>
      </c>
      <c r="F26" s="102">
        <f t="shared" si="3"/>
        <v>0.23254764638881276</v>
      </c>
      <c r="G26" s="102">
        <f t="shared" si="3"/>
        <v>0.39829943067251805</v>
      </c>
    </row>
    <row r="27" spans="1:7" ht="22" customHeight="1">
      <c r="A27" s="104" t="s">
        <v>134</v>
      </c>
      <c r="B27" s="109">
        <f>SUM(B24:B26)</f>
        <v>4157253</v>
      </c>
      <c r="C27" s="109">
        <f>SUM(C24:C26)</f>
        <v>29176500</v>
      </c>
      <c r="D27" s="109">
        <v>3916289</v>
      </c>
      <c r="E27" s="109">
        <v>27942500</v>
      </c>
      <c r="F27" s="102">
        <f t="shared" si="3"/>
        <v>6.1528656337670684E-2</v>
      </c>
      <c r="G27" s="102">
        <f t="shared" si="3"/>
        <v>4.4162118636485559E-2</v>
      </c>
    </row>
    <row r="28" spans="1:7" ht="11.5" customHeight="1">
      <c r="A28" s="105"/>
      <c r="B28" s="106"/>
      <c r="C28" s="106"/>
      <c r="D28" s="106"/>
      <c r="E28" s="106"/>
      <c r="F28" s="107"/>
      <c r="G28" s="107"/>
    </row>
    <row r="29" spans="1:7" ht="33" customHeight="1">
      <c r="A29" s="113" t="s">
        <v>156</v>
      </c>
      <c r="B29" s="87">
        <f>SUM(B10+B16+B22+B27)</f>
        <v>30353638</v>
      </c>
      <c r="C29" s="87">
        <f>SUM(C10+C16+C22+C27)</f>
        <v>107863000</v>
      </c>
      <c r="D29" s="87">
        <v>30542464</v>
      </c>
      <c r="E29" s="87">
        <v>102198200</v>
      </c>
      <c r="F29" s="102">
        <f>SUM(B29/D29-1)</f>
        <v>-6.1824088586959203E-3</v>
      </c>
      <c r="G29" s="102">
        <f>SUM(C29/E29-1)</f>
        <v>5.5429547682835922E-2</v>
      </c>
    </row>
    <row r="30" spans="1:7">
      <c r="A30" s="176" t="s">
        <v>137</v>
      </c>
      <c r="B30" s="176"/>
      <c r="C30" s="176"/>
      <c r="D30" s="176"/>
      <c r="E30" s="176"/>
      <c r="F30" s="176"/>
      <c r="G30" s="176"/>
    </row>
    <row r="31" spans="1:7">
      <c r="A31" s="183" t="s">
        <v>138</v>
      </c>
      <c r="B31" s="183"/>
      <c r="C31" s="183"/>
      <c r="D31" s="183"/>
      <c r="E31" s="183"/>
      <c r="F31" s="183"/>
      <c r="G31" s="183"/>
    </row>
    <row r="32" spans="1:7">
      <c r="A32" s="183" t="s">
        <v>139</v>
      </c>
      <c r="B32" s="183"/>
      <c r="C32" s="183"/>
      <c r="D32" s="183"/>
      <c r="E32" s="183"/>
      <c r="F32" s="183"/>
      <c r="G32" s="183"/>
    </row>
    <row r="33" spans="1:7">
      <c r="A33" s="183" t="s">
        <v>140</v>
      </c>
      <c r="B33" s="183"/>
      <c r="C33" s="183"/>
      <c r="D33" s="183"/>
      <c r="E33" s="183"/>
      <c r="F33" s="183"/>
      <c r="G33" s="183"/>
    </row>
    <row r="34" spans="1:7">
      <c r="A34" s="183" t="s">
        <v>141</v>
      </c>
      <c r="B34" s="183"/>
      <c r="C34" s="183"/>
      <c r="D34" s="183"/>
      <c r="E34" s="183"/>
      <c r="F34" s="183"/>
      <c r="G34" s="183"/>
    </row>
    <row r="35" spans="1:7">
      <c r="A35" s="183" t="s">
        <v>142</v>
      </c>
      <c r="B35" s="183"/>
      <c r="C35" s="183"/>
      <c r="D35" s="183"/>
      <c r="E35" s="183"/>
      <c r="F35" s="183"/>
      <c r="G35" s="183"/>
    </row>
    <row r="36" spans="1:7">
      <c r="A36" s="183" t="s">
        <v>143</v>
      </c>
      <c r="B36" s="183"/>
      <c r="C36" s="183"/>
      <c r="D36" s="183"/>
      <c r="E36" s="183"/>
      <c r="F36" s="183"/>
      <c r="G36" s="183"/>
    </row>
    <row r="37" spans="1:7" ht="16.350000000000001" customHeight="1">
      <c r="A37" s="183" t="s">
        <v>144</v>
      </c>
      <c r="B37" s="183"/>
      <c r="C37" s="183"/>
      <c r="D37" s="183"/>
      <c r="E37" s="183"/>
      <c r="F37" s="183"/>
      <c r="G37" s="183"/>
    </row>
    <row r="38" spans="1:7">
      <c r="A38" s="184" t="s">
        <v>145</v>
      </c>
      <c r="B38" s="184"/>
      <c r="C38" s="184"/>
      <c r="D38" s="184"/>
      <c r="E38" s="184"/>
      <c r="F38" s="184"/>
      <c r="G38" s="184"/>
    </row>
    <row r="39" spans="1:7">
      <c r="A39" s="183" t="s">
        <v>146</v>
      </c>
      <c r="B39" s="183"/>
      <c r="C39" s="183"/>
      <c r="D39" s="183"/>
      <c r="E39" s="183"/>
      <c r="F39" s="183"/>
      <c r="G39" s="183"/>
    </row>
    <row r="40" spans="1:7" s="114" customFormat="1">
      <c r="B40" s="115">
        <f>SUM(B10+B16+B22+B27)</f>
        <v>30353638</v>
      </c>
      <c r="C40" s="115">
        <f>SUM(C10+C16+C22+C27)</f>
        <v>107863000</v>
      </c>
      <c r="D40" s="115">
        <f>SUM(D10+D16+D22+D27)</f>
        <v>30542464</v>
      </c>
      <c r="E40" s="115">
        <f>SUM(E10+E16+E22+E27)</f>
        <v>102198200</v>
      </c>
    </row>
  </sheetData>
  <mergeCells count="12">
    <mergeCell ref="A38:G38"/>
    <mergeCell ref="A39:G39"/>
    <mergeCell ref="A1:E1"/>
    <mergeCell ref="F3:G3"/>
    <mergeCell ref="A30:G30"/>
    <mergeCell ref="A31:G31"/>
    <mergeCell ref="A32:G32"/>
    <mergeCell ref="A33:G33"/>
    <mergeCell ref="A34:G34"/>
    <mergeCell ref="A35:G35"/>
    <mergeCell ref="A36:G36"/>
    <mergeCell ref="A37:G37"/>
  </mergeCells>
  <phoneticPr fontId="3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62"/>
  <sheetViews>
    <sheetView zoomScale="120" zoomScaleNormal="120" workbookViewId="0">
      <pane xSplit="1" topLeftCell="V1" activePane="topRight" state="frozen"/>
      <selection pane="topRight" activeCell="Y47" sqref="Y47"/>
    </sheetView>
  </sheetViews>
  <sheetFormatPr defaultColWidth="8.875" defaultRowHeight="15.35"/>
  <cols>
    <col min="1" max="1" width="25.125" style="1" customWidth="1"/>
    <col min="2" max="3" width="11.875" style="18" customWidth="1"/>
    <col min="4" max="4" width="11.375" style="18" customWidth="1"/>
    <col min="5" max="5" width="11.875" style="18" customWidth="1"/>
    <col min="6" max="6" width="13.625" style="19" customWidth="1"/>
    <col min="7" max="7" width="14.75" style="19" customWidth="1"/>
    <col min="8" max="8" width="13.75" style="1" customWidth="1"/>
    <col min="9" max="9" width="14.125" style="1" customWidth="1"/>
    <col min="10" max="10" width="12.875" style="19" customWidth="1"/>
    <col min="11" max="11" width="14.125" style="19" customWidth="1"/>
    <col min="12" max="12" width="13.75" style="1" customWidth="1"/>
    <col min="13" max="13" width="13.125" style="1" customWidth="1"/>
    <col min="14" max="14" width="14.25" style="1" customWidth="1"/>
    <col min="15" max="15" width="13" style="1" customWidth="1"/>
    <col min="16" max="16" width="14" style="19" customWidth="1"/>
    <col min="17" max="17" width="13" style="19" customWidth="1"/>
    <col min="18" max="18" width="11.875" style="19" customWidth="1"/>
    <col min="19" max="23" width="13" style="19" customWidth="1"/>
    <col min="24" max="25" width="13.875" style="19" customWidth="1"/>
    <col min="26" max="16384" width="8.875" style="1"/>
  </cols>
  <sheetData>
    <row r="1" spans="1:25" ht="16.7">
      <c r="A1" s="193" t="s">
        <v>169</v>
      </c>
      <c r="B1" s="194"/>
      <c r="C1" s="194"/>
      <c r="D1" s="194"/>
      <c r="E1" s="194"/>
      <c r="F1" s="194"/>
      <c r="G1" s="194"/>
      <c r="H1" s="194"/>
      <c r="I1" s="194"/>
      <c r="J1" s="54"/>
      <c r="K1" s="55"/>
      <c r="L1" s="7"/>
      <c r="M1" s="8"/>
      <c r="N1" s="196"/>
      <c r="O1" s="196"/>
      <c r="P1" s="196"/>
      <c r="Q1" s="196"/>
      <c r="R1" s="196"/>
      <c r="S1" s="196"/>
      <c r="T1" s="196"/>
      <c r="U1" s="196"/>
      <c r="V1" s="196"/>
      <c r="W1" s="54"/>
      <c r="X1" s="139"/>
      <c r="Y1" s="139"/>
    </row>
    <row r="3" spans="1:25" ht="16.7">
      <c r="A3" s="9"/>
      <c r="B3" s="195" t="s">
        <v>170</v>
      </c>
      <c r="C3" s="195"/>
      <c r="D3" s="195" t="s">
        <v>171</v>
      </c>
      <c r="E3" s="195"/>
      <c r="F3" s="192" t="s">
        <v>172</v>
      </c>
      <c r="G3" s="192"/>
      <c r="H3" s="192" t="s">
        <v>173</v>
      </c>
      <c r="I3" s="192"/>
      <c r="J3" s="192" t="s">
        <v>293</v>
      </c>
      <c r="K3" s="192"/>
      <c r="L3" s="192" t="s">
        <v>294</v>
      </c>
      <c r="M3" s="192"/>
      <c r="N3" s="192" t="s">
        <v>295</v>
      </c>
      <c r="O3" s="192"/>
      <c r="P3" s="197" t="s">
        <v>298</v>
      </c>
      <c r="Q3" s="197"/>
      <c r="R3" s="192" t="s">
        <v>313</v>
      </c>
      <c r="S3" s="192"/>
      <c r="T3" s="192" t="s">
        <v>317</v>
      </c>
      <c r="U3" s="192"/>
      <c r="V3" s="192" t="s">
        <v>325</v>
      </c>
      <c r="W3" s="192"/>
      <c r="X3" s="155" t="s">
        <v>326</v>
      </c>
      <c r="Y3" s="156"/>
    </row>
    <row r="4" spans="1:25" s="6" customFormat="1" ht="16.7">
      <c r="A4" s="10" t="s">
        <v>45</v>
      </c>
      <c r="B4" s="56" t="s">
        <v>46</v>
      </c>
      <c r="C4" s="56" t="s">
        <v>47</v>
      </c>
      <c r="D4" s="56" t="s">
        <v>48</v>
      </c>
      <c r="E4" s="56" t="s">
        <v>49</v>
      </c>
      <c r="F4" s="57" t="s">
        <v>48</v>
      </c>
      <c r="G4" s="57" t="s">
        <v>49</v>
      </c>
      <c r="H4" s="58" t="s">
        <v>50</v>
      </c>
      <c r="I4" s="58" t="s">
        <v>51</v>
      </c>
      <c r="J4" s="57" t="s">
        <v>46</v>
      </c>
      <c r="K4" s="57" t="s">
        <v>47</v>
      </c>
      <c r="L4" s="57" t="s">
        <v>48</v>
      </c>
      <c r="M4" s="57" t="s">
        <v>49</v>
      </c>
      <c r="N4" s="58" t="s">
        <v>50</v>
      </c>
      <c r="O4" s="58" t="s">
        <v>51</v>
      </c>
      <c r="P4" s="145" t="s">
        <v>296</v>
      </c>
      <c r="Q4" s="145" t="s">
        <v>297</v>
      </c>
      <c r="R4" s="58" t="s">
        <v>52</v>
      </c>
      <c r="S4" s="58" t="s">
        <v>51</v>
      </c>
      <c r="T4" s="58" t="s">
        <v>319</v>
      </c>
      <c r="U4" s="58" t="s">
        <v>320</v>
      </c>
      <c r="V4" s="58" t="s">
        <v>50</v>
      </c>
      <c r="W4" s="58" t="s">
        <v>320</v>
      </c>
      <c r="X4" s="58" t="s">
        <v>328</v>
      </c>
      <c r="Y4" s="58" t="s">
        <v>53</v>
      </c>
    </row>
    <row r="5" spans="1:25">
      <c r="A5" s="9" t="s">
        <v>54</v>
      </c>
      <c r="B5" s="59">
        <f t="shared" ref="B5:I5" si="0">SUM(B6:B7)</f>
        <v>490392</v>
      </c>
      <c r="C5" s="59">
        <f t="shared" si="0"/>
        <v>1093100</v>
      </c>
      <c r="D5" s="60">
        <f t="shared" si="0"/>
        <v>869513</v>
      </c>
      <c r="E5" s="60">
        <f t="shared" si="0"/>
        <v>2021400</v>
      </c>
      <c r="F5" s="61">
        <f>SUM(F6:F7)</f>
        <v>1364194</v>
      </c>
      <c r="G5" s="61">
        <f>SUM(G6:G7)</f>
        <v>3271900</v>
      </c>
      <c r="H5" s="62">
        <f t="shared" si="0"/>
        <v>1846754</v>
      </c>
      <c r="I5" s="62">
        <f t="shared" si="0"/>
        <v>4454500</v>
      </c>
      <c r="J5" s="61">
        <f t="shared" ref="J5:Q5" si="1">SUM(J6:J7)</f>
        <v>2392957</v>
      </c>
      <c r="K5" s="61">
        <f t="shared" si="1"/>
        <v>5984000</v>
      </c>
      <c r="L5" s="61">
        <f t="shared" si="1"/>
        <v>2918713</v>
      </c>
      <c r="M5" s="61">
        <f t="shared" si="1"/>
        <v>7390100</v>
      </c>
      <c r="N5" s="61">
        <f t="shared" si="1"/>
        <v>3332093</v>
      </c>
      <c r="O5" s="61">
        <f t="shared" si="1"/>
        <v>8510200</v>
      </c>
      <c r="P5" s="146">
        <f t="shared" si="1"/>
        <v>3760368</v>
      </c>
      <c r="Q5" s="146">
        <f t="shared" si="1"/>
        <v>9687500</v>
      </c>
      <c r="R5" s="61">
        <f t="shared" ref="R5:W5" si="2">SUM(R6:R7)</f>
        <v>4229203</v>
      </c>
      <c r="S5" s="61">
        <f t="shared" si="2"/>
        <v>10892200</v>
      </c>
      <c r="T5" s="61">
        <f t="shared" si="2"/>
        <v>4557664</v>
      </c>
      <c r="U5" s="61">
        <f t="shared" si="2"/>
        <v>11677600</v>
      </c>
      <c r="V5" s="61">
        <f t="shared" si="2"/>
        <v>5093740</v>
      </c>
      <c r="W5" s="61">
        <f t="shared" si="2"/>
        <v>12981500</v>
      </c>
      <c r="X5" s="61">
        <f>SUM(X6:X7)</f>
        <v>5283867</v>
      </c>
      <c r="Y5" s="61">
        <f>SUM(Y6:Y7)</f>
        <v>13465700</v>
      </c>
    </row>
    <row r="6" spans="1:25">
      <c r="A6" s="9">
        <v>55092100001</v>
      </c>
      <c r="B6" s="59">
        <v>373454</v>
      </c>
      <c r="C6" s="59">
        <v>783600</v>
      </c>
      <c r="D6" s="60">
        <v>633353</v>
      </c>
      <c r="E6" s="60">
        <v>1377600</v>
      </c>
      <c r="F6" s="61">
        <v>1027324</v>
      </c>
      <c r="G6" s="61">
        <v>2280400</v>
      </c>
      <c r="H6" s="62">
        <v>1324416</v>
      </c>
      <c r="I6" s="62">
        <v>2859700</v>
      </c>
      <c r="J6" s="61">
        <v>1716516</v>
      </c>
      <c r="K6" s="61">
        <v>3780800</v>
      </c>
      <c r="L6" s="61">
        <v>2068856</v>
      </c>
      <c r="M6" s="61">
        <v>4549100</v>
      </c>
      <c r="N6" s="61">
        <v>2355412</v>
      </c>
      <c r="O6" s="61">
        <v>5259300</v>
      </c>
      <c r="P6" s="147">
        <v>2698175</v>
      </c>
      <c r="Q6" s="147">
        <v>6183700</v>
      </c>
      <c r="R6" s="61">
        <v>3057465</v>
      </c>
      <c r="S6" s="61">
        <v>7068800</v>
      </c>
      <c r="T6" s="61">
        <v>3267463</v>
      </c>
      <c r="U6" s="61">
        <v>7547000</v>
      </c>
      <c r="V6" s="61">
        <v>3651398</v>
      </c>
      <c r="W6" s="61">
        <v>8451700</v>
      </c>
      <c r="X6" s="61">
        <v>3757349</v>
      </c>
      <c r="Y6" s="61">
        <v>8683000</v>
      </c>
    </row>
    <row r="7" spans="1:25">
      <c r="A7" s="9">
        <v>55092200000</v>
      </c>
      <c r="B7" s="59">
        <v>116938</v>
      </c>
      <c r="C7" s="59">
        <v>309500</v>
      </c>
      <c r="D7" s="60">
        <v>236160</v>
      </c>
      <c r="E7" s="60">
        <v>643800</v>
      </c>
      <c r="F7" s="61">
        <v>336870</v>
      </c>
      <c r="G7" s="61">
        <v>991500</v>
      </c>
      <c r="H7" s="62">
        <v>522338</v>
      </c>
      <c r="I7" s="62">
        <v>1594800</v>
      </c>
      <c r="J7" s="61">
        <v>676441</v>
      </c>
      <c r="K7" s="61">
        <v>2203200</v>
      </c>
      <c r="L7" s="61">
        <v>849857</v>
      </c>
      <c r="M7" s="61">
        <v>2841000</v>
      </c>
      <c r="N7" s="61">
        <v>976681</v>
      </c>
      <c r="O7" s="61">
        <v>3250900</v>
      </c>
      <c r="P7" s="147">
        <v>1062193</v>
      </c>
      <c r="Q7" s="147">
        <v>3503800</v>
      </c>
      <c r="R7" s="61">
        <v>1171738</v>
      </c>
      <c r="S7" s="61">
        <v>3823400</v>
      </c>
      <c r="T7" s="61">
        <v>1290201</v>
      </c>
      <c r="U7" s="61">
        <v>4130600</v>
      </c>
      <c r="V7" s="61">
        <v>1442342</v>
      </c>
      <c r="W7" s="61">
        <v>4529800</v>
      </c>
      <c r="X7" s="61">
        <v>1526518</v>
      </c>
      <c r="Y7" s="61">
        <v>4782700</v>
      </c>
    </row>
    <row r="8" spans="1:25">
      <c r="A8" s="9" t="s">
        <v>55</v>
      </c>
      <c r="B8" s="59">
        <f t="shared" ref="B8:W8" si="3">SUM(B9:B9)</f>
        <v>200886</v>
      </c>
      <c r="C8" s="59">
        <f t="shared" si="3"/>
        <v>400900</v>
      </c>
      <c r="D8" s="60">
        <f t="shared" si="3"/>
        <v>317598</v>
      </c>
      <c r="E8" s="60">
        <f t="shared" si="3"/>
        <v>763300</v>
      </c>
      <c r="F8" s="61">
        <f t="shared" si="3"/>
        <v>612445</v>
      </c>
      <c r="G8" s="61">
        <f t="shared" si="3"/>
        <v>1500600</v>
      </c>
      <c r="H8" s="62">
        <f t="shared" si="3"/>
        <v>1023399</v>
      </c>
      <c r="I8" s="62">
        <f t="shared" si="3"/>
        <v>2377200</v>
      </c>
      <c r="J8" s="61">
        <f t="shared" si="3"/>
        <v>1419547</v>
      </c>
      <c r="K8" s="61">
        <f t="shared" si="3"/>
        <v>3379300</v>
      </c>
      <c r="L8" s="61">
        <f t="shared" si="3"/>
        <v>1700597</v>
      </c>
      <c r="M8" s="61">
        <f t="shared" si="3"/>
        <v>4149900</v>
      </c>
      <c r="N8" s="61">
        <f t="shared" si="3"/>
        <v>1905401</v>
      </c>
      <c r="O8" s="61">
        <f t="shared" si="3"/>
        <v>4921600</v>
      </c>
      <c r="P8" s="146">
        <f t="shared" si="3"/>
        <v>2267766</v>
      </c>
      <c r="Q8" s="146">
        <f t="shared" si="3"/>
        <v>5785600</v>
      </c>
      <c r="R8" s="61">
        <f t="shared" si="3"/>
        <v>2747836</v>
      </c>
      <c r="S8" s="61">
        <f t="shared" si="3"/>
        <v>6824200</v>
      </c>
      <c r="T8" s="61">
        <f t="shared" si="3"/>
        <v>3265621</v>
      </c>
      <c r="U8" s="61">
        <f t="shared" si="3"/>
        <v>8040100</v>
      </c>
      <c r="V8" s="61">
        <f t="shared" si="3"/>
        <v>3642747</v>
      </c>
      <c r="W8" s="61">
        <f t="shared" si="3"/>
        <v>8852600</v>
      </c>
      <c r="X8" s="61">
        <f>SUM(X9)</f>
        <v>3832805</v>
      </c>
      <c r="Y8" s="61">
        <f>SUM(Y9)</f>
        <v>9338600</v>
      </c>
    </row>
    <row r="9" spans="1:25">
      <c r="A9" s="9">
        <v>55095100004</v>
      </c>
      <c r="B9" s="59">
        <v>200886</v>
      </c>
      <c r="C9" s="59">
        <v>400900</v>
      </c>
      <c r="D9" s="60">
        <v>317598</v>
      </c>
      <c r="E9" s="60">
        <v>763300</v>
      </c>
      <c r="F9" s="61">
        <v>612445</v>
      </c>
      <c r="G9" s="61">
        <v>1500600</v>
      </c>
      <c r="H9" s="62">
        <v>1023399</v>
      </c>
      <c r="I9" s="62">
        <v>2377200</v>
      </c>
      <c r="J9" s="61">
        <v>1419547</v>
      </c>
      <c r="K9" s="61">
        <v>3379300</v>
      </c>
      <c r="L9" s="61">
        <v>1700597</v>
      </c>
      <c r="M9" s="61">
        <v>4149900</v>
      </c>
      <c r="N9" s="61">
        <v>1905401</v>
      </c>
      <c r="O9" s="61">
        <v>4921600</v>
      </c>
      <c r="P9" s="147">
        <v>2267766</v>
      </c>
      <c r="Q9" s="147">
        <v>5785600</v>
      </c>
      <c r="R9" s="61">
        <v>2747836</v>
      </c>
      <c r="S9" s="61">
        <v>6824200</v>
      </c>
      <c r="T9" s="61">
        <v>3265621</v>
      </c>
      <c r="U9" s="61">
        <v>8040100</v>
      </c>
      <c r="V9" s="61">
        <v>3642747</v>
      </c>
      <c r="W9" s="61">
        <v>8852600</v>
      </c>
      <c r="X9" s="61">
        <v>3832805</v>
      </c>
      <c r="Y9" s="61">
        <v>9338600</v>
      </c>
    </row>
    <row r="10" spans="1:25">
      <c r="A10" s="9" t="s">
        <v>56</v>
      </c>
      <c r="B10" s="59">
        <f t="shared" ref="B10:G10" si="4">SUM(B11:B11)</f>
        <v>0</v>
      </c>
      <c r="C10" s="59">
        <f t="shared" si="4"/>
        <v>0</v>
      </c>
      <c r="D10" s="60">
        <f t="shared" si="4"/>
        <v>347</v>
      </c>
      <c r="E10" s="60">
        <f t="shared" si="4"/>
        <v>7200</v>
      </c>
      <c r="F10" s="61">
        <f t="shared" si="4"/>
        <v>347</v>
      </c>
      <c r="G10" s="61">
        <f t="shared" si="4"/>
        <v>7200</v>
      </c>
      <c r="H10" s="62">
        <f t="shared" ref="H10:W10" si="5">SUM(H11:H11)</f>
        <v>347</v>
      </c>
      <c r="I10" s="62">
        <f t="shared" si="5"/>
        <v>7200</v>
      </c>
      <c r="J10" s="61">
        <f t="shared" si="5"/>
        <v>1318</v>
      </c>
      <c r="K10" s="61">
        <f t="shared" si="5"/>
        <v>13400</v>
      </c>
      <c r="L10" s="61">
        <f t="shared" si="5"/>
        <v>1499</v>
      </c>
      <c r="M10" s="61">
        <f t="shared" si="5"/>
        <v>17000</v>
      </c>
      <c r="N10" s="61">
        <f t="shared" si="5"/>
        <v>3662</v>
      </c>
      <c r="O10" s="61">
        <f t="shared" si="5"/>
        <v>77400</v>
      </c>
      <c r="P10" s="146">
        <f t="shared" si="5"/>
        <v>3662</v>
      </c>
      <c r="Q10" s="146">
        <f t="shared" si="5"/>
        <v>77400</v>
      </c>
      <c r="R10" s="61">
        <f t="shared" si="5"/>
        <v>5124</v>
      </c>
      <c r="S10" s="61">
        <f t="shared" si="5"/>
        <v>109700</v>
      </c>
      <c r="T10" s="61">
        <f t="shared" si="5"/>
        <v>8299</v>
      </c>
      <c r="U10" s="61">
        <f t="shared" si="5"/>
        <v>126800</v>
      </c>
      <c r="V10" s="61">
        <f t="shared" si="5"/>
        <v>16301</v>
      </c>
      <c r="W10" s="61">
        <f t="shared" si="5"/>
        <v>169900</v>
      </c>
      <c r="X10" s="61">
        <f>SUM(X11)</f>
        <v>28774</v>
      </c>
      <c r="Y10" s="61">
        <f>SUM(Y11)</f>
        <v>241600</v>
      </c>
    </row>
    <row r="11" spans="1:25">
      <c r="A11" s="9">
        <v>55095200003</v>
      </c>
      <c r="B11" s="59">
        <v>0</v>
      </c>
      <c r="C11" s="59">
        <v>0</v>
      </c>
      <c r="D11" s="60">
        <v>347</v>
      </c>
      <c r="E11" s="60">
        <v>7200</v>
      </c>
      <c r="F11" s="61">
        <v>347</v>
      </c>
      <c r="G11" s="61">
        <v>7200</v>
      </c>
      <c r="H11" s="62">
        <v>347</v>
      </c>
      <c r="I11" s="62">
        <v>7200</v>
      </c>
      <c r="J11" s="61">
        <v>1318</v>
      </c>
      <c r="K11" s="61">
        <v>13400</v>
      </c>
      <c r="L11" s="61">
        <v>1499</v>
      </c>
      <c r="M11" s="61">
        <v>17000</v>
      </c>
      <c r="N11" s="61">
        <v>3662</v>
      </c>
      <c r="O11" s="61">
        <v>77400</v>
      </c>
      <c r="P11" s="147">
        <v>3662</v>
      </c>
      <c r="Q11" s="147">
        <v>77400</v>
      </c>
      <c r="R11" s="61">
        <v>5124</v>
      </c>
      <c r="S11" s="61">
        <v>109700</v>
      </c>
      <c r="T11" s="61">
        <v>8299</v>
      </c>
      <c r="U11" s="61">
        <v>126800</v>
      </c>
      <c r="V11" s="61">
        <v>16301</v>
      </c>
      <c r="W11" s="61">
        <v>169900</v>
      </c>
      <c r="X11" s="61">
        <v>28774</v>
      </c>
      <c r="Y11" s="61">
        <v>241600</v>
      </c>
    </row>
    <row r="12" spans="1:25">
      <c r="A12" s="9" t="s">
        <v>57</v>
      </c>
      <c r="B12" s="59">
        <f t="shared" ref="B12:G12" si="6">SUM(B13:B13)</f>
        <v>689915</v>
      </c>
      <c r="C12" s="59">
        <f t="shared" si="6"/>
        <v>1330500</v>
      </c>
      <c r="D12" s="60">
        <f t="shared" si="6"/>
        <v>1017484</v>
      </c>
      <c r="E12" s="60">
        <f t="shared" si="6"/>
        <v>1993400</v>
      </c>
      <c r="F12" s="61">
        <f t="shared" si="6"/>
        <v>2205252</v>
      </c>
      <c r="G12" s="61">
        <f t="shared" si="6"/>
        <v>4350300</v>
      </c>
      <c r="H12" s="62">
        <f t="shared" ref="H12:W12" si="7">SUM(H13:H13)</f>
        <v>2818456</v>
      </c>
      <c r="I12" s="62">
        <f t="shared" si="7"/>
        <v>5571100</v>
      </c>
      <c r="J12" s="61">
        <f t="shared" si="7"/>
        <v>3486789</v>
      </c>
      <c r="K12" s="61">
        <f t="shared" si="7"/>
        <v>7000900</v>
      </c>
      <c r="L12" s="61">
        <f t="shared" si="7"/>
        <v>4061307</v>
      </c>
      <c r="M12" s="61">
        <f t="shared" si="7"/>
        <v>8382100</v>
      </c>
      <c r="N12" s="61">
        <f t="shared" si="7"/>
        <v>4700242</v>
      </c>
      <c r="O12" s="61">
        <f t="shared" si="7"/>
        <v>9632700</v>
      </c>
      <c r="P12" s="146">
        <f t="shared" si="7"/>
        <v>5263274</v>
      </c>
      <c r="Q12" s="146">
        <f t="shared" si="7"/>
        <v>11159300</v>
      </c>
      <c r="R12" s="61">
        <f t="shared" si="7"/>
        <v>5805453</v>
      </c>
      <c r="S12" s="61">
        <f t="shared" si="7"/>
        <v>12351900</v>
      </c>
      <c r="T12" s="61">
        <f t="shared" si="7"/>
        <v>6217237</v>
      </c>
      <c r="U12" s="61">
        <f t="shared" si="7"/>
        <v>13301900</v>
      </c>
      <c r="V12" s="61">
        <f t="shared" si="7"/>
        <v>6703681</v>
      </c>
      <c r="W12" s="61">
        <f t="shared" si="7"/>
        <v>14418100</v>
      </c>
      <c r="X12" s="61">
        <f>SUM(X13)</f>
        <v>7011386</v>
      </c>
      <c r="Y12" s="61">
        <f>SUM(Y13)</f>
        <v>15293100</v>
      </c>
    </row>
    <row r="13" spans="1:25">
      <c r="A13" s="9">
        <v>55095300002</v>
      </c>
      <c r="B13" s="59">
        <v>689915</v>
      </c>
      <c r="C13" s="59">
        <v>1330500</v>
      </c>
      <c r="D13" s="60">
        <v>1017484</v>
      </c>
      <c r="E13" s="60">
        <v>1993400</v>
      </c>
      <c r="F13" s="61">
        <v>2205252</v>
      </c>
      <c r="G13" s="61">
        <v>4350300</v>
      </c>
      <c r="H13" s="62">
        <v>2818456</v>
      </c>
      <c r="I13" s="62">
        <v>5571100</v>
      </c>
      <c r="J13" s="61">
        <v>3486789</v>
      </c>
      <c r="K13" s="61">
        <v>7000900</v>
      </c>
      <c r="L13" s="61">
        <v>4061307</v>
      </c>
      <c r="M13" s="61">
        <v>8382100</v>
      </c>
      <c r="N13" s="61">
        <v>4700242</v>
      </c>
      <c r="O13" s="61">
        <v>9632700</v>
      </c>
      <c r="P13" s="147">
        <v>5263274</v>
      </c>
      <c r="Q13" s="147">
        <v>11159300</v>
      </c>
      <c r="R13" s="61">
        <v>5805453</v>
      </c>
      <c r="S13" s="61">
        <v>12351900</v>
      </c>
      <c r="T13" s="61">
        <v>6217237</v>
      </c>
      <c r="U13" s="61">
        <v>13301900</v>
      </c>
      <c r="V13" s="61">
        <v>6703681</v>
      </c>
      <c r="W13" s="61">
        <v>14418100</v>
      </c>
      <c r="X13" s="61">
        <v>7011386</v>
      </c>
      <c r="Y13" s="61">
        <v>15293100</v>
      </c>
    </row>
    <row r="14" spans="1:25">
      <c r="A14" s="9" t="s">
        <v>58</v>
      </c>
      <c r="B14" s="59">
        <f t="shared" ref="B14:I14" si="8">SUM(B15:B17)</f>
        <v>189177</v>
      </c>
      <c r="C14" s="59">
        <f t="shared" si="8"/>
        <v>353800</v>
      </c>
      <c r="D14" s="60">
        <f t="shared" si="8"/>
        <v>238436</v>
      </c>
      <c r="E14" s="60">
        <f t="shared" si="8"/>
        <v>528700</v>
      </c>
      <c r="F14" s="61">
        <f>SUM(F15:F17)</f>
        <v>436890</v>
      </c>
      <c r="G14" s="61">
        <f>SUM(G15:G17)</f>
        <v>879900</v>
      </c>
      <c r="H14" s="62">
        <f t="shared" si="8"/>
        <v>639922</v>
      </c>
      <c r="I14" s="62">
        <f t="shared" si="8"/>
        <v>1473800</v>
      </c>
      <c r="J14" s="61">
        <f t="shared" ref="J14:Q14" si="9">SUM(J15:J17)</f>
        <v>880417</v>
      </c>
      <c r="K14" s="61">
        <f t="shared" si="9"/>
        <v>2233200</v>
      </c>
      <c r="L14" s="61">
        <f t="shared" si="9"/>
        <v>1053019</v>
      </c>
      <c r="M14" s="61">
        <f t="shared" si="9"/>
        <v>2946800</v>
      </c>
      <c r="N14" s="61">
        <f t="shared" si="9"/>
        <v>1218671</v>
      </c>
      <c r="O14" s="61">
        <f t="shared" si="9"/>
        <v>3232800</v>
      </c>
      <c r="P14" s="146">
        <f t="shared" si="9"/>
        <v>1442682</v>
      </c>
      <c r="Q14" s="146">
        <f t="shared" si="9"/>
        <v>3652200</v>
      </c>
      <c r="R14" s="61">
        <f t="shared" ref="R14:W14" si="10">SUM(R15:R17)</f>
        <v>1743965</v>
      </c>
      <c r="S14" s="61">
        <f t="shared" si="10"/>
        <v>4030400</v>
      </c>
      <c r="T14" s="61">
        <f t="shared" si="10"/>
        <v>1989404</v>
      </c>
      <c r="U14" s="61">
        <f t="shared" si="10"/>
        <v>4531700</v>
      </c>
      <c r="V14" s="61">
        <f t="shared" si="10"/>
        <v>2190078</v>
      </c>
      <c r="W14" s="61">
        <f t="shared" si="10"/>
        <v>4795200</v>
      </c>
      <c r="X14" s="61">
        <f>SUM(X15:X17)</f>
        <v>2454885</v>
      </c>
      <c r="Y14" s="61">
        <f>SUM(Y15:Y17)</f>
        <v>5181700</v>
      </c>
    </row>
    <row r="15" spans="1:25">
      <c r="A15" s="11" t="s">
        <v>35</v>
      </c>
      <c r="B15" s="59">
        <v>189177</v>
      </c>
      <c r="C15" s="59">
        <v>353800</v>
      </c>
      <c r="D15" s="60">
        <v>236436</v>
      </c>
      <c r="E15" s="60">
        <v>491800</v>
      </c>
      <c r="F15" s="61">
        <v>433597</v>
      </c>
      <c r="G15" s="61">
        <v>831700</v>
      </c>
      <c r="H15" s="62">
        <v>634630</v>
      </c>
      <c r="I15" s="62">
        <v>1407500</v>
      </c>
      <c r="J15" s="61">
        <v>875125</v>
      </c>
      <c r="K15" s="61">
        <v>2166900</v>
      </c>
      <c r="L15" s="61">
        <v>1047727</v>
      </c>
      <c r="M15" s="61">
        <v>2880500</v>
      </c>
      <c r="N15" s="61">
        <v>1213379</v>
      </c>
      <c r="O15" s="61">
        <v>3166500</v>
      </c>
      <c r="P15" s="147">
        <v>1429649</v>
      </c>
      <c r="Q15" s="147">
        <v>3582800</v>
      </c>
      <c r="R15" s="61">
        <v>1738607</v>
      </c>
      <c r="S15" s="61">
        <v>3963900</v>
      </c>
      <c r="T15" s="61">
        <v>1984046</v>
      </c>
      <c r="U15" s="61">
        <v>4465200</v>
      </c>
      <c r="V15" s="61">
        <v>2184720</v>
      </c>
      <c r="W15" s="61">
        <v>4728700</v>
      </c>
      <c r="X15" s="61">
        <v>2449527</v>
      </c>
      <c r="Y15" s="61">
        <v>5115200</v>
      </c>
    </row>
    <row r="16" spans="1:25">
      <c r="A16" s="11" t="s">
        <v>36</v>
      </c>
      <c r="B16" s="59"/>
      <c r="C16" s="59"/>
      <c r="D16" s="60">
        <v>2000</v>
      </c>
      <c r="E16" s="60">
        <v>36900</v>
      </c>
      <c r="F16" s="61">
        <v>2630</v>
      </c>
      <c r="G16" s="61">
        <v>42300</v>
      </c>
      <c r="H16" s="62">
        <v>2644</v>
      </c>
      <c r="I16" s="62">
        <v>42400</v>
      </c>
      <c r="J16" s="61">
        <v>2644</v>
      </c>
      <c r="K16" s="61">
        <v>42400</v>
      </c>
      <c r="L16" s="61">
        <v>2644</v>
      </c>
      <c r="M16" s="61">
        <v>42400</v>
      </c>
      <c r="N16" s="61">
        <v>2644</v>
      </c>
      <c r="O16" s="61">
        <v>42400</v>
      </c>
      <c r="P16" s="147">
        <v>10385</v>
      </c>
      <c r="Q16" s="147">
        <v>45500</v>
      </c>
      <c r="R16" s="61">
        <v>2710</v>
      </c>
      <c r="S16" s="61">
        <v>42600</v>
      </c>
      <c r="T16" s="61">
        <v>2710</v>
      </c>
      <c r="U16" s="61">
        <v>42600</v>
      </c>
      <c r="V16" s="61">
        <v>2710</v>
      </c>
      <c r="W16" s="61">
        <v>42600</v>
      </c>
      <c r="X16" s="61">
        <v>2710</v>
      </c>
      <c r="Y16" s="61">
        <v>42600</v>
      </c>
    </row>
    <row r="17" spans="1:25">
      <c r="A17" s="11" t="s">
        <v>37</v>
      </c>
      <c r="B17" s="59">
        <v>0</v>
      </c>
      <c r="C17" s="59">
        <v>0</v>
      </c>
      <c r="D17" s="60">
        <v>0</v>
      </c>
      <c r="E17" s="60">
        <v>0</v>
      </c>
      <c r="F17" s="61">
        <v>663</v>
      </c>
      <c r="G17" s="61">
        <v>5900</v>
      </c>
      <c r="H17" s="62">
        <v>2648</v>
      </c>
      <c r="I17" s="62">
        <v>23900</v>
      </c>
      <c r="J17" s="61">
        <v>2648</v>
      </c>
      <c r="K17" s="61">
        <v>23900</v>
      </c>
      <c r="L17" s="61">
        <v>2648</v>
      </c>
      <c r="M17" s="61">
        <v>23900</v>
      </c>
      <c r="N17" s="61">
        <v>2648</v>
      </c>
      <c r="O17" s="61">
        <v>23900</v>
      </c>
      <c r="P17" s="147">
        <v>2648</v>
      </c>
      <c r="Q17" s="147">
        <v>23900</v>
      </c>
      <c r="R17" s="61">
        <v>2648</v>
      </c>
      <c r="S17" s="61">
        <v>23900</v>
      </c>
      <c r="T17" s="61">
        <v>2648</v>
      </c>
      <c r="U17" s="61">
        <v>23900</v>
      </c>
      <c r="V17" s="61">
        <v>2648</v>
      </c>
      <c r="W17" s="61">
        <v>23900</v>
      </c>
      <c r="X17" s="61">
        <v>2648</v>
      </c>
      <c r="Y17" s="61">
        <v>23900</v>
      </c>
    </row>
    <row r="18" spans="1:25">
      <c r="A18" s="12" t="s">
        <v>59</v>
      </c>
      <c r="B18" s="59">
        <f t="shared" ref="B18:I18" si="11">SUM(B5+B8+B10+B12+B14)</f>
        <v>1570370</v>
      </c>
      <c r="C18" s="59">
        <f t="shared" si="11"/>
        <v>3178300</v>
      </c>
      <c r="D18" s="60">
        <f t="shared" si="11"/>
        <v>2443378</v>
      </c>
      <c r="E18" s="60">
        <f t="shared" si="11"/>
        <v>5314000</v>
      </c>
      <c r="F18" s="61">
        <f>SUM(F5+F8+F10+F12+F14)</f>
        <v>4619128</v>
      </c>
      <c r="G18" s="61">
        <f>SUM(G5+G8+G10+G12+G14)</f>
        <v>10009900</v>
      </c>
      <c r="H18" s="62">
        <f t="shared" si="11"/>
        <v>6328878</v>
      </c>
      <c r="I18" s="62">
        <f t="shared" si="11"/>
        <v>13883800</v>
      </c>
      <c r="J18" s="61">
        <f t="shared" ref="J18:Q18" si="12">SUM(J5+J8+J10+J12+J14)</f>
        <v>8181028</v>
      </c>
      <c r="K18" s="61">
        <f t="shared" si="12"/>
        <v>18610800</v>
      </c>
      <c r="L18" s="61">
        <f t="shared" si="12"/>
        <v>9735135</v>
      </c>
      <c r="M18" s="61">
        <f t="shared" si="12"/>
        <v>22885900</v>
      </c>
      <c r="N18" s="61">
        <f t="shared" si="12"/>
        <v>11160069</v>
      </c>
      <c r="O18" s="61">
        <f t="shared" si="12"/>
        <v>26374700</v>
      </c>
      <c r="P18" s="146">
        <f t="shared" si="12"/>
        <v>12737752</v>
      </c>
      <c r="Q18" s="146">
        <f t="shared" si="12"/>
        <v>30362000</v>
      </c>
      <c r="R18" s="61">
        <f t="shared" ref="R18:W18" si="13">SUM(R5+R8+R10+R12+R14)</f>
        <v>14531581</v>
      </c>
      <c r="S18" s="61">
        <f t="shared" si="13"/>
        <v>34208400</v>
      </c>
      <c r="T18" s="61">
        <f t="shared" si="13"/>
        <v>16038225</v>
      </c>
      <c r="U18" s="61">
        <f t="shared" si="13"/>
        <v>37678100</v>
      </c>
      <c r="V18" s="61">
        <f t="shared" si="13"/>
        <v>17646547</v>
      </c>
      <c r="W18" s="61">
        <f t="shared" si="13"/>
        <v>41217300</v>
      </c>
      <c r="X18" s="61">
        <f>SUM(X5+X8+X10+X12+X14)</f>
        <v>18611717</v>
      </c>
      <c r="Y18" s="61">
        <f>SUM(Y5+Y8+Y10+Y12+Y14)</f>
        <v>43520700</v>
      </c>
    </row>
    <row r="19" spans="1:25">
      <c r="A19" s="13"/>
      <c r="B19" s="59"/>
      <c r="C19" s="59"/>
      <c r="D19" s="60"/>
      <c r="E19" s="60"/>
      <c r="F19" s="61"/>
      <c r="G19" s="61"/>
      <c r="H19" s="62"/>
      <c r="I19" s="62"/>
      <c r="J19" s="61"/>
      <c r="K19" s="61"/>
      <c r="L19" s="61"/>
      <c r="M19" s="61"/>
      <c r="N19" s="61"/>
      <c r="O19" s="61"/>
      <c r="P19" s="146"/>
      <c r="Q19" s="146"/>
      <c r="R19" s="61"/>
      <c r="S19" s="61"/>
      <c r="T19" s="61"/>
      <c r="U19" s="61"/>
      <c r="V19" s="61"/>
      <c r="W19" s="61"/>
      <c r="X19" s="61"/>
      <c r="Y19" s="61"/>
    </row>
    <row r="20" spans="1:25">
      <c r="A20" s="14" t="s">
        <v>60</v>
      </c>
      <c r="B20" s="59">
        <f t="shared" ref="B20:I20" si="14">SUM(B21:B22)</f>
        <v>31442</v>
      </c>
      <c r="C20" s="59">
        <f t="shared" si="14"/>
        <v>150000</v>
      </c>
      <c r="D20" s="60">
        <f t="shared" si="14"/>
        <v>38107</v>
      </c>
      <c r="E20" s="60">
        <f t="shared" si="14"/>
        <v>188400</v>
      </c>
      <c r="F20" s="61">
        <f>SUM(F21:F22)</f>
        <v>99304</v>
      </c>
      <c r="G20" s="61">
        <f>SUM(G21:G22)</f>
        <v>594700</v>
      </c>
      <c r="H20" s="62">
        <f t="shared" si="14"/>
        <v>172017</v>
      </c>
      <c r="I20" s="62">
        <f t="shared" si="14"/>
        <v>1135300</v>
      </c>
      <c r="J20" s="61">
        <f t="shared" ref="J20:Q20" si="15">SUM(J21:J22)</f>
        <v>221405</v>
      </c>
      <c r="K20" s="61">
        <f t="shared" si="15"/>
        <v>1620100</v>
      </c>
      <c r="L20" s="61">
        <f t="shared" si="15"/>
        <v>269635</v>
      </c>
      <c r="M20" s="61">
        <f t="shared" si="15"/>
        <v>1972100</v>
      </c>
      <c r="N20" s="61">
        <f t="shared" si="15"/>
        <v>309476</v>
      </c>
      <c r="O20" s="61">
        <f t="shared" si="15"/>
        <v>2287000</v>
      </c>
      <c r="P20" s="146">
        <f t="shared" si="15"/>
        <v>335905</v>
      </c>
      <c r="Q20" s="146">
        <f t="shared" si="15"/>
        <v>2477200</v>
      </c>
      <c r="R20" s="61">
        <f t="shared" ref="R20:W20" si="16">SUM(R21:R22)</f>
        <v>351896</v>
      </c>
      <c r="S20" s="61">
        <f t="shared" si="16"/>
        <v>2641500</v>
      </c>
      <c r="T20" s="61">
        <f t="shared" si="16"/>
        <v>404406</v>
      </c>
      <c r="U20" s="61">
        <f t="shared" si="16"/>
        <v>3033400</v>
      </c>
      <c r="V20" s="61">
        <f t="shared" si="16"/>
        <v>434230</v>
      </c>
      <c r="W20" s="61">
        <f t="shared" si="16"/>
        <v>3259500</v>
      </c>
      <c r="X20" s="61">
        <f>SUM(X21:X22)</f>
        <v>457290</v>
      </c>
      <c r="Y20" s="61">
        <f>SUM(Y21:Y22)</f>
        <v>3352400</v>
      </c>
    </row>
    <row r="21" spans="1:25">
      <c r="A21" s="14">
        <v>55093100009</v>
      </c>
      <c r="B21" s="59">
        <v>7730</v>
      </c>
      <c r="C21" s="59">
        <v>57500</v>
      </c>
      <c r="D21" s="60">
        <v>14395</v>
      </c>
      <c r="E21" s="60">
        <v>95900</v>
      </c>
      <c r="F21" s="61">
        <v>51331</v>
      </c>
      <c r="G21" s="61">
        <v>357000</v>
      </c>
      <c r="H21" s="62">
        <v>102406</v>
      </c>
      <c r="I21" s="62">
        <v>732300</v>
      </c>
      <c r="J21" s="61">
        <v>135981</v>
      </c>
      <c r="K21" s="61">
        <v>981300</v>
      </c>
      <c r="L21" s="61">
        <v>165949</v>
      </c>
      <c r="M21" s="61">
        <v>1154200</v>
      </c>
      <c r="N21" s="61">
        <v>171739</v>
      </c>
      <c r="O21" s="61">
        <v>1187800</v>
      </c>
      <c r="P21" s="147">
        <v>178053</v>
      </c>
      <c r="Q21" s="147">
        <v>1221700</v>
      </c>
      <c r="R21" s="61">
        <v>179182</v>
      </c>
      <c r="S21" s="61">
        <v>1225400</v>
      </c>
      <c r="T21" s="61">
        <v>217535</v>
      </c>
      <c r="U21" s="61">
        <v>1440800</v>
      </c>
      <c r="V21" s="61">
        <v>224005</v>
      </c>
      <c r="W21" s="61">
        <v>1497600</v>
      </c>
      <c r="X21" s="61">
        <v>231153</v>
      </c>
      <c r="Y21" s="61">
        <v>1522100</v>
      </c>
    </row>
    <row r="22" spans="1:25">
      <c r="A22" s="14">
        <v>55093200008</v>
      </c>
      <c r="B22" s="59">
        <v>23712</v>
      </c>
      <c r="C22" s="59">
        <v>92500</v>
      </c>
      <c r="D22" s="60">
        <v>23712</v>
      </c>
      <c r="E22" s="60">
        <v>92500</v>
      </c>
      <c r="F22" s="61">
        <v>47973</v>
      </c>
      <c r="G22" s="61">
        <v>237700</v>
      </c>
      <c r="H22" s="62">
        <v>69611</v>
      </c>
      <c r="I22" s="62">
        <v>403000</v>
      </c>
      <c r="J22" s="61">
        <v>85424</v>
      </c>
      <c r="K22" s="61">
        <v>638800</v>
      </c>
      <c r="L22" s="61">
        <v>103686</v>
      </c>
      <c r="M22" s="61">
        <v>817900</v>
      </c>
      <c r="N22" s="61">
        <v>137737</v>
      </c>
      <c r="O22" s="61">
        <v>1099200</v>
      </c>
      <c r="P22" s="147">
        <v>157852</v>
      </c>
      <c r="Q22" s="147">
        <v>1255500</v>
      </c>
      <c r="R22" s="61">
        <v>172714</v>
      </c>
      <c r="S22" s="61">
        <v>1416100</v>
      </c>
      <c r="T22" s="61">
        <v>186871</v>
      </c>
      <c r="U22" s="61">
        <v>1592600</v>
      </c>
      <c r="V22" s="61">
        <v>210225</v>
      </c>
      <c r="W22" s="61">
        <v>1761900</v>
      </c>
      <c r="X22" s="61">
        <v>226137</v>
      </c>
      <c r="Y22" s="61">
        <v>1830300</v>
      </c>
    </row>
    <row r="23" spans="1:25">
      <c r="A23" s="9" t="s">
        <v>61</v>
      </c>
      <c r="B23" s="59">
        <f t="shared" ref="B23:G23" si="17">SUM(B24:B24)</f>
        <v>0</v>
      </c>
      <c r="C23" s="59">
        <f t="shared" si="17"/>
        <v>0</v>
      </c>
      <c r="D23" s="60">
        <f t="shared" si="17"/>
        <v>231</v>
      </c>
      <c r="E23" s="60">
        <f t="shared" si="17"/>
        <v>4900</v>
      </c>
      <c r="F23" s="61">
        <f t="shared" si="17"/>
        <v>14003</v>
      </c>
      <c r="G23" s="61">
        <f t="shared" si="17"/>
        <v>203700</v>
      </c>
      <c r="H23" s="62">
        <f t="shared" ref="H23:S23" si="18">SUM(H24:H24)</f>
        <v>21567</v>
      </c>
      <c r="I23" s="62">
        <f t="shared" si="18"/>
        <v>258900</v>
      </c>
      <c r="J23" s="61">
        <f t="shared" si="18"/>
        <v>26254</v>
      </c>
      <c r="K23" s="61">
        <f t="shared" si="18"/>
        <v>336300</v>
      </c>
      <c r="L23" s="61">
        <f t="shared" si="18"/>
        <v>40311</v>
      </c>
      <c r="M23" s="61">
        <f t="shared" si="18"/>
        <v>526500</v>
      </c>
      <c r="N23" s="61">
        <f t="shared" si="18"/>
        <v>58086</v>
      </c>
      <c r="O23" s="61">
        <f t="shared" si="18"/>
        <v>717500</v>
      </c>
      <c r="P23" s="146">
        <f t="shared" si="18"/>
        <v>67738</v>
      </c>
      <c r="Q23" s="146">
        <f t="shared" si="18"/>
        <v>831000</v>
      </c>
      <c r="R23" s="61">
        <f t="shared" si="18"/>
        <v>70416</v>
      </c>
      <c r="S23" s="61">
        <f t="shared" si="18"/>
        <v>938200</v>
      </c>
      <c r="T23" s="61">
        <f t="shared" ref="T23:Y23" si="19">SUM(T24:T24)</f>
        <v>72145</v>
      </c>
      <c r="U23" s="61">
        <f t="shared" si="19"/>
        <v>961600</v>
      </c>
      <c r="V23" s="61">
        <f t="shared" si="19"/>
        <v>72256</v>
      </c>
      <c r="W23" s="61">
        <f t="shared" si="19"/>
        <v>964700</v>
      </c>
      <c r="X23" s="61">
        <f t="shared" si="19"/>
        <v>73487</v>
      </c>
      <c r="Y23" s="61">
        <f t="shared" si="19"/>
        <v>984100</v>
      </c>
    </row>
    <row r="24" spans="1:25">
      <c r="A24" s="9">
        <v>55096100002</v>
      </c>
      <c r="B24" s="59">
        <v>0</v>
      </c>
      <c r="C24" s="59">
        <v>0</v>
      </c>
      <c r="D24" s="60">
        <v>231</v>
      </c>
      <c r="E24" s="60">
        <v>4900</v>
      </c>
      <c r="F24" s="61">
        <v>14003</v>
      </c>
      <c r="G24" s="61">
        <v>203700</v>
      </c>
      <c r="H24" s="62">
        <v>21567</v>
      </c>
      <c r="I24" s="62">
        <v>258900</v>
      </c>
      <c r="J24" s="61">
        <v>26254</v>
      </c>
      <c r="K24" s="61">
        <v>336300</v>
      </c>
      <c r="L24" s="61">
        <v>40311</v>
      </c>
      <c r="M24" s="61">
        <v>526500</v>
      </c>
      <c r="N24" s="61">
        <v>58086</v>
      </c>
      <c r="O24" s="61">
        <v>717500</v>
      </c>
      <c r="P24" s="147">
        <v>67738</v>
      </c>
      <c r="Q24" s="147">
        <v>831000</v>
      </c>
      <c r="R24" s="61">
        <v>70416</v>
      </c>
      <c r="S24" s="61">
        <v>938200</v>
      </c>
      <c r="T24" s="61">
        <v>72145</v>
      </c>
      <c r="U24" s="61">
        <v>961600</v>
      </c>
      <c r="V24" s="61">
        <v>72256</v>
      </c>
      <c r="W24" s="61">
        <v>964700</v>
      </c>
      <c r="X24" s="61">
        <v>73487</v>
      </c>
      <c r="Y24" s="61">
        <v>984100</v>
      </c>
    </row>
    <row r="25" spans="1:25">
      <c r="A25" s="9" t="s">
        <v>62</v>
      </c>
      <c r="B25" s="59">
        <f>SUM(B26:B26)</f>
        <v>0</v>
      </c>
      <c r="C25" s="59">
        <f>SUM(C26:C26)</f>
        <v>0</v>
      </c>
      <c r="D25" s="60">
        <f t="shared" ref="D25:W25" si="20">SUM(D26:D26)</f>
        <v>326</v>
      </c>
      <c r="E25" s="60">
        <f t="shared" si="20"/>
        <v>2400</v>
      </c>
      <c r="F25" s="61">
        <f t="shared" si="20"/>
        <v>2322</v>
      </c>
      <c r="G25" s="61">
        <f t="shared" si="20"/>
        <v>18300</v>
      </c>
      <c r="H25" s="62">
        <f t="shared" si="20"/>
        <v>36049</v>
      </c>
      <c r="I25" s="62">
        <f t="shared" si="20"/>
        <v>270600</v>
      </c>
      <c r="J25" s="61">
        <f t="shared" si="20"/>
        <v>45599</v>
      </c>
      <c r="K25" s="61">
        <f t="shared" si="20"/>
        <v>345300</v>
      </c>
      <c r="L25" s="61">
        <f t="shared" si="20"/>
        <v>60205</v>
      </c>
      <c r="M25" s="61">
        <f t="shared" si="20"/>
        <v>472600</v>
      </c>
      <c r="N25" s="61">
        <f t="shared" si="20"/>
        <v>60205</v>
      </c>
      <c r="O25" s="61">
        <f t="shared" si="20"/>
        <v>472600</v>
      </c>
      <c r="P25" s="146">
        <f t="shared" si="20"/>
        <v>68355</v>
      </c>
      <c r="Q25" s="146">
        <f t="shared" si="20"/>
        <v>527400</v>
      </c>
      <c r="R25" s="61">
        <f t="shared" si="20"/>
        <v>82153</v>
      </c>
      <c r="S25" s="61">
        <f t="shared" si="20"/>
        <v>627600</v>
      </c>
      <c r="T25" s="61">
        <f t="shared" si="20"/>
        <v>82641</v>
      </c>
      <c r="U25" s="61">
        <f t="shared" si="20"/>
        <v>634800</v>
      </c>
      <c r="V25" s="61">
        <f t="shared" si="20"/>
        <v>85503</v>
      </c>
      <c r="W25" s="61">
        <f t="shared" si="20"/>
        <v>656600</v>
      </c>
      <c r="X25" s="61">
        <f>SUM(X26:X26)</f>
        <v>86718</v>
      </c>
      <c r="Y25" s="61">
        <f>SUM(Y26:Y26)</f>
        <v>677900</v>
      </c>
    </row>
    <row r="26" spans="1:25">
      <c r="A26" s="9">
        <v>55096200001</v>
      </c>
      <c r="B26" s="59"/>
      <c r="C26" s="59"/>
      <c r="D26" s="60">
        <v>326</v>
      </c>
      <c r="E26" s="60">
        <v>2400</v>
      </c>
      <c r="F26" s="61">
        <v>2322</v>
      </c>
      <c r="G26" s="61">
        <v>18300</v>
      </c>
      <c r="H26" s="62">
        <v>36049</v>
      </c>
      <c r="I26" s="62">
        <v>270600</v>
      </c>
      <c r="J26" s="61">
        <v>45599</v>
      </c>
      <c r="K26" s="61">
        <v>345300</v>
      </c>
      <c r="L26" s="61">
        <v>60205</v>
      </c>
      <c r="M26" s="61">
        <v>472600</v>
      </c>
      <c r="N26" s="61">
        <v>60205</v>
      </c>
      <c r="O26" s="61">
        <v>472600</v>
      </c>
      <c r="P26" s="147">
        <v>68355</v>
      </c>
      <c r="Q26" s="147">
        <v>527400</v>
      </c>
      <c r="R26" s="61">
        <v>82153</v>
      </c>
      <c r="S26" s="61">
        <v>627600</v>
      </c>
      <c r="T26" s="61">
        <v>82641</v>
      </c>
      <c r="U26" s="61">
        <v>634800</v>
      </c>
      <c r="V26" s="61">
        <v>85503</v>
      </c>
      <c r="W26" s="61">
        <v>656600</v>
      </c>
      <c r="X26" s="61">
        <v>86718</v>
      </c>
      <c r="Y26" s="61">
        <v>677900</v>
      </c>
    </row>
    <row r="27" spans="1:25">
      <c r="A27" s="9" t="s">
        <v>63</v>
      </c>
      <c r="B27" s="59">
        <f>SUM(B28:B28)</f>
        <v>12296</v>
      </c>
      <c r="C27" s="59">
        <f>SUM(C28:C28)</f>
        <v>167600</v>
      </c>
      <c r="D27" s="60">
        <f t="shared" ref="D27:I27" si="21">SUM(D28:D28)</f>
        <v>12714</v>
      </c>
      <c r="E27" s="60">
        <f t="shared" si="21"/>
        <v>179500</v>
      </c>
      <c r="F27" s="61">
        <f t="shared" si="21"/>
        <v>45354</v>
      </c>
      <c r="G27" s="61">
        <f t="shared" si="21"/>
        <v>431300</v>
      </c>
      <c r="H27" s="62">
        <f t="shared" si="21"/>
        <v>59968</v>
      </c>
      <c r="I27" s="62">
        <f t="shared" si="21"/>
        <v>586600</v>
      </c>
      <c r="J27" s="61">
        <f t="shared" ref="J27:Q27" si="22">SUM(J28:J28)</f>
        <v>84848</v>
      </c>
      <c r="K27" s="61">
        <f t="shared" si="22"/>
        <v>795100</v>
      </c>
      <c r="L27" s="61">
        <f t="shared" si="22"/>
        <v>109472</v>
      </c>
      <c r="M27" s="61">
        <f t="shared" si="22"/>
        <v>985500</v>
      </c>
      <c r="N27" s="61">
        <f t="shared" si="22"/>
        <v>124760</v>
      </c>
      <c r="O27" s="61">
        <f t="shared" si="22"/>
        <v>1128500</v>
      </c>
      <c r="P27" s="146">
        <f t="shared" si="22"/>
        <v>146089</v>
      </c>
      <c r="Q27" s="146">
        <f t="shared" si="22"/>
        <v>1328800</v>
      </c>
      <c r="R27" s="61">
        <f t="shared" ref="R27:Y27" si="23">SUM(R28:R28)</f>
        <v>150736</v>
      </c>
      <c r="S27" s="61">
        <f t="shared" si="23"/>
        <v>1419500</v>
      </c>
      <c r="T27" s="61">
        <f t="shared" si="23"/>
        <v>157821</v>
      </c>
      <c r="U27" s="61">
        <f t="shared" si="23"/>
        <v>1543600</v>
      </c>
      <c r="V27" s="61">
        <f t="shared" si="23"/>
        <v>165620</v>
      </c>
      <c r="W27" s="61">
        <f t="shared" si="23"/>
        <v>1714600</v>
      </c>
      <c r="X27" s="61">
        <f t="shared" si="23"/>
        <v>183062</v>
      </c>
      <c r="Y27" s="61">
        <f t="shared" si="23"/>
        <v>1931400</v>
      </c>
    </row>
    <row r="28" spans="1:25">
      <c r="A28" s="12">
        <v>55096900004</v>
      </c>
      <c r="B28" s="59">
        <v>12296</v>
      </c>
      <c r="C28" s="59">
        <v>167600</v>
      </c>
      <c r="D28" s="60">
        <v>12714</v>
      </c>
      <c r="E28" s="60">
        <v>179500</v>
      </c>
      <c r="F28" s="61">
        <v>45354</v>
      </c>
      <c r="G28" s="61">
        <v>431300</v>
      </c>
      <c r="H28" s="62">
        <v>59968</v>
      </c>
      <c r="I28" s="62">
        <v>586600</v>
      </c>
      <c r="J28" s="61">
        <v>84848</v>
      </c>
      <c r="K28" s="61">
        <v>795100</v>
      </c>
      <c r="L28" s="61">
        <v>109472</v>
      </c>
      <c r="M28" s="61">
        <v>985500</v>
      </c>
      <c r="N28" s="61">
        <v>124760</v>
      </c>
      <c r="O28" s="61">
        <v>1128500</v>
      </c>
      <c r="P28" s="147">
        <v>146089</v>
      </c>
      <c r="Q28" s="147">
        <v>1328800</v>
      </c>
      <c r="R28" s="61">
        <v>150736</v>
      </c>
      <c r="S28" s="61">
        <v>1419500</v>
      </c>
      <c r="T28" s="61">
        <v>157821</v>
      </c>
      <c r="U28" s="61">
        <v>1543600</v>
      </c>
      <c r="V28" s="61">
        <v>165620</v>
      </c>
      <c r="W28" s="61">
        <v>1714600</v>
      </c>
      <c r="X28" s="61">
        <v>183062</v>
      </c>
      <c r="Y28" s="61">
        <v>1931400</v>
      </c>
    </row>
    <row r="29" spans="1:25">
      <c r="A29" s="12" t="s">
        <v>64</v>
      </c>
      <c r="B29" s="59">
        <f t="shared" ref="B29:I29" si="24">SUM(B20+B23+B25+B27)</f>
        <v>43738</v>
      </c>
      <c r="C29" s="59">
        <f t="shared" si="24"/>
        <v>317600</v>
      </c>
      <c r="D29" s="60">
        <f t="shared" si="24"/>
        <v>51378</v>
      </c>
      <c r="E29" s="60">
        <f t="shared" si="24"/>
        <v>375200</v>
      </c>
      <c r="F29" s="61">
        <f>SUM(F20+F23+F25+F27)</f>
        <v>160983</v>
      </c>
      <c r="G29" s="61">
        <f>SUM(G20+G23+G25+G27)</f>
        <v>1248000</v>
      </c>
      <c r="H29" s="62">
        <f t="shared" si="24"/>
        <v>289601</v>
      </c>
      <c r="I29" s="62">
        <f t="shared" si="24"/>
        <v>2251400</v>
      </c>
      <c r="J29" s="61">
        <f t="shared" ref="J29:Q29" si="25">SUM(J20+J23+J25+J27)</f>
        <v>378106</v>
      </c>
      <c r="K29" s="61">
        <f t="shared" si="25"/>
        <v>3096800</v>
      </c>
      <c r="L29" s="61">
        <f t="shared" si="25"/>
        <v>479623</v>
      </c>
      <c r="M29" s="61">
        <f t="shared" si="25"/>
        <v>3956700</v>
      </c>
      <c r="N29" s="61">
        <f t="shared" si="25"/>
        <v>552527</v>
      </c>
      <c r="O29" s="61">
        <f t="shared" si="25"/>
        <v>4605600</v>
      </c>
      <c r="P29" s="146">
        <f t="shared" si="25"/>
        <v>618087</v>
      </c>
      <c r="Q29" s="146">
        <f t="shared" si="25"/>
        <v>5164400</v>
      </c>
      <c r="R29" s="61">
        <f t="shared" ref="R29:W29" si="26">SUM(R20+R23+R25+R27)</f>
        <v>655201</v>
      </c>
      <c r="S29" s="61">
        <f t="shared" si="26"/>
        <v>5626800</v>
      </c>
      <c r="T29" s="61">
        <f t="shared" si="26"/>
        <v>717013</v>
      </c>
      <c r="U29" s="61">
        <f t="shared" si="26"/>
        <v>6173400</v>
      </c>
      <c r="V29" s="61">
        <f t="shared" si="26"/>
        <v>757609</v>
      </c>
      <c r="W29" s="61">
        <f t="shared" si="26"/>
        <v>6595400</v>
      </c>
      <c r="X29" s="61">
        <f>SUM(X20+X23+X25+X27)</f>
        <v>800557</v>
      </c>
      <c r="Y29" s="61">
        <f>SUM(Y20+Y23+Y25+Y27)</f>
        <v>6945800</v>
      </c>
    </row>
    <row r="30" spans="1:25">
      <c r="A30" s="13"/>
      <c r="B30" s="59"/>
      <c r="C30" s="59"/>
      <c r="D30" s="60"/>
      <c r="E30" s="60"/>
      <c r="F30" s="61"/>
      <c r="G30" s="61"/>
      <c r="H30" s="62"/>
      <c r="I30" s="62"/>
      <c r="J30" s="61"/>
      <c r="K30" s="61"/>
      <c r="L30" s="61"/>
      <c r="M30" s="61"/>
      <c r="N30" s="61"/>
      <c r="O30" s="61"/>
      <c r="P30" s="146"/>
      <c r="Q30" s="146"/>
      <c r="R30" s="61"/>
      <c r="S30" s="61"/>
      <c r="T30" s="61"/>
      <c r="U30" s="61"/>
      <c r="V30" s="61"/>
      <c r="W30" s="61"/>
      <c r="X30" s="61"/>
      <c r="Y30" s="61"/>
    </row>
    <row r="31" spans="1:25">
      <c r="A31" s="9" t="s">
        <v>65</v>
      </c>
      <c r="B31" s="59">
        <f t="shared" ref="B31:I31" si="27">SUM(B32:B33)</f>
        <v>585885</v>
      </c>
      <c r="C31" s="59">
        <f t="shared" si="27"/>
        <v>1584900</v>
      </c>
      <c r="D31" s="60">
        <f t="shared" si="27"/>
        <v>913950</v>
      </c>
      <c r="E31" s="60">
        <f t="shared" si="27"/>
        <v>2496100</v>
      </c>
      <c r="F31" s="61">
        <f>SUM(F32:F33)</f>
        <v>1423503</v>
      </c>
      <c r="G31" s="61">
        <f>SUM(G32:G33)</f>
        <v>3964500</v>
      </c>
      <c r="H31" s="62">
        <f t="shared" si="27"/>
        <v>1620444</v>
      </c>
      <c r="I31" s="62">
        <f t="shared" si="27"/>
        <v>4606300</v>
      </c>
      <c r="J31" s="61">
        <f t="shared" ref="J31:Q31" si="28">SUM(J32:J33)</f>
        <v>2082616</v>
      </c>
      <c r="K31" s="61">
        <f t="shared" si="28"/>
        <v>5956400</v>
      </c>
      <c r="L31" s="61">
        <f t="shared" si="28"/>
        <v>2464968</v>
      </c>
      <c r="M31" s="61">
        <f t="shared" si="28"/>
        <v>7076500</v>
      </c>
      <c r="N31" s="61">
        <f t="shared" si="28"/>
        <v>2814429</v>
      </c>
      <c r="O31" s="61">
        <f t="shared" si="28"/>
        <v>8101500</v>
      </c>
      <c r="P31" s="146">
        <f t="shared" si="28"/>
        <v>3139348</v>
      </c>
      <c r="Q31" s="146">
        <f t="shared" si="28"/>
        <v>9043100</v>
      </c>
      <c r="R31" s="61">
        <f t="shared" ref="R31:W31" si="29">SUM(R32:R33)</f>
        <v>3378225</v>
      </c>
      <c r="S31" s="61">
        <f t="shared" si="29"/>
        <v>9731700</v>
      </c>
      <c r="T31" s="61">
        <f t="shared" si="29"/>
        <v>3928357</v>
      </c>
      <c r="U31" s="61">
        <f t="shared" si="29"/>
        <v>11325500</v>
      </c>
      <c r="V31" s="61">
        <f t="shared" si="29"/>
        <v>4297777</v>
      </c>
      <c r="W31" s="61">
        <f t="shared" si="29"/>
        <v>12334400</v>
      </c>
      <c r="X31" s="61">
        <f>SUM(X32:X33)</f>
        <v>4698072</v>
      </c>
      <c r="Y31" s="61">
        <f>SUM(Y32:Y33)</f>
        <v>13440800</v>
      </c>
    </row>
    <row r="32" spans="1:25">
      <c r="A32" s="9">
        <v>55101100000</v>
      </c>
      <c r="B32" s="59">
        <v>585885</v>
      </c>
      <c r="C32" s="59">
        <v>1584900</v>
      </c>
      <c r="D32" s="60">
        <v>913950</v>
      </c>
      <c r="E32" s="60">
        <v>2496100</v>
      </c>
      <c r="F32" s="61">
        <v>1423399</v>
      </c>
      <c r="G32" s="61">
        <v>3964000</v>
      </c>
      <c r="H32" s="62">
        <v>1620340</v>
      </c>
      <c r="I32" s="62">
        <v>4605800</v>
      </c>
      <c r="J32" s="61">
        <v>2081991</v>
      </c>
      <c r="K32" s="61">
        <v>5953500</v>
      </c>
      <c r="L32" s="61">
        <v>2464343</v>
      </c>
      <c r="M32" s="61">
        <v>7073600</v>
      </c>
      <c r="N32" s="61">
        <v>2813804</v>
      </c>
      <c r="O32" s="61">
        <v>8098600</v>
      </c>
      <c r="P32" s="147">
        <v>3138723</v>
      </c>
      <c r="Q32" s="147">
        <v>9040200</v>
      </c>
      <c r="R32" s="61">
        <v>3377600</v>
      </c>
      <c r="S32" s="61">
        <v>9728800</v>
      </c>
      <c r="T32" s="61">
        <v>3927732</v>
      </c>
      <c r="U32" s="61">
        <v>11322600</v>
      </c>
      <c r="V32" s="61">
        <v>4297152</v>
      </c>
      <c r="W32" s="61">
        <v>12331500</v>
      </c>
      <c r="X32" s="61">
        <v>4697268</v>
      </c>
      <c r="Y32" s="61">
        <v>13436600</v>
      </c>
    </row>
    <row r="33" spans="1:25">
      <c r="A33" s="9">
        <v>55101200009</v>
      </c>
      <c r="B33" s="59">
        <v>0</v>
      </c>
      <c r="C33" s="59">
        <v>0</v>
      </c>
      <c r="D33" s="60">
        <v>0</v>
      </c>
      <c r="E33" s="60">
        <v>0</v>
      </c>
      <c r="F33" s="61">
        <v>104</v>
      </c>
      <c r="G33" s="61">
        <v>500</v>
      </c>
      <c r="H33" s="62">
        <v>104</v>
      </c>
      <c r="I33" s="62">
        <v>500</v>
      </c>
      <c r="J33" s="61">
        <v>625</v>
      </c>
      <c r="K33" s="61">
        <v>2900</v>
      </c>
      <c r="L33" s="61">
        <v>625</v>
      </c>
      <c r="M33" s="61">
        <v>2900</v>
      </c>
      <c r="N33" s="61">
        <v>625</v>
      </c>
      <c r="O33" s="61">
        <v>2900</v>
      </c>
      <c r="P33" s="148">
        <v>625</v>
      </c>
      <c r="Q33" s="147">
        <v>2900</v>
      </c>
      <c r="R33" s="61">
        <v>625</v>
      </c>
      <c r="S33" s="61">
        <v>2900</v>
      </c>
      <c r="T33" s="61">
        <v>625</v>
      </c>
      <c r="U33" s="61">
        <v>2900</v>
      </c>
      <c r="V33" s="61">
        <v>625</v>
      </c>
      <c r="W33" s="61">
        <v>2900</v>
      </c>
      <c r="X33" s="61">
        <v>804</v>
      </c>
      <c r="Y33" s="61">
        <v>4200</v>
      </c>
    </row>
    <row r="34" spans="1:25">
      <c r="A34" s="9" t="s">
        <v>66</v>
      </c>
      <c r="B34" s="59">
        <f t="shared" ref="B34:I34" si="30">SUM(B35:B37)</f>
        <v>65671</v>
      </c>
      <c r="C34" s="59">
        <f t="shared" si="30"/>
        <v>366300</v>
      </c>
      <c r="D34" s="60">
        <f t="shared" si="30"/>
        <v>114449</v>
      </c>
      <c r="E34" s="60">
        <f t="shared" si="30"/>
        <v>599700</v>
      </c>
      <c r="F34" s="61">
        <f>SUM(F35:F37)</f>
        <v>164690</v>
      </c>
      <c r="G34" s="61">
        <f>SUM(G35:G37)</f>
        <v>846100</v>
      </c>
      <c r="H34" s="62">
        <f t="shared" si="30"/>
        <v>196948</v>
      </c>
      <c r="I34" s="62">
        <f t="shared" si="30"/>
        <v>994800</v>
      </c>
      <c r="J34" s="61">
        <f t="shared" ref="J34:Q34" si="31">SUM(J35:J37)</f>
        <v>207831</v>
      </c>
      <c r="K34" s="61">
        <f t="shared" si="31"/>
        <v>1045700</v>
      </c>
      <c r="L34" s="61">
        <f t="shared" si="31"/>
        <v>242271</v>
      </c>
      <c r="M34" s="61">
        <f t="shared" si="31"/>
        <v>1214000</v>
      </c>
      <c r="N34" s="61">
        <f t="shared" si="31"/>
        <v>268921</v>
      </c>
      <c r="O34" s="61">
        <f t="shared" si="31"/>
        <v>1368300</v>
      </c>
      <c r="P34" s="146">
        <f t="shared" si="31"/>
        <v>293585</v>
      </c>
      <c r="Q34" s="146">
        <f t="shared" si="31"/>
        <v>1512100</v>
      </c>
      <c r="R34" s="61">
        <f t="shared" ref="R34:W34" si="32">SUM(R35:R37)</f>
        <v>329698</v>
      </c>
      <c r="S34" s="61">
        <f t="shared" si="32"/>
        <v>1693700</v>
      </c>
      <c r="T34" s="61">
        <f t="shared" si="32"/>
        <v>369751</v>
      </c>
      <c r="U34" s="61">
        <f t="shared" si="32"/>
        <v>1873800</v>
      </c>
      <c r="V34" s="61">
        <f t="shared" si="32"/>
        <v>390629</v>
      </c>
      <c r="W34" s="61">
        <f t="shared" si="32"/>
        <v>1966700</v>
      </c>
      <c r="X34" s="61">
        <f>SUM(X35:X37)</f>
        <v>412545</v>
      </c>
      <c r="Y34" s="61">
        <f>SUM(Y35:Y37)</f>
        <v>2087800</v>
      </c>
    </row>
    <row r="35" spans="1:25">
      <c r="A35" s="9">
        <v>55102000009</v>
      </c>
      <c r="B35" s="59">
        <v>0</v>
      </c>
      <c r="C35" s="59">
        <v>0</v>
      </c>
      <c r="D35" s="60">
        <v>0</v>
      </c>
      <c r="E35" s="60">
        <v>0</v>
      </c>
      <c r="F35" s="61">
        <v>0</v>
      </c>
      <c r="G35" s="61">
        <v>0</v>
      </c>
      <c r="H35" s="62">
        <v>0</v>
      </c>
      <c r="I35" s="62">
        <v>0</v>
      </c>
      <c r="J35" s="61">
        <v>0</v>
      </c>
      <c r="K35" s="61">
        <v>0</v>
      </c>
      <c r="L35" s="61">
        <v>0</v>
      </c>
      <c r="M35" s="61">
        <v>0</v>
      </c>
      <c r="N35" s="61">
        <v>3923</v>
      </c>
      <c r="O35" s="61">
        <v>43900</v>
      </c>
      <c r="P35" s="147">
        <v>4473</v>
      </c>
      <c r="Q35" s="147">
        <v>50100</v>
      </c>
      <c r="R35" s="61">
        <v>4473</v>
      </c>
      <c r="S35" s="61">
        <v>50100</v>
      </c>
      <c r="T35" s="61">
        <v>4473</v>
      </c>
      <c r="U35" s="61">
        <v>50100</v>
      </c>
      <c r="V35" s="61">
        <v>4473</v>
      </c>
      <c r="W35" s="61">
        <v>50100</v>
      </c>
      <c r="X35" s="61">
        <v>6222</v>
      </c>
      <c r="Y35" s="61">
        <v>75600</v>
      </c>
    </row>
    <row r="36" spans="1:25">
      <c r="A36" s="9">
        <v>55103000007</v>
      </c>
      <c r="B36" s="59">
        <v>42168</v>
      </c>
      <c r="C36" s="59">
        <v>194200</v>
      </c>
      <c r="D36" s="60">
        <v>89850</v>
      </c>
      <c r="E36" s="60">
        <v>411800</v>
      </c>
      <c r="F36" s="61">
        <v>140091</v>
      </c>
      <c r="G36" s="61">
        <v>658200</v>
      </c>
      <c r="H36" s="62">
        <v>172349</v>
      </c>
      <c r="I36" s="62">
        <v>806900</v>
      </c>
      <c r="J36" s="61">
        <v>183232</v>
      </c>
      <c r="K36" s="61">
        <v>857800</v>
      </c>
      <c r="L36" s="61">
        <v>217672</v>
      </c>
      <c r="M36" s="61">
        <v>1026100</v>
      </c>
      <c r="N36" s="61">
        <v>240399</v>
      </c>
      <c r="O36" s="61">
        <v>1136500</v>
      </c>
      <c r="P36" s="147">
        <v>264513</v>
      </c>
      <c r="Q36" s="147">
        <v>1274100</v>
      </c>
      <c r="R36" s="61">
        <v>290614</v>
      </c>
      <c r="S36" s="61">
        <v>1409500</v>
      </c>
      <c r="T36" s="61">
        <v>330665</v>
      </c>
      <c r="U36" s="61">
        <v>1589600</v>
      </c>
      <c r="V36" s="61">
        <v>351543</v>
      </c>
      <c r="W36" s="61">
        <v>1682500</v>
      </c>
      <c r="X36" s="61">
        <v>371483</v>
      </c>
      <c r="Y36" s="61">
        <v>1775600</v>
      </c>
    </row>
    <row r="37" spans="1:25">
      <c r="A37" s="9">
        <v>55109000004</v>
      </c>
      <c r="B37" s="59">
        <v>23503</v>
      </c>
      <c r="C37" s="59">
        <v>172100</v>
      </c>
      <c r="D37" s="60">
        <v>24599</v>
      </c>
      <c r="E37" s="60">
        <v>187900</v>
      </c>
      <c r="F37" s="61">
        <v>24599</v>
      </c>
      <c r="G37" s="61">
        <v>187900</v>
      </c>
      <c r="H37" s="62">
        <v>24599</v>
      </c>
      <c r="I37" s="62">
        <v>187900</v>
      </c>
      <c r="J37" s="61">
        <v>24599</v>
      </c>
      <c r="K37" s="61">
        <v>187900</v>
      </c>
      <c r="L37" s="61">
        <v>24599</v>
      </c>
      <c r="M37" s="61">
        <v>187900</v>
      </c>
      <c r="N37" s="61">
        <v>24599</v>
      </c>
      <c r="O37" s="61">
        <v>187900</v>
      </c>
      <c r="P37" s="147">
        <v>24599</v>
      </c>
      <c r="Q37" s="147">
        <v>187900</v>
      </c>
      <c r="R37" s="61">
        <v>34611</v>
      </c>
      <c r="S37" s="61">
        <v>234100</v>
      </c>
      <c r="T37" s="61">
        <v>34613</v>
      </c>
      <c r="U37" s="61">
        <v>234100</v>
      </c>
      <c r="V37" s="61">
        <v>34613</v>
      </c>
      <c r="W37" s="61">
        <v>234100</v>
      </c>
      <c r="X37" s="61">
        <v>34840</v>
      </c>
      <c r="Y37" s="61">
        <v>236600</v>
      </c>
    </row>
    <row r="38" spans="1:25">
      <c r="A38" s="9" t="s">
        <v>67</v>
      </c>
      <c r="B38" s="59">
        <f t="shared" ref="B38:I38" si="33">SUM(B39:B40)</f>
        <v>137441</v>
      </c>
      <c r="C38" s="59">
        <f t="shared" si="33"/>
        <v>783700</v>
      </c>
      <c r="D38" s="60">
        <f t="shared" si="33"/>
        <v>162772</v>
      </c>
      <c r="E38" s="60">
        <f t="shared" si="33"/>
        <v>1109500</v>
      </c>
      <c r="F38" s="61">
        <f>SUM(F39:F40)</f>
        <v>255767</v>
      </c>
      <c r="G38" s="61">
        <f>SUM(G39:G40)</f>
        <v>1766400</v>
      </c>
      <c r="H38" s="62">
        <f t="shared" si="33"/>
        <v>360303</v>
      </c>
      <c r="I38" s="62">
        <f t="shared" si="33"/>
        <v>2505300</v>
      </c>
      <c r="J38" s="61">
        <f t="shared" ref="J38:Q38" si="34">SUM(J39:J40)</f>
        <v>436223</v>
      </c>
      <c r="K38" s="61">
        <f t="shared" si="34"/>
        <v>3173300</v>
      </c>
      <c r="L38" s="61">
        <f t="shared" si="34"/>
        <v>566978</v>
      </c>
      <c r="M38" s="61">
        <f t="shared" si="34"/>
        <v>4162300</v>
      </c>
      <c r="N38" s="61">
        <f t="shared" si="34"/>
        <v>662974</v>
      </c>
      <c r="O38" s="61">
        <f t="shared" si="34"/>
        <v>4909100</v>
      </c>
      <c r="P38" s="146">
        <f t="shared" si="34"/>
        <v>763353</v>
      </c>
      <c r="Q38" s="146">
        <f t="shared" si="34"/>
        <v>5615400</v>
      </c>
      <c r="R38" s="61">
        <f t="shared" ref="R38:W38" si="35">SUM(R39:R40)</f>
        <v>836491</v>
      </c>
      <c r="S38" s="61">
        <f t="shared" si="35"/>
        <v>6342500</v>
      </c>
      <c r="T38" s="61">
        <f t="shared" si="35"/>
        <v>901973</v>
      </c>
      <c r="U38" s="61">
        <f t="shared" si="35"/>
        <v>7081700</v>
      </c>
      <c r="V38" s="61">
        <f t="shared" si="35"/>
        <v>967164</v>
      </c>
      <c r="W38" s="61">
        <f t="shared" si="35"/>
        <v>8116400</v>
      </c>
      <c r="X38" s="61">
        <f>SUM(X39:X40)</f>
        <v>998651</v>
      </c>
      <c r="Y38" s="61">
        <f>SUM(Y39:Y40)</f>
        <v>8734600</v>
      </c>
    </row>
    <row r="39" spans="1:25">
      <c r="A39" s="9">
        <v>55091100003</v>
      </c>
      <c r="B39" s="59">
        <v>135336</v>
      </c>
      <c r="C39" s="59">
        <v>756600</v>
      </c>
      <c r="D39" s="60">
        <v>142308</v>
      </c>
      <c r="E39" s="60">
        <v>1006200</v>
      </c>
      <c r="F39" s="61">
        <v>220563</v>
      </c>
      <c r="G39" s="61">
        <v>1499500</v>
      </c>
      <c r="H39" s="62">
        <v>318162</v>
      </c>
      <c r="I39" s="62">
        <v>2151000</v>
      </c>
      <c r="J39" s="61">
        <v>363288</v>
      </c>
      <c r="K39" s="61">
        <v>2622400</v>
      </c>
      <c r="L39" s="61">
        <v>484240</v>
      </c>
      <c r="M39" s="61">
        <v>3494400</v>
      </c>
      <c r="N39" s="61">
        <v>563486</v>
      </c>
      <c r="O39" s="61">
        <v>4122000</v>
      </c>
      <c r="P39" s="147">
        <v>649471</v>
      </c>
      <c r="Q39" s="147">
        <v>4646200</v>
      </c>
      <c r="R39" s="61">
        <v>693231</v>
      </c>
      <c r="S39" s="61">
        <v>5079300</v>
      </c>
      <c r="T39" s="61">
        <v>739190</v>
      </c>
      <c r="U39" s="61">
        <v>5660700</v>
      </c>
      <c r="V39" s="61">
        <v>780770</v>
      </c>
      <c r="W39" s="61">
        <v>6559100</v>
      </c>
      <c r="X39" s="61">
        <v>794879</v>
      </c>
      <c r="Y39" s="61">
        <v>7051800</v>
      </c>
    </row>
    <row r="40" spans="1:25">
      <c r="A40" s="9">
        <v>55091200002</v>
      </c>
      <c r="B40" s="59">
        <v>2105</v>
      </c>
      <c r="C40" s="59">
        <v>27100</v>
      </c>
      <c r="D40" s="60">
        <v>20464</v>
      </c>
      <c r="E40" s="60">
        <v>103300</v>
      </c>
      <c r="F40" s="61">
        <v>35204</v>
      </c>
      <c r="G40" s="61">
        <v>266900</v>
      </c>
      <c r="H40" s="62">
        <v>42141</v>
      </c>
      <c r="I40" s="62">
        <v>354300</v>
      </c>
      <c r="J40" s="61">
        <v>72935</v>
      </c>
      <c r="K40" s="61">
        <v>550900</v>
      </c>
      <c r="L40" s="61">
        <v>82738</v>
      </c>
      <c r="M40" s="61">
        <v>667900</v>
      </c>
      <c r="N40" s="61">
        <v>99488</v>
      </c>
      <c r="O40" s="61">
        <v>787100</v>
      </c>
      <c r="P40" s="147">
        <v>113882</v>
      </c>
      <c r="Q40" s="147">
        <v>969200</v>
      </c>
      <c r="R40" s="61">
        <v>143260</v>
      </c>
      <c r="S40" s="61">
        <v>1263200</v>
      </c>
      <c r="T40" s="61">
        <v>162783</v>
      </c>
      <c r="U40" s="61">
        <v>1421000</v>
      </c>
      <c r="V40" s="61">
        <v>186394</v>
      </c>
      <c r="W40" s="61">
        <v>1557300</v>
      </c>
      <c r="X40" s="61">
        <v>203772</v>
      </c>
      <c r="Y40" s="61">
        <v>1682800</v>
      </c>
    </row>
    <row r="41" spans="1:25">
      <c r="A41" s="9" t="s">
        <v>68</v>
      </c>
      <c r="B41" s="59">
        <f t="shared" ref="B41:I41" si="36">SUM(B42:B43)</f>
        <v>82174</v>
      </c>
      <c r="C41" s="59">
        <f t="shared" si="36"/>
        <v>414100</v>
      </c>
      <c r="D41" s="60">
        <f t="shared" si="36"/>
        <v>113484</v>
      </c>
      <c r="E41" s="60">
        <f t="shared" si="36"/>
        <v>569600</v>
      </c>
      <c r="F41" s="61">
        <f>SUM(F42:F43)</f>
        <v>156303</v>
      </c>
      <c r="G41" s="61">
        <f>SUM(G42:G43)</f>
        <v>894800</v>
      </c>
      <c r="H41" s="62">
        <f t="shared" si="36"/>
        <v>207709</v>
      </c>
      <c r="I41" s="62">
        <f t="shared" si="36"/>
        <v>1134700</v>
      </c>
      <c r="J41" s="61">
        <f t="shared" ref="J41:Q41" si="37">SUM(J42:J43)</f>
        <v>290571</v>
      </c>
      <c r="K41" s="61">
        <f t="shared" si="37"/>
        <v>1643900</v>
      </c>
      <c r="L41" s="61">
        <f t="shared" si="37"/>
        <v>361616</v>
      </c>
      <c r="M41" s="61">
        <f t="shared" si="37"/>
        <v>2048400</v>
      </c>
      <c r="N41" s="61">
        <f t="shared" si="37"/>
        <v>427073</v>
      </c>
      <c r="O41" s="61">
        <f t="shared" si="37"/>
        <v>2433100</v>
      </c>
      <c r="P41" s="146">
        <f t="shared" si="37"/>
        <v>481799</v>
      </c>
      <c r="Q41" s="146">
        <f t="shared" si="37"/>
        <v>2835400</v>
      </c>
      <c r="R41" s="61">
        <f t="shared" ref="R41:W41" si="38">SUM(R42:R43)</f>
        <v>522838</v>
      </c>
      <c r="S41" s="61">
        <f t="shared" si="38"/>
        <v>3129400</v>
      </c>
      <c r="T41" s="61">
        <f t="shared" si="38"/>
        <v>589346</v>
      </c>
      <c r="U41" s="61">
        <f t="shared" si="38"/>
        <v>3468700</v>
      </c>
      <c r="V41" s="61">
        <f t="shared" si="38"/>
        <v>648932</v>
      </c>
      <c r="W41" s="61">
        <f t="shared" si="38"/>
        <v>3798000</v>
      </c>
      <c r="X41" s="61">
        <f>SUM(X42:X43)</f>
        <v>674843</v>
      </c>
      <c r="Y41" s="61">
        <f>SUM(Y42:Y43)</f>
        <v>3956800</v>
      </c>
    </row>
    <row r="42" spans="1:25">
      <c r="A42" s="12">
        <v>55081000005</v>
      </c>
      <c r="B42" s="59">
        <v>81899</v>
      </c>
      <c r="C42" s="59">
        <v>411600</v>
      </c>
      <c r="D42" s="60">
        <v>112795</v>
      </c>
      <c r="E42" s="60">
        <v>561000</v>
      </c>
      <c r="F42" s="61">
        <v>155484</v>
      </c>
      <c r="G42" s="61">
        <v>884800</v>
      </c>
      <c r="H42" s="62">
        <v>206610</v>
      </c>
      <c r="I42" s="62">
        <v>1114500</v>
      </c>
      <c r="J42" s="61">
        <v>288269</v>
      </c>
      <c r="K42" s="61">
        <v>1613100</v>
      </c>
      <c r="L42" s="61">
        <v>357766</v>
      </c>
      <c r="M42" s="61">
        <v>2003200</v>
      </c>
      <c r="N42" s="61">
        <v>422113</v>
      </c>
      <c r="O42" s="61">
        <v>2381400</v>
      </c>
      <c r="P42" s="147">
        <v>476298</v>
      </c>
      <c r="Q42" s="147">
        <v>2710500</v>
      </c>
      <c r="R42" s="61">
        <v>516517</v>
      </c>
      <c r="S42" s="61">
        <v>2999500</v>
      </c>
      <c r="T42" s="61">
        <v>581960</v>
      </c>
      <c r="U42" s="61">
        <v>3332800</v>
      </c>
      <c r="V42" s="61">
        <v>639462</v>
      </c>
      <c r="W42" s="61">
        <v>3650200</v>
      </c>
      <c r="X42" s="61">
        <v>664483</v>
      </c>
      <c r="Y42" s="61">
        <v>3793400</v>
      </c>
    </row>
    <row r="43" spans="1:25">
      <c r="A43" s="12">
        <v>55082000003</v>
      </c>
      <c r="B43" s="59">
        <v>275</v>
      </c>
      <c r="C43" s="59">
        <v>2500</v>
      </c>
      <c r="D43" s="60">
        <v>689</v>
      </c>
      <c r="E43" s="60">
        <v>8600</v>
      </c>
      <c r="F43" s="61">
        <v>819</v>
      </c>
      <c r="G43" s="61">
        <v>10000</v>
      </c>
      <c r="H43" s="62">
        <v>1099</v>
      </c>
      <c r="I43" s="62">
        <v>20200</v>
      </c>
      <c r="J43" s="61">
        <v>2302</v>
      </c>
      <c r="K43" s="61">
        <v>30800</v>
      </c>
      <c r="L43" s="61">
        <v>3850</v>
      </c>
      <c r="M43" s="61">
        <v>45200</v>
      </c>
      <c r="N43" s="61">
        <v>4960</v>
      </c>
      <c r="O43" s="61">
        <v>51700</v>
      </c>
      <c r="P43" s="147">
        <v>5501</v>
      </c>
      <c r="Q43" s="147">
        <v>124900</v>
      </c>
      <c r="R43" s="61">
        <v>6321</v>
      </c>
      <c r="S43" s="61">
        <v>129900</v>
      </c>
      <c r="T43" s="61">
        <v>7386</v>
      </c>
      <c r="U43" s="61">
        <v>135900</v>
      </c>
      <c r="V43" s="61">
        <v>9470</v>
      </c>
      <c r="W43" s="61">
        <v>147800</v>
      </c>
      <c r="X43" s="61">
        <v>10360</v>
      </c>
      <c r="Y43" s="61">
        <v>163400</v>
      </c>
    </row>
    <row r="44" spans="1:25">
      <c r="A44" s="12" t="s">
        <v>69</v>
      </c>
      <c r="B44" s="59">
        <f t="shared" ref="B44:I44" si="39">SUM(B31+B34+B38+B41)</f>
        <v>871171</v>
      </c>
      <c r="C44" s="59">
        <f t="shared" si="39"/>
        <v>3149000</v>
      </c>
      <c r="D44" s="60">
        <f t="shared" si="39"/>
        <v>1304655</v>
      </c>
      <c r="E44" s="60">
        <f t="shared" si="39"/>
        <v>4774900</v>
      </c>
      <c r="F44" s="61">
        <f>SUM(F31+F34+F38+F41)</f>
        <v>2000263</v>
      </c>
      <c r="G44" s="61">
        <f>SUM(G31+G34+G38+G41)</f>
        <v>7471800</v>
      </c>
      <c r="H44" s="62">
        <f t="shared" si="39"/>
        <v>2385404</v>
      </c>
      <c r="I44" s="62">
        <f t="shared" si="39"/>
        <v>9241100</v>
      </c>
      <c r="J44" s="61">
        <f t="shared" ref="J44:Q44" si="40">SUM(J31+J34+J38+J41)</f>
        <v>3017241</v>
      </c>
      <c r="K44" s="61">
        <f t="shared" si="40"/>
        <v>11819300</v>
      </c>
      <c r="L44" s="61">
        <f t="shared" si="40"/>
        <v>3635833</v>
      </c>
      <c r="M44" s="61">
        <f t="shared" si="40"/>
        <v>14501200</v>
      </c>
      <c r="N44" s="61">
        <f t="shared" si="40"/>
        <v>4173397</v>
      </c>
      <c r="O44" s="61">
        <f t="shared" si="40"/>
        <v>16812000</v>
      </c>
      <c r="P44" s="146">
        <f t="shared" si="40"/>
        <v>4678085</v>
      </c>
      <c r="Q44" s="146">
        <f t="shared" si="40"/>
        <v>19006000</v>
      </c>
      <c r="R44" s="61">
        <f t="shared" ref="R44:W44" si="41">SUM(R31+R34+R38+R41)</f>
        <v>5067252</v>
      </c>
      <c r="S44" s="61">
        <f t="shared" si="41"/>
        <v>20897300</v>
      </c>
      <c r="T44" s="61">
        <f t="shared" si="41"/>
        <v>5789427</v>
      </c>
      <c r="U44" s="61">
        <f t="shared" si="41"/>
        <v>23749700</v>
      </c>
      <c r="V44" s="61">
        <f t="shared" si="41"/>
        <v>6304502</v>
      </c>
      <c r="W44" s="61">
        <f t="shared" si="41"/>
        <v>26215500</v>
      </c>
      <c r="X44" s="61">
        <f>SUM(X31+X34+X38+X41)</f>
        <v>6784111</v>
      </c>
      <c r="Y44" s="61">
        <f>SUM(Y31+Y34+Y38+Y41)</f>
        <v>28220000</v>
      </c>
    </row>
    <row r="45" spans="1:25">
      <c r="A45" s="13"/>
      <c r="B45" s="59"/>
      <c r="C45" s="59"/>
      <c r="D45" s="60"/>
      <c r="E45" s="60"/>
      <c r="F45" s="61"/>
      <c r="G45" s="61"/>
      <c r="H45" s="62"/>
      <c r="I45" s="62"/>
      <c r="J45" s="61"/>
      <c r="K45" s="61"/>
      <c r="L45" s="61"/>
      <c r="M45" s="61"/>
      <c r="N45" s="61"/>
      <c r="O45" s="61"/>
      <c r="P45" s="146"/>
      <c r="Q45" s="146"/>
      <c r="R45" s="61"/>
      <c r="S45" s="61"/>
      <c r="T45" s="61"/>
      <c r="U45" s="61"/>
      <c r="V45" s="61"/>
      <c r="W45" s="61"/>
      <c r="X45" s="61"/>
      <c r="Y45" s="61"/>
    </row>
    <row r="46" spans="1:25">
      <c r="A46" s="9" t="s">
        <v>70</v>
      </c>
      <c r="B46" s="59">
        <f t="shared" ref="B46:I46" si="42">SUM(B47:B49)</f>
        <v>22078</v>
      </c>
      <c r="C46" s="59">
        <f t="shared" si="42"/>
        <v>40200</v>
      </c>
      <c r="D46" s="60">
        <f t="shared" si="42"/>
        <v>23416</v>
      </c>
      <c r="E46" s="60">
        <f t="shared" si="42"/>
        <v>67500</v>
      </c>
      <c r="F46" s="61">
        <f>SUM(F47:F49)</f>
        <v>23566</v>
      </c>
      <c r="G46" s="61">
        <f>SUM(G47:G49)</f>
        <v>67900</v>
      </c>
      <c r="H46" s="62">
        <f t="shared" si="42"/>
        <v>28133</v>
      </c>
      <c r="I46" s="62">
        <f t="shared" si="42"/>
        <v>106000</v>
      </c>
      <c r="J46" s="61">
        <f t="shared" ref="J46:Q46" si="43">SUM(J47:J49)</f>
        <v>30025</v>
      </c>
      <c r="K46" s="61">
        <f t="shared" si="43"/>
        <v>148500</v>
      </c>
      <c r="L46" s="61">
        <f t="shared" si="43"/>
        <v>54251</v>
      </c>
      <c r="M46" s="61">
        <f t="shared" si="43"/>
        <v>197900</v>
      </c>
      <c r="N46" s="61">
        <f t="shared" si="43"/>
        <v>58667</v>
      </c>
      <c r="O46" s="61">
        <f t="shared" si="43"/>
        <v>246700</v>
      </c>
      <c r="P46" s="146">
        <f t="shared" si="43"/>
        <v>81847</v>
      </c>
      <c r="Q46" s="146">
        <f t="shared" si="43"/>
        <v>292300</v>
      </c>
      <c r="R46" s="61">
        <f t="shared" ref="R46:W46" si="44">SUM(R47:R49)</f>
        <v>87637</v>
      </c>
      <c r="S46" s="61">
        <f t="shared" si="44"/>
        <v>327000</v>
      </c>
      <c r="T46" s="61">
        <f t="shared" si="44"/>
        <v>88237</v>
      </c>
      <c r="U46" s="61">
        <f t="shared" si="44"/>
        <v>340600</v>
      </c>
      <c r="V46" s="61">
        <f t="shared" si="44"/>
        <v>89477</v>
      </c>
      <c r="W46" s="61">
        <f t="shared" si="44"/>
        <v>366100</v>
      </c>
      <c r="X46" s="61">
        <f>SUM(X47:X49)</f>
        <v>92635</v>
      </c>
      <c r="Y46" s="61">
        <f>SUM(Y47:Y49)</f>
        <v>374900</v>
      </c>
    </row>
    <row r="47" spans="1:25">
      <c r="A47" s="9">
        <v>55111000000</v>
      </c>
      <c r="B47" s="59"/>
      <c r="C47" s="59"/>
      <c r="D47" s="60">
        <v>0</v>
      </c>
      <c r="E47" s="60">
        <v>0</v>
      </c>
      <c r="F47" s="61">
        <v>0</v>
      </c>
      <c r="G47" s="61">
        <v>0</v>
      </c>
      <c r="H47" s="62">
        <v>0</v>
      </c>
      <c r="I47" s="62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146">
        <v>0</v>
      </c>
      <c r="Q47" s="146">
        <v>0</v>
      </c>
      <c r="R47" s="61"/>
      <c r="S47" s="61"/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</row>
    <row r="48" spans="1:25">
      <c r="A48" s="9">
        <v>55112000008</v>
      </c>
      <c r="B48" s="59">
        <v>21773</v>
      </c>
      <c r="C48" s="59">
        <v>36900</v>
      </c>
      <c r="D48" s="60">
        <v>23111</v>
      </c>
      <c r="E48" s="60">
        <v>64200</v>
      </c>
      <c r="F48" s="61">
        <v>23111</v>
      </c>
      <c r="G48" s="61">
        <v>64200</v>
      </c>
      <c r="H48" s="62">
        <v>27318</v>
      </c>
      <c r="I48" s="62">
        <v>101200</v>
      </c>
      <c r="J48" s="61">
        <v>29210</v>
      </c>
      <c r="K48" s="61">
        <v>143700</v>
      </c>
      <c r="L48" s="61">
        <v>53316</v>
      </c>
      <c r="M48" s="61">
        <v>192700</v>
      </c>
      <c r="N48" s="61">
        <v>57655</v>
      </c>
      <c r="O48" s="61">
        <v>240000</v>
      </c>
      <c r="P48" s="148">
        <v>80835</v>
      </c>
      <c r="Q48" s="148">
        <v>285600</v>
      </c>
      <c r="R48" s="61">
        <v>86625</v>
      </c>
      <c r="S48" s="61">
        <v>320300</v>
      </c>
      <c r="T48" s="61">
        <v>87225</v>
      </c>
      <c r="U48" s="61">
        <v>333900</v>
      </c>
      <c r="V48" s="61">
        <v>88465</v>
      </c>
      <c r="W48" s="61">
        <v>359400</v>
      </c>
      <c r="X48" s="61">
        <v>91623</v>
      </c>
      <c r="Y48" s="61">
        <v>368200</v>
      </c>
    </row>
    <row r="49" spans="1:25">
      <c r="A49" s="9">
        <v>55113000006</v>
      </c>
      <c r="B49" s="59">
        <v>305</v>
      </c>
      <c r="C49" s="59">
        <v>3300</v>
      </c>
      <c r="D49" s="60">
        <v>305</v>
      </c>
      <c r="E49" s="60">
        <v>3300</v>
      </c>
      <c r="F49" s="61">
        <v>455</v>
      </c>
      <c r="G49" s="61">
        <v>3700</v>
      </c>
      <c r="H49" s="62">
        <v>815</v>
      </c>
      <c r="I49" s="62">
        <v>4800</v>
      </c>
      <c r="J49" s="61">
        <v>815</v>
      </c>
      <c r="K49" s="61">
        <v>4800</v>
      </c>
      <c r="L49" s="61">
        <v>935</v>
      </c>
      <c r="M49" s="61">
        <v>5200</v>
      </c>
      <c r="N49" s="61">
        <v>1012</v>
      </c>
      <c r="O49" s="61">
        <v>6700</v>
      </c>
      <c r="P49" s="147">
        <v>1012</v>
      </c>
      <c r="Q49" s="147">
        <v>6700</v>
      </c>
      <c r="R49" s="61">
        <v>1012</v>
      </c>
      <c r="S49" s="61">
        <v>6700</v>
      </c>
      <c r="T49" s="61">
        <v>1012</v>
      </c>
      <c r="U49" s="61">
        <v>6700</v>
      </c>
      <c r="V49" s="61">
        <v>1012</v>
      </c>
      <c r="W49" s="61">
        <v>6700</v>
      </c>
      <c r="X49" s="61">
        <v>1012</v>
      </c>
      <c r="Y49" s="61">
        <v>6700</v>
      </c>
    </row>
    <row r="50" spans="1:25">
      <c r="A50" s="9" t="s">
        <v>71</v>
      </c>
      <c r="B50" s="59">
        <f t="shared" ref="B50:I50" si="45">SUM(B51:B54)</f>
        <v>70450</v>
      </c>
      <c r="C50" s="59">
        <f t="shared" si="45"/>
        <v>647600</v>
      </c>
      <c r="D50" s="60">
        <f t="shared" si="45"/>
        <v>145214</v>
      </c>
      <c r="E50" s="60">
        <f t="shared" si="45"/>
        <v>1231400</v>
      </c>
      <c r="F50" s="61">
        <f>SUM(F51:F54)</f>
        <v>228883</v>
      </c>
      <c r="G50" s="61">
        <f>SUM(G51:G54)</f>
        <v>2001300</v>
      </c>
      <c r="H50" s="62">
        <f t="shared" si="45"/>
        <v>322285</v>
      </c>
      <c r="I50" s="62">
        <f t="shared" si="45"/>
        <v>2774900</v>
      </c>
      <c r="J50" s="61">
        <f t="shared" ref="J50:Q50" si="46">SUM(J51:J54)</f>
        <v>404752</v>
      </c>
      <c r="K50" s="61">
        <f t="shared" si="46"/>
        <v>3549700</v>
      </c>
      <c r="L50" s="61">
        <f t="shared" si="46"/>
        <v>523195</v>
      </c>
      <c r="M50" s="61">
        <f t="shared" si="46"/>
        <v>4735700</v>
      </c>
      <c r="N50" s="61">
        <f t="shared" si="46"/>
        <v>714804</v>
      </c>
      <c r="O50" s="61">
        <f t="shared" si="46"/>
        <v>5897800</v>
      </c>
      <c r="P50" s="146">
        <f t="shared" si="46"/>
        <v>835339</v>
      </c>
      <c r="Q50" s="146">
        <f t="shared" si="46"/>
        <v>6997800</v>
      </c>
      <c r="R50" s="61">
        <f t="shared" ref="R50:W50" si="47">SUM(R51:R54)</f>
        <v>912463</v>
      </c>
      <c r="S50" s="61">
        <f t="shared" si="47"/>
        <v>7722000</v>
      </c>
      <c r="T50" s="61">
        <f t="shared" si="47"/>
        <v>1000866</v>
      </c>
      <c r="U50" s="61">
        <f t="shared" si="47"/>
        <v>8540900</v>
      </c>
      <c r="V50" s="61">
        <f t="shared" si="47"/>
        <v>1068719</v>
      </c>
      <c r="W50" s="61">
        <f t="shared" si="47"/>
        <v>9192200</v>
      </c>
      <c r="X50" s="61">
        <f>SUM(X51:X54)</f>
        <v>1152649</v>
      </c>
      <c r="Y50" s="61">
        <f>SUM(Y51:Y54)</f>
        <v>9939100</v>
      </c>
    </row>
    <row r="51" spans="1:25">
      <c r="A51" s="15" t="s">
        <v>38</v>
      </c>
      <c r="B51" s="59">
        <v>17427</v>
      </c>
      <c r="C51" s="59">
        <v>152800</v>
      </c>
      <c r="D51" s="60">
        <v>23919</v>
      </c>
      <c r="E51" s="60">
        <v>217100</v>
      </c>
      <c r="F51" s="61">
        <v>30321</v>
      </c>
      <c r="G51" s="61">
        <v>297100</v>
      </c>
      <c r="H51" s="62">
        <v>36285</v>
      </c>
      <c r="I51" s="62">
        <v>360300</v>
      </c>
      <c r="J51" s="61">
        <v>42628</v>
      </c>
      <c r="K51" s="61">
        <v>435000</v>
      </c>
      <c r="L51" s="61">
        <v>50439</v>
      </c>
      <c r="M51" s="61">
        <v>540900</v>
      </c>
      <c r="N51" s="61">
        <v>79455</v>
      </c>
      <c r="O51" s="61">
        <v>700100</v>
      </c>
      <c r="P51" s="146">
        <v>64011</v>
      </c>
      <c r="Q51" s="146">
        <v>736300</v>
      </c>
      <c r="R51" s="61">
        <v>72947</v>
      </c>
      <c r="S51" s="61">
        <v>873600</v>
      </c>
      <c r="T51" s="61">
        <v>88398</v>
      </c>
      <c r="U51" s="61">
        <v>1037400</v>
      </c>
      <c r="V51" s="61">
        <v>92705</v>
      </c>
      <c r="W51" s="61">
        <v>1130600</v>
      </c>
      <c r="X51" s="61">
        <v>101045</v>
      </c>
      <c r="Y51" s="61">
        <v>1220000</v>
      </c>
    </row>
    <row r="52" spans="1:25">
      <c r="A52" s="9">
        <v>56049010009</v>
      </c>
      <c r="B52" s="59">
        <v>11984</v>
      </c>
      <c r="C52" s="59">
        <v>148800</v>
      </c>
      <c r="D52" s="60">
        <v>20502</v>
      </c>
      <c r="E52" s="60">
        <v>261900</v>
      </c>
      <c r="F52" s="61">
        <v>26525</v>
      </c>
      <c r="G52" s="61">
        <v>373600</v>
      </c>
      <c r="H52" s="62">
        <v>47939</v>
      </c>
      <c r="I52" s="62">
        <v>549500</v>
      </c>
      <c r="J52" s="61">
        <v>66107</v>
      </c>
      <c r="K52" s="61">
        <v>757500</v>
      </c>
      <c r="L52" s="61">
        <v>73557</v>
      </c>
      <c r="M52" s="61">
        <v>834500</v>
      </c>
      <c r="N52" s="61">
        <v>108441</v>
      </c>
      <c r="O52" s="61">
        <v>982800</v>
      </c>
      <c r="P52" s="147">
        <v>113267</v>
      </c>
      <c r="Q52" s="147">
        <v>1056700</v>
      </c>
      <c r="R52" s="61">
        <v>118992</v>
      </c>
      <c r="S52" s="61">
        <v>1162200</v>
      </c>
      <c r="T52" s="61">
        <v>136029</v>
      </c>
      <c r="U52" s="61">
        <v>1358000</v>
      </c>
      <c r="V52" s="61">
        <v>146188</v>
      </c>
      <c r="W52" s="61">
        <v>1471500</v>
      </c>
      <c r="X52" s="61">
        <v>154145</v>
      </c>
      <c r="Y52" s="61">
        <v>1574900</v>
      </c>
    </row>
    <row r="53" spans="1:25">
      <c r="A53" s="15" t="s">
        <v>17</v>
      </c>
      <c r="B53" s="59">
        <v>5361</v>
      </c>
      <c r="C53" s="59">
        <v>81000</v>
      </c>
      <c r="D53" s="60">
        <v>10448</v>
      </c>
      <c r="E53" s="60">
        <v>156400</v>
      </c>
      <c r="F53" s="61">
        <v>36699</v>
      </c>
      <c r="G53" s="61">
        <v>475000</v>
      </c>
      <c r="H53" s="62">
        <v>52232</v>
      </c>
      <c r="I53" s="62">
        <v>697400</v>
      </c>
      <c r="J53" s="61">
        <v>71255</v>
      </c>
      <c r="K53" s="61">
        <v>943100</v>
      </c>
      <c r="L53" s="61">
        <v>94351</v>
      </c>
      <c r="M53" s="61">
        <v>1353800</v>
      </c>
      <c r="N53" s="61">
        <v>114422</v>
      </c>
      <c r="O53" s="61">
        <v>1645500</v>
      </c>
      <c r="P53" s="147">
        <v>137783</v>
      </c>
      <c r="Q53" s="147">
        <v>1884700</v>
      </c>
      <c r="R53" s="61">
        <v>141587</v>
      </c>
      <c r="S53" s="61">
        <v>1942200</v>
      </c>
      <c r="T53" s="61">
        <v>151115</v>
      </c>
      <c r="U53" s="61">
        <v>2061900</v>
      </c>
      <c r="V53" s="61">
        <v>159510</v>
      </c>
      <c r="W53" s="61">
        <v>2188100</v>
      </c>
      <c r="X53" s="61">
        <v>165933</v>
      </c>
      <c r="Y53" s="61">
        <v>2270700</v>
      </c>
    </row>
    <row r="54" spans="1:25">
      <c r="A54" s="15" t="s">
        <v>18</v>
      </c>
      <c r="B54" s="59">
        <v>35678</v>
      </c>
      <c r="C54" s="59">
        <v>265000</v>
      </c>
      <c r="D54" s="60">
        <v>90345</v>
      </c>
      <c r="E54" s="60">
        <v>596000</v>
      </c>
      <c r="F54" s="61">
        <v>135338</v>
      </c>
      <c r="G54" s="61">
        <v>855600</v>
      </c>
      <c r="H54" s="62">
        <v>185829</v>
      </c>
      <c r="I54" s="62">
        <v>1167700</v>
      </c>
      <c r="J54" s="61">
        <v>224762</v>
      </c>
      <c r="K54" s="61">
        <v>1414100</v>
      </c>
      <c r="L54" s="61">
        <v>304848</v>
      </c>
      <c r="M54" s="61">
        <v>2006500</v>
      </c>
      <c r="N54" s="61">
        <v>412486</v>
      </c>
      <c r="O54" s="61">
        <v>2569400</v>
      </c>
      <c r="P54" s="146">
        <v>520278</v>
      </c>
      <c r="Q54" s="146">
        <v>3320100</v>
      </c>
      <c r="R54" s="61">
        <v>578937</v>
      </c>
      <c r="S54" s="61">
        <v>3744000</v>
      </c>
      <c r="T54" s="61">
        <v>625324</v>
      </c>
      <c r="U54" s="61">
        <v>4083600</v>
      </c>
      <c r="V54" s="61">
        <v>670316</v>
      </c>
      <c r="W54" s="61">
        <v>4402000</v>
      </c>
      <c r="X54" s="61">
        <v>731526</v>
      </c>
      <c r="Y54" s="61">
        <v>4873500</v>
      </c>
    </row>
    <row r="55" spans="1:25">
      <c r="A55" s="9" t="s">
        <v>72</v>
      </c>
      <c r="B55" s="59">
        <f t="shared" ref="B55:I55" si="48">SUM(B56:B58)</f>
        <v>225163</v>
      </c>
      <c r="C55" s="59">
        <f t="shared" si="48"/>
        <v>1004700</v>
      </c>
      <c r="D55" s="60">
        <f t="shared" si="48"/>
        <v>400505</v>
      </c>
      <c r="E55" s="60">
        <f t="shared" si="48"/>
        <v>2064100</v>
      </c>
      <c r="F55" s="61">
        <f>SUM(F56:F58)</f>
        <v>653672</v>
      </c>
      <c r="G55" s="61">
        <f>SUM(G56:G58)</f>
        <v>4072600</v>
      </c>
      <c r="H55" s="62">
        <f t="shared" si="48"/>
        <v>857238</v>
      </c>
      <c r="I55" s="62">
        <f t="shared" si="48"/>
        <v>5773100</v>
      </c>
      <c r="J55" s="61">
        <f t="shared" ref="J55:Q55" si="49">SUM(J56:J58)</f>
        <v>1082077</v>
      </c>
      <c r="K55" s="61">
        <f t="shared" si="49"/>
        <v>7852300</v>
      </c>
      <c r="L55" s="61">
        <f t="shared" si="49"/>
        <v>1311847</v>
      </c>
      <c r="M55" s="61">
        <f t="shared" si="49"/>
        <v>9955000</v>
      </c>
      <c r="N55" s="61">
        <f t="shared" si="49"/>
        <v>1549155</v>
      </c>
      <c r="O55" s="61">
        <f t="shared" si="49"/>
        <v>11677400</v>
      </c>
      <c r="P55" s="146">
        <f t="shared" si="49"/>
        <v>1976113</v>
      </c>
      <c r="Q55" s="146">
        <f t="shared" si="49"/>
        <v>13758100</v>
      </c>
      <c r="R55" s="61">
        <f t="shared" ref="R55:W55" si="50">SUM(R56:R58)</f>
        <v>2239689</v>
      </c>
      <c r="S55" s="61">
        <f t="shared" si="50"/>
        <v>15535100</v>
      </c>
      <c r="T55" s="61">
        <f t="shared" si="50"/>
        <v>2444664</v>
      </c>
      <c r="U55" s="61">
        <f t="shared" si="50"/>
        <v>16818600</v>
      </c>
      <c r="V55" s="61">
        <f t="shared" si="50"/>
        <v>2651948</v>
      </c>
      <c r="W55" s="61">
        <f t="shared" si="50"/>
        <v>18073500</v>
      </c>
      <c r="X55" s="61">
        <f>SUM(X56:X58)</f>
        <v>2911969</v>
      </c>
      <c r="Y55" s="61">
        <f>SUM(Y56:Y58)</f>
        <v>18862500</v>
      </c>
    </row>
    <row r="56" spans="1:25">
      <c r="A56" s="12">
        <v>55099100006</v>
      </c>
      <c r="B56" s="59">
        <v>0</v>
      </c>
      <c r="C56" s="59">
        <v>0</v>
      </c>
      <c r="D56" s="60">
        <v>0</v>
      </c>
      <c r="E56" s="60">
        <v>0</v>
      </c>
      <c r="F56" s="61">
        <v>17540</v>
      </c>
      <c r="G56" s="61">
        <v>473500</v>
      </c>
      <c r="H56" s="62">
        <v>27297</v>
      </c>
      <c r="I56" s="62">
        <v>803900</v>
      </c>
      <c r="J56" s="61">
        <v>44526</v>
      </c>
      <c r="K56" s="61">
        <v>1327300</v>
      </c>
      <c r="L56" s="61">
        <v>68947</v>
      </c>
      <c r="M56" s="61">
        <v>2122100</v>
      </c>
      <c r="N56" s="61">
        <v>78767</v>
      </c>
      <c r="O56" s="61">
        <v>2428300</v>
      </c>
      <c r="P56" s="147">
        <v>96024</v>
      </c>
      <c r="Q56" s="147">
        <v>2866100</v>
      </c>
      <c r="R56" s="61">
        <v>116775</v>
      </c>
      <c r="S56" s="61">
        <v>3534500</v>
      </c>
      <c r="T56" s="61">
        <v>122669</v>
      </c>
      <c r="U56" s="61">
        <v>3731400</v>
      </c>
      <c r="V56" s="61">
        <v>132522</v>
      </c>
      <c r="W56" s="61">
        <v>4058300</v>
      </c>
      <c r="X56" s="61">
        <v>133098</v>
      </c>
      <c r="Y56" s="61">
        <v>4079800</v>
      </c>
    </row>
    <row r="57" spans="1:25">
      <c r="A57" s="12">
        <v>55099200005</v>
      </c>
      <c r="B57" s="59">
        <v>8621</v>
      </c>
      <c r="C57" s="59">
        <v>54700</v>
      </c>
      <c r="D57" s="60">
        <v>11220</v>
      </c>
      <c r="E57" s="60">
        <v>84200</v>
      </c>
      <c r="F57" s="61">
        <v>14643</v>
      </c>
      <c r="G57" s="61">
        <v>121000</v>
      </c>
      <c r="H57" s="62">
        <v>19053</v>
      </c>
      <c r="I57" s="62">
        <v>158000</v>
      </c>
      <c r="J57" s="61">
        <v>19596</v>
      </c>
      <c r="K57" s="61">
        <v>168900</v>
      </c>
      <c r="L57" s="61">
        <v>40573</v>
      </c>
      <c r="M57" s="61">
        <v>283700</v>
      </c>
      <c r="N57" s="61">
        <v>41592</v>
      </c>
      <c r="O57" s="61">
        <v>304700</v>
      </c>
      <c r="P57" s="147">
        <v>67915</v>
      </c>
      <c r="Q57" s="147">
        <v>460900</v>
      </c>
      <c r="R57" s="61">
        <v>69181</v>
      </c>
      <c r="S57" s="61">
        <v>503400</v>
      </c>
      <c r="T57" s="61">
        <v>81946</v>
      </c>
      <c r="U57" s="61">
        <v>554000</v>
      </c>
      <c r="V57" s="61">
        <v>83021</v>
      </c>
      <c r="W57" s="61">
        <v>556200</v>
      </c>
      <c r="X57" s="61">
        <v>92660</v>
      </c>
      <c r="Y57" s="61">
        <v>623200</v>
      </c>
    </row>
    <row r="58" spans="1:25">
      <c r="A58" s="12">
        <v>55099900008</v>
      </c>
      <c r="B58" s="59">
        <v>216542</v>
      </c>
      <c r="C58" s="59">
        <v>950000</v>
      </c>
      <c r="D58" s="60">
        <v>389285</v>
      </c>
      <c r="E58" s="60">
        <v>1979900</v>
      </c>
      <c r="F58" s="61">
        <v>621489</v>
      </c>
      <c r="G58" s="61">
        <v>3478100</v>
      </c>
      <c r="H58" s="62">
        <v>810888</v>
      </c>
      <c r="I58" s="62">
        <v>4811200</v>
      </c>
      <c r="J58" s="61">
        <v>1017955</v>
      </c>
      <c r="K58" s="61">
        <v>6356100</v>
      </c>
      <c r="L58" s="61">
        <v>1202327</v>
      </c>
      <c r="M58" s="61">
        <v>7549200</v>
      </c>
      <c r="N58" s="61">
        <v>1428796</v>
      </c>
      <c r="O58" s="61">
        <v>8944400</v>
      </c>
      <c r="P58" s="147">
        <v>1812174</v>
      </c>
      <c r="Q58" s="147">
        <v>10431100</v>
      </c>
      <c r="R58" s="61">
        <v>2053733</v>
      </c>
      <c r="S58" s="61">
        <v>11497200</v>
      </c>
      <c r="T58" s="61">
        <v>2240049</v>
      </c>
      <c r="U58" s="61">
        <v>12533200</v>
      </c>
      <c r="V58" s="61">
        <v>2436405</v>
      </c>
      <c r="W58" s="61">
        <v>13459000</v>
      </c>
      <c r="X58" s="61">
        <v>2686211</v>
      </c>
      <c r="Y58" s="61">
        <v>14159500</v>
      </c>
    </row>
    <row r="59" spans="1:25">
      <c r="A59" s="12" t="s">
        <v>73</v>
      </c>
      <c r="B59" s="59">
        <f t="shared" ref="B59:I59" si="51">SUM(B46+B50+B55)</f>
        <v>317691</v>
      </c>
      <c r="C59" s="59">
        <f t="shared" si="51"/>
        <v>1692500</v>
      </c>
      <c r="D59" s="60">
        <f t="shared" si="51"/>
        <v>569135</v>
      </c>
      <c r="E59" s="60">
        <f t="shared" si="51"/>
        <v>3363000</v>
      </c>
      <c r="F59" s="61">
        <f>SUM(F46+F50+F55)</f>
        <v>906121</v>
      </c>
      <c r="G59" s="61">
        <f>SUM(G46+G50+G55)</f>
        <v>6141800</v>
      </c>
      <c r="H59" s="62">
        <f t="shared" si="51"/>
        <v>1207656</v>
      </c>
      <c r="I59" s="62">
        <f t="shared" si="51"/>
        <v>8654000</v>
      </c>
      <c r="J59" s="61">
        <f t="shared" ref="J59:Q59" si="52">SUM(J46+J50+J55)</f>
        <v>1516854</v>
      </c>
      <c r="K59" s="61">
        <f t="shared" si="52"/>
        <v>11550500</v>
      </c>
      <c r="L59" s="61">
        <f t="shared" si="52"/>
        <v>1889293</v>
      </c>
      <c r="M59" s="61">
        <f t="shared" si="52"/>
        <v>14888600</v>
      </c>
      <c r="N59" s="63">
        <f t="shared" si="52"/>
        <v>2322626</v>
      </c>
      <c r="O59" s="63">
        <f t="shared" si="52"/>
        <v>17821900</v>
      </c>
      <c r="P59" s="146">
        <f t="shared" si="52"/>
        <v>2893299</v>
      </c>
      <c r="Q59" s="146">
        <f t="shared" si="52"/>
        <v>21048200</v>
      </c>
      <c r="R59" s="61">
        <f t="shared" ref="R59:W59" si="53">SUM(R46+R50+R55)</f>
        <v>3239789</v>
      </c>
      <c r="S59" s="61">
        <f t="shared" si="53"/>
        <v>23584100</v>
      </c>
      <c r="T59" s="61">
        <f t="shared" si="53"/>
        <v>3533767</v>
      </c>
      <c r="U59" s="61">
        <f t="shared" si="53"/>
        <v>25700100</v>
      </c>
      <c r="V59" s="61">
        <f t="shared" si="53"/>
        <v>3810144</v>
      </c>
      <c r="W59" s="61">
        <f t="shared" si="53"/>
        <v>27631800</v>
      </c>
      <c r="X59" s="61">
        <f>SUM(X46+X50+X55)</f>
        <v>4157253</v>
      </c>
      <c r="Y59" s="61">
        <f>SUM(Y46+Y50+Y55)</f>
        <v>29176500</v>
      </c>
    </row>
    <row r="60" spans="1:25">
      <c r="A60" s="13"/>
      <c r="B60" s="64"/>
      <c r="C60" s="64"/>
      <c r="D60" s="64"/>
      <c r="E60" s="64"/>
      <c r="F60" s="65"/>
      <c r="G60" s="65"/>
      <c r="H60" s="62"/>
      <c r="I60" s="62"/>
      <c r="J60" s="66"/>
      <c r="K60" s="66"/>
      <c r="L60" s="66"/>
      <c r="M60" s="66"/>
      <c r="N60" s="66"/>
      <c r="O60" s="66"/>
      <c r="P60" s="66"/>
      <c r="Q60" s="66"/>
      <c r="R60" s="61"/>
      <c r="S60" s="61"/>
      <c r="T60" s="61"/>
      <c r="U60" s="61"/>
      <c r="V60" s="61"/>
      <c r="W60" s="61"/>
      <c r="X60" s="61"/>
      <c r="Y60" s="61"/>
    </row>
    <row r="61" spans="1:25">
      <c r="A61" s="16"/>
      <c r="B61" s="67"/>
      <c r="C61" s="67"/>
      <c r="D61" s="67"/>
      <c r="E61" s="67"/>
      <c r="F61" s="68"/>
      <c r="G61" s="68"/>
      <c r="H61" s="62"/>
      <c r="I61" s="62"/>
      <c r="J61" s="68"/>
      <c r="K61" s="68"/>
      <c r="L61" s="68"/>
      <c r="M61" s="68"/>
      <c r="N61" s="68"/>
      <c r="O61" s="68"/>
      <c r="P61" s="68"/>
      <c r="Q61" s="68"/>
      <c r="R61" s="61"/>
      <c r="S61" s="61"/>
      <c r="T61" s="61"/>
      <c r="U61" s="61"/>
      <c r="V61" s="61"/>
      <c r="W61" s="61"/>
      <c r="X61" s="61"/>
      <c r="Y61" s="61"/>
    </row>
    <row r="62" spans="1:25" s="6" customFormat="1">
      <c r="A62" s="17" t="s">
        <v>74</v>
      </c>
      <c r="B62" s="69">
        <f t="shared" ref="B62:I62" si="54">SUM(B59+B44+B29+B18)</f>
        <v>2802970</v>
      </c>
      <c r="C62" s="69">
        <f t="shared" si="54"/>
        <v>8337400</v>
      </c>
      <c r="D62" s="69">
        <f t="shared" si="54"/>
        <v>4368546</v>
      </c>
      <c r="E62" s="69">
        <f t="shared" si="54"/>
        <v>13827100</v>
      </c>
      <c r="F62" s="70">
        <f>SUM(F59+F44+F29+F18)</f>
        <v>7686495</v>
      </c>
      <c r="G62" s="70">
        <f>SUM(G59+G44+G29+G18)</f>
        <v>24871500</v>
      </c>
      <c r="H62" s="71">
        <f t="shared" si="54"/>
        <v>10211539</v>
      </c>
      <c r="I62" s="71">
        <f t="shared" si="54"/>
        <v>34030300</v>
      </c>
      <c r="J62" s="71">
        <f t="shared" ref="J62:P62" si="55">SUM(J59+J44+J29+J18)</f>
        <v>13093229</v>
      </c>
      <c r="K62" s="71">
        <f t="shared" si="55"/>
        <v>45077400</v>
      </c>
      <c r="L62" s="71">
        <f t="shared" si="55"/>
        <v>15739884</v>
      </c>
      <c r="M62" s="71">
        <f t="shared" si="55"/>
        <v>56232400</v>
      </c>
      <c r="N62" s="71">
        <f t="shared" si="55"/>
        <v>18208619</v>
      </c>
      <c r="O62" s="71">
        <f t="shared" si="55"/>
        <v>65614200</v>
      </c>
      <c r="P62" s="71">
        <f t="shared" si="55"/>
        <v>20927223</v>
      </c>
      <c r="Q62" s="71">
        <f>SUM(Q59+Q44+Q29+Q18)</f>
        <v>75580600</v>
      </c>
      <c r="R62" s="151">
        <f t="shared" ref="R62:W62" si="56">SUM(R59+R44+R29+R18)</f>
        <v>23493823</v>
      </c>
      <c r="S62" s="151">
        <f t="shared" si="56"/>
        <v>84316600</v>
      </c>
      <c r="T62" s="151">
        <f t="shared" si="56"/>
        <v>26078432</v>
      </c>
      <c r="U62" s="151">
        <f t="shared" si="56"/>
        <v>93301300</v>
      </c>
      <c r="V62" s="151">
        <f t="shared" si="56"/>
        <v>28518802</v>
      </c>
      <c r="W62" s="151">
        <f t="shared" si="56"/>
        <v>101660000</v>
      </c>
      <c r="X62" s="151">
        <f>SUM(X59+X44+X29+X18)</f>
        <v>30353638</v>
      </c>
      <c r="Y62" s="151">
        <f>SUM(Y59+Y44+Y29+Y18)</f>
        <v>107863000</v>
      </c>
    </row>
  </sheetData>
  <mergeCells count="13">
    <mergeCell ref="R3:S3"/>
    <mergeCell ref="T3:U3"/>
    <mergeCell ref="V3:W3"/>
    <mergeCell ref="A1:I1"/>
    <mergeCell ref="B3:C3"/>
    <mergeCell ref="D3:E3"/>
    <mergeCell ref="H3:I3"/>
    <mergeCell ref="F3:G3"/>
    <mergeCell ref="N1:V1"/>
    <mergeCell ref="N3:O3"/>
    <mergeCell ref="J3:K3"/>
    <mergeCell ref="L3:M3"/>
    <mergeCell ref="P3:Q3"/>
  </mergeCells>
  <phoneticPr fontId="3" type="noConversion"/>
  <printOptions horizontalCentered="1"/>
  <pageMargins left="0.15748031496062992" right="0.15748031496062992" top="0.19685039370078741" bottom="0.19685039370078741" header="0.51181102362204722" footer="0.51181102362204722"/>
  <pageSetup paperSize="9" scale="6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B5" sqref="B5"/>
    </sheetView>
  </sheetViews>
  <sheetFormatPr defaultColWidth="9" defaultRowHeight="16.7"/>
  <cols>
    <col min="1" max="1" width="18" style="3" customWidth="1"/>
    <col min="2" max="4" width="14.5" style="3" customWidth="1"/>
    <col min="5" max="5" width="15.875" style="3" customWidth="1"/>
    <col min="6" max="6" width="9.25" style="3" customWidth="1"/>
    <col min="7" max="7" width="8.625" style="3" customWidth="1"/>
    <col min="8" max="16384" width="9" style="3"/>
  </cols>
  <sheetData>
    <row r="1" spans="1:7" ht="25.5" customHeight="1">
      <c r="A1" s="189" t="s">
        <v>330</v>
      </c>
      <c r="B1" s="198"/>
      <c r="C1" s="198"/>
      <c r="D1" s="198"/>
      <c r="E1" s="198"/>
      <c r="F1" s="2"/>
      <c r="G1" s="2"/>
    </row>
    <row r="2" spans="1:7">
      <c r="A2"/>
    </row>
    <row r="3" spans="1:7" ht="22" customHeight="1">
      <c r="A3" s="99"/>
      <c r="B3" s="100" t="s">
        <v>329</v>
      </c>
      <c r="C3" s="100"/>
      <c r="D3" s="100" t="s">
        <v>323</v>
      </c>
      <c r="E3" s="100"/>
      <c r="F3" s="190" t="s">
        <v>112</v>
      </c>
      <c r="G3" s="191"/>
    </row>
    <row r="4" spans="1:7" s="4" customFormat="1" ht="29.5" customHeight="1">
      <c r="A4" s="76" t="s">
        <v>124</v>
      </c>
      <c r="B4" s="76" t="s">
        <v>128</v>
      </c>
      <c r="C4" s="76" t="s">
        <v>157</v>
      </c>
      <c r="D4" s="76" t="s">
        <v>310</v>
      </c>
      <c r="E4" s="76" t="s">
        <v>311</v>
      </c>
      <c r="F4" s="77" t="s">
        <v>150</v>
      </c>
      <c r="G4" s="77" t="s">
        <v>159</v>
      </c>
    </row>
    <row r="5" spans="1:7" ht="22" customHeight="1">
      <c r="A5" s="99" t="s">
        <v>152</v>
      </c>
      <c r="B5" s="101">
        <f>SUM(公式!X5)</f>
        <v>5283867</v>
      </c>
      <c r="C5" s="101">
        <f>SUM(公式!Y5)</f>
        <v>13465700</v>
      </c>
      <c r="D5" s="101">
        <v>3238147</v>
      </c>
      <c r="E5" s="101">
        <v>7479400</v>
      </c>
      <c r="F5" s="102">
        <f t="shared" ref="F5:G10" si="0">SUM(B5/D5-1)</f>
        <v>0.63175637177682176</v>
      </c>
      <c r="G5" s="102">
        <f t="shared" si="0"/>
        <v>0.80037168756852162</v>
      </c>
    </row>
    <row r="6" spans="1:7" ht="22" customHeight="1">
      <c r="A6" s="99" t="s">
        <v>130</v>
      </c>
      <c r="B6" s="101">
        <f>SUM(公式!X8)</f>
        <v>3832805</v>
      </c>
      <c r="C6" s="101">
        <f>SUM(公式!Y8)</f>
        <v>9338600</v>
      </c>
      <c r="D6" s="101">
        <v>2677024</v>
      </c>
      <c r="E6" s="101">
        <v>6198400</v>
      </c>
      <c r="F6" s="102">
        <f t="shared" si="0"/>
        <v>0.43174099298325297</v>
      </c>
      <c r="G6" s="102">
        <f t="shared" si="0"/>
        <v>0.50661461022199283</v>
      </c>
    </row>
    <row r="7" spans="1:7" ht="22" customHeight="1">
      <c r="A7" s="99" t="s">
        <v>131</v>
      </c>
      <c r="B7" s="101">
        <f>SUM(公式!X10)</f>
        <v>28774</v>
      </c>
      <c r="C7" s="101">
        <f>SUM(公式!Y10)</f>
        <v>241600</v>
      </c>
      <c r="D7" s="103">
        <v>5928</v>
      </c>
      <c r="E7" s="103">
        <v>78300</v>
      </c>
      <c r="F7" s="102">
        <f t="shared" si="0"/>
        <v>3.8539136302294201</v>
      </c>
      <c r="G7" s="102">
        <f t="shared" si="0"/>
        <v>2.0855683269476373</v>
      </c>
    </row>
    <row r="8" spans="1:7" ht="22" customHeight="1">
      <c r="A8" s="99" t="s">
        <v>132</v>
      </c>
      <c r="B8" s="101">
        <f>SUM(公式!X12)</f>
        <v>7011386</v>
      </c>
      <c r="C8" s="101">
        <f>SUM(公式!Y12)</f>
        <v>15293100</v>
      </c>
      <c r="D8" s="103">
        <v>9029332</v>
      </c>
      <c r="E8" s="103">
        <v>16779200</v>
      </c>
      <c r="F8" s="102">
        <f t="shared" si="0"/>
        <v>-0.22348785048550657</v>
      </c>
      <c r="G8" s="102">
        <f t="shared" si="0"/>
        <v>-8.8567988938686004E-2</v>
      </c>
    </row>
    <row r="9" spans="1:7" ht="23.5" customHeight="1">
      <c r="A9" s="99" t="s">
        <v>113</v>
      </c>
      <c r="B9" s="101">
        <f>SUM(公式!X14)</f>
        <v>2454885</v>
      </c>
      <c r="C9" s="101">
        <f>SUM(公式!Y14)</f>
        <v>5181700</v>
      </c>
      <c r="D9" s="103">
        <v>1744950</v>
      </c>
      <c r="E9" s="103">
        <v>4397800</v>
      </c>
      <c r="F9" s="102">
        <f t="shared" si="0"/>
        <v>0.40685119917476142</v>
      </c>
      <c r="G9" s="102">
        <f t="shared" si="0"/>
        <v>0.17824821501659915</v>
      </c>
    </row>
    <row r="10" spans="1:7" ht="21" customHeight="1">
      <c r="A10" s="104" t="s">
        <v>133</v>
      </c>
      <c r="B10" s="103">
        <f>SUM(B5:B9)</f>
        <v>18611717</v>
      </c>
      <c r="C10" s="103">
        <f>SUM(C5:C9)</f>
        <v>43520700</v>
      </c>
      <c r="D10" s="103">
        <v>16695381</v>
      </c>
      <c r="E10" s="103">
        <v>34933100</v>
      </c>
      <c r="F10" s="102">
        <f t="shared" si="0"/>
        <v>0.11478240598402634</v>
      </c>
      <c r="G10" s="102">
        <f t="shared" si="0"/>
        <v>0.24582988626832436</v>
      </c>
    </row>
    <row r="11" spans="1:7" ht="7.5" customHeight="1">
      <c r="A11" s="105"/>
      <c r="B11" s="106"/>
      <c r="C11" s="106"/>
      <c r="D11" s="106"/>
      <c r="E11" s="106"/>
      <c r="F11" s="107"/>
      <c r="G11" s="107"/>
    </row>
    <row r="12" spans="1:7" ht="22" customHeight="1">
      <c r="A12" s="108" t="s">
        <v>123</v>
      </c>
      <c r="B12" s="101">
        <f>SUM(公式!X20)</f>
        <v>457290</v>
      </c>
      <c r="C12" s="101">
        <f>SUM(公式!Y20)</f>
        <v>3352400</v>
      </c>
      <c r="D12" s="101">
        <v>414941</v>
      </c>
      <c r="E12" s="101">
        <v>2338100</v>
      </c>
      <c r="F12" s="102">
        <f t="shared" ref="F12:G16" si="1">SUM(B12/D12-1)</f>
        <v>0.10206029290911234</v>
      </c>
      <c r="G12" s="102">
        <f t="shared" si="1"/>
        <v>0.43381378041999907</v>
      </c>
    </row>
    <row r="13" spans="1:7" ht="22" customHeight="1">
      <c r="A13" s="99" t="s">
        <v>114</v>
      </c>
      <c r="B13" s="101">
        <f>SUM(公式!X23)</f>
        <v>73487</v>
      </c>
      <c r="C13" s="101">
        <f>SUM(公式!Y23)</f>
        <v>984100</v>
      </c>
      <c r="D13" s="103">
        <v>53136</v>
      </c>
      <c r="E13" s="103">
        <v>447000</v>
      </c>
      <c r="F13" s="102">
        <f t="shared" si="1"/>
        <v>0.38299834387232767</v>
      </c>
      <c r="G13" s="102">
        <f t="shared" si="1"/>
        <v>1.2015659955257272</v>
      </c>
    </row>
    <row r="14" spans="1:7" ht="22" customHeight="1">
      <c r="A14" s="99" t="s">
        <v>115</v>
      </c>
      <c r="B14" s="101">
        <f>SUM(公式!X25)</f>
        <v>86718</v>
      </c>
      <c r="C14" s="101">
        <f>SUM(公式!Y25)</f>
        <v>677900</v>
      </c>
      <c r="D14" s="103">
        <v>44501</v>
      </c>
      <c r="E14" s="103">
        <v>308200</v>
      </c>
      <c r="F14" s="102">
        <f t="shared" si="1"/>
        <v>0.94867531066717592</v>
      </c>
      <c r="G14" s="102">
        <f t="shared" si="1"/>
        <v>1.1995457495133031</v>
      </c>
    </row>
    <row r="15" spans="1:7" ht="22" customHeight="1">
      <c r="A15" s="99" t="s">
        <v>116</v>
      </c>
      <c r="B15" s="101">
        <f>SUM(公式!X27)</f>
        <v>183062</v>
      </c>
      <c r="C15" s="101">
        <f>SUM(公式!Y27)</f>
        <v>1931400</v>
      </c>
      <c r="D15" s="103">
        <v>218262</v>
      </c>
      <c r="E15" s="103">
        <v>2358100</v>
      </c>
      <c r="F15" s="102">
        <f t="shared" si="1"/>
        <v>-0.16127406511440379</v>
      </c>
      <c r="G15" s="102">
        <f t="shared" si="1"/>
        <v>-0.18095076544675803</v>
      </c>
    </row>
    <row r="16" spans="1:7" ht="19.7" customHeight="1">
      <c r="A16" s="104" t="s">
        <v>133</v>
      </c>
      <c r="B16" s="109">
        <f>SUM(B12:B15)</f>
        <v>800557</v>
      </c>
      <c r="C16" s="109">
        <f>SUM(C12:C15)</f>
        <v>6945800</v>
      </c>
      <c r="D16" s="109">
        <v>730840</v>
      </c>
      <c r="E16" s="109">
        <v>5451400</v>
      </c>
      <c r="F16" s="102">
        <f t="shared" si="1"/>
        <v>9.5392972470034421E-2</v>
      </c>
      <c r="G16" s="102">
        <f t="shared" si="1"/>
        <v>0.27413141578310163</v>
      </c>
    </row>
    <row r="17" spans="1:7" ht="5.5" customHeight="1">
      <c r="A17" s="105"/>
      <c r="B17" s="110"/>
      <c r="C17" s="110"/>
      <c r="D17" s="110"/>
      <c r="E17" s="110"/>
      <c r="F17" s="107"/>
      <c r="G17" s="107"/>
    </row>
    <row r="18" spans="1:7" ht="22" customHeight="1">
      <c r="A18" s="99" t="s">
        <v>135</v>
      </c>
      <c r="B18" s="101">
        <f>SUM(公式!X31)</f>
        <v>4698072</v>
      </c>
      <c r="C18" s="101">
        <f>SUM(公式!Y31)</f>
        <v>13440800</v>
      </c>
      <c r="D18" s="101">
        <v>7445231</v>
      </c>
      <c r="E18" s="101">
        <v>21312700</v>
      </c>
      <c r="F18" s="102">
        <f t="shared" ref="F18:G22" si="2">SUM(B18/D18-1)</f>
        <v>-0.36898237274303514</v>
      </c>
      <c r="G18" s="102">
        <f t="shared" si="2"/>
        <v>-0.36935254566526066</v>
      </c>
    </row>
    <row r="19" spans="1:7" ht="22" customHeight="1">
      <c r="A19" s="99" t="s">
        <v>117</v>
      </c>
      <c r="B19" s="101">
        <f>SUM(公式!X34)</f>
        <v>412545</v>
      </c>
      <c r="C19" s="101">
        <f>SUM(公式!Y34)</f>
        <v>2087800</v>
      </c>
      <c r="D19" s="103">
        <v>597325</v>
      </c>
      <c r="E19" s="103">
        <v>2781200</v>
      </c>
      <c r="F19" s="102">
        <f t="shared" si="2"/>
        <v>-0.30934583350772193</v>
      </c>
      <c r="G19" s="102">
        <f t="shared" si="2"/>
        <v>-0.24931684165108581</v>
      </c>
    </row>
    <row r="20" spans="1:7" ht="22" customHeight="1">
      <c r="A20" s="99" t="s">
        <v>118</v>
      </c>
      <c r="B20" s="101">
        <f>SUM(公式!X38)</f>
        <v>998651</v>
      </c>
      <c r="C20" s="101">
        <f>SUM(公式!Y38)</f>
        <v>8734600</v>
      </c>
      <c r="D20" s="103">
        <v>459481</v>
      </c>
      <c r="E20" s="103">
        <v>5653100</v>
      </c>
      <c r="F20" s="102">
        <f t="shared" si="2"/>
        <v>1.173432633775934</v>
      </c>
      <c r="G20" s="102">
        <f t="shared" si="2"/>
        <v>0.54509914913941016</v>
      </c>
    </row>
    <row r="21" spans="1:7" ht="22" customHeight="1">
      <c r="A21" s="99" t="s">
        <v>119</v>
      </c>
      <c r="B21" s="101">
        <f>SUM(公式!X41)</f>
        <v>674843</v>
      </c>
      <c r="C21" s="101">
        <f>SUM(公式!Y41)</f>
        <v>3956800</v>
      </c>
      <c r="D21" s="103">
        <v>697917</v>
      </c>
      <c r="E21" s="103">
        <v>4124200</v>
      </c>
      <c r="F21" s="102">
        <f t="shared" si="2"/>
        <v>-3.3061237940901322E-2</v>
      </c>
      <c r="G21" s="102">
        <f t="shared" si="2"/>
        <v>-4.0589690121720534E-2</v>
      </c>
    </row>
    <row r="22" spans="1:7" ht="22" customHeight="1">
      <c r="A22" s="104" t="s">
        <v>133</v>
      </c>
      <c r="B22" s="109">
        <f>SUM(B18:B21)</f>
        <v>6784111</v>
      </c>
      <c r="C22" s="109">
        <f>SUM(C18:C21)</f>
        <v>28220000</v>
      </c>
      <c r="D22" s="109">
        <v>9199954</v>
      </c>
      <c r="E22" s="109">
        <v>33871200</v>
      </c>
      <c r="F22" s="102">
        <f t="shared" si="2"/>
        <v>-0.26259294339949957</v>
      </c>
      <c r="G22" s="102">
        <f t="shared" si="2"/>
        <v>-0.16684380830912393</v>
      </c>
    </row>
    <row r="23" spans="1:7" ht="4.5" customHeight="1">
      <c r="A23" s="105"/>
      <c r="B23" s="110"/>
      <c r="C23" s="110"/>
      <c r="D23" s="110"/>
      <c r="E23" s="110"/>
      <c r="F23" s="107"/>
      <c r="G23" s="107"/>
    </row>
    <row r="24" spans="1:7" ht="22" customHeight="1">
      <c r="A24" s="99" t="s">
        <v>120</v>
      </c>
      <c r="B24" s="101">
        <f>SUM(公式!X46)</f>
        <v>92635</v>
      </c>
      <c r="C24" s="101">
        <f>SUM(公式!Y46)</f>
        <v>374900</v>
      </c>
      <c r="D24" s="103">
        <v>104957</v>
      </c>
      <c r="E24" s="103">
        <v>395900</v>
      </c>
      <c r="F24" s="102">
        <f t="shared" ref="F24:G27" si="3">SUM(B24/D24-1)</f>
        <v>-0.11740045923568698</v>
      </c>
      <c r="G24" s="102">
        <f t="shared" si="3"/>
        <v>-5.3043697903510934E-2</v>
      </c>
    </row>
    <row r="25" spans="1:7" ht="22" customHeight="1">
      <c r="A25" s="99" t="s">
        <v>121</v>
      </c>
      <c r="B25" s="101">
        <f>SUM(公式!X50)</f>
        <v>1152649</v>
      </c>
      <c r="C25" s="101">
        <f>SUM(公式!Y50)</f>
        <v>9939100</v>
      </c>
      <c r="D25" s="103">
        <v>1448771</v>
      </c>
      <c r="E25" s="103">
        <v>14057000</v>
      </c>
      <c r="F25" s="102">
        <f t="shared" si="3"/>
        <v>-0.20439531161239421</v>
      </c>
      <c r="G25" s="102">
        <f t="shared" si="3"/>
        <v>-0.29294301771359466</v>
      </c>
    </row>
    <row r="26" spans="1:7" ht="22" customHeight="1">
      <c r="A26" s="99" t="s">
        <v>122</v>
      </c>
      <c r="B26" s="101">
        <f>SUM(公式!X55)</f>
        <v>2911969</v>
      </c>
      <c r="C26" s="101">
        <f>SUM(公式!Y55)</f>
        <v>18862500</v>
      </c>
      <c r="D26" s="103">
        <v>2362561</v>
      </c>
      <c r="E26" s="103">
        <v>13489600</v>
      </c>
      <c r="F26" s="102">
        <f t="shared" si="3"/>
        <v>0.23254764638881276</v>
      </c>
      <c r="G26" s="102">
        <f t="shared" si="3"/>
        <v>0.39829943067251805</v>
      </c>
    </row>
    <row r="27" spans="1:7" ht="24" customHeight="1">
      <c r="A27" s="104" t="s">
        <v>133</v>
      </c>
      <c r="B27" s="109">
        <f>SUM(B24:B26)</f>
        <v>4157253</v>
      </c>
      <c r="C27" s="109">
        <f>SUM(C24:C26)</f>
        <v>29176500</v>
      </c>
      <c r="D27" s="109">
        <v>3916289</v>
      </c>
      <c r="E27" s="109">
        <v>27942500</v>
      </c>
      <c r="F27" s="102">
        <f t="shared" si="3"/>
        <v>6.1528656337670684E-2</v>
      </c>
      <c r="G27" s="102">
        <f t="shared" si="3"/>
        <v>4.4162118636485559E-2</v>
      </c>
    </row>
    <row r="28" spans="1:7">
      <c r="A28" s="105"/>
      <c r="B28" s="106"/>
      <c r="C28" s="106"/>
      <c r="D28" s="106"/>
      <c r="E28" s="106"/>
      <c r="F28" s="107"/>
      <c r="G28" s="107"/>
    </row>
    <row r="29" spans="1:7" customFormat="1">
      <c r="A29" s="113" t="s">
        <v>156</v>
      </c>
      <c r="B29" s="87">
        <f>SUM(B10+B16+B22+B27)</f>
        <v>30353638</v>
      </c>
      <c r="C29" s="87">
        <f>SUM(C10+C16+C22+C27)</f>
        <v>107863000</v>
      </c>
      <c r="D29" s="87">
        <v>30542464</v>
      </c>
      <c r="E29" s="87">
        <v>102198200</v>
      </c>
      <c r="F29" s="102">
        <f>SUM(B29/D29-1)</f>
        <v>-6.1824088586959203E-3</v>
      </c>
      <c r="G29" s="102">
        <f>SUM(C29/E29-1)</f>
        <v>5.5429547682835922E-2</v>
      </c>
    </row>
    <row r="30" spans="1:7" ht="21" customHeight="1">
      <c r="A30" s="1" t="s">
        <v>41</v>
      </c>
      <c r="B30" s="5"/>
      <c r="C30" s="5"/>
      <c r="D30" s="5"/>
      <c r="E30" s="5"/>
      <c r="F30" s="5"/>
      <c r="G30" s="5"/>
    </row>
    <row r="31" spans="1:7">
      <c r="A31" s="1" t="s">
        <v>42</v>
      </c>
      <c r="B31" s="5"/>
      <c r="C31" s="5"/>
      <c r="D31" s="5"/>
      <c r="E31" s="5"/>
      <c r="F31" s="5"/>
      <c r="G31" s="5"/>
    </row>
    <row r="32" spans="1:7">
      <c r="A32" s="1" t="s">
        <v>43</v>
      </c>
      <c r="B32" s="5"/>
      <c r="C32" s="5"/>
      <c r="D32" s="5"/>
      <c r="E32" s="5"/>
      <c r="F32" s="5"/>
      <c r="G32" s="5"/>
    </row>
    <row r="33" spans="1:7">
      <c r="A33" s="1" t="s">
        <v>44</v>
      </c>
      <c r="B33" s="5"/>
      <c r="C33" s="5"/>
      <c r="D33" s="5"/>
      <c r="E33" s="5"/>
      <c r="F33" s="5"/>
      <c r="G33" s="5"/>
    </row>
  </sheetData>
  <mergeCells count="2">
    <mergeCell ref="F3:G3"/>
    <mergeCell ref="A1:E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2"/>
  <sheetViews>
    <sheetView workbookViewId="0"/>
  </sheetViews>
  <sheetFormatPr defaultColWidth="9" defaultRowHeight="16.7"/>
  <cols>
    <col min="1" max="1" width="18" style="26" customWidth="1"/>
    <col min="2" max="2" width="12.75" style="26" customWidth="1"/>
    <col min="3" max="3" width="13.625" style="26" customWidth="1"/>
    <col min="4" max="4" width="12.75" style="26" customWidth="1"/>
    <col min="5" max="5" width="13.125" style="26" customWidth="1"/>
    <col min="6" max="6" width="10" style="26" customWidth="1"/>
    <col min="7" max="7" width="9.625" style="26" customWidth="1"/>
    <col min="8" max="16384" width="9" style="26"/>
  </cols>
  <sheetData>
    <row r="1" spans="1:7" ht="25.5" customHeight="1">
      <c r="A1" s="20" t="s">
        <v>164</v>
      </c>
      <c r="B1" s="20"/>
      <c r="C1" s="20"/>
      <c r="D1" s="20"/>
      <c r="E1" s="20"/>
      <c r="F1" s="20"/>
      <c r="G1" s="20"/>
    </row>
    <row r="3" spans="1:7" ht="22" customHeight="1">
      <c r="A3" s="23"/>
      <c r="B3" s="24" t="s">
        <v>165</v>
      </c>
      <c r="C3" s="24"/>
      <c r="D3" s="24" t="s">
        <v>166</v>
      </c>
      <c r="E3" s="24"/>
      <c r="F3" s="157" t="s">
        <v>19</v>
      </c>
      <c r="G3" s="158"/>
    </row>
    <row r="4" spans="1:7" ht="29.5" customHeight="1">
      <c r="A4" s="25" t="s">
        <v>20</v>
      </c>
      <c r="B4" s="25" t="s">
        <v>21</v>
      </c>
      <c r="C4" s="25" t="s">
        <v>22</v>
      </c>
      <c r="D4" s="25" t="s">
        <v>21</v>
      </c>
      <c r="E4" s="25" t="s">
        <v>22</v>
      </c>
      <c r="F4" s="25" t="s">
        <v>23</v>
      </c>
      <c r="G4" s="25" t="s">
        <v>24</v>
      </c>
    </row>
    <row r="5" spans="1:7" ht="22" customHeight="1">
      <c r="A5" s="23" t="s">
        <v>25</v>
      </c>
      <c r="B5" s="27">
        <f>SUM(公式!D5)</f>
        <v>869513</v>
      </c>
      <c r="C5" s="27">
        <f>SUM(公式!E5)</f>
        <v>2021400</v>
      </c>
      <c r="D5" s="27">
        <v>379465</v>
      </c>
      <c r="E5" s="27">
        <v>729200</v>
      </c>
      <c r="F5" s="118">
        <f t="shared" ref="F5:G10" si="0">SUM(B5/D5-1)</f>
        <v>1.2914181808598948</v>
      </c>
      <c r="G5" s="118">
        <f t="shared" si="0"/>
        <v>1.7720789906747121</v>
      </c>
    </row>
    <row r="6" spans="1:7" ht="22" customHeight="1">
      <c r="A6" s="23" t="s">
        <v>10</v>
      </c>
      <c r="B6" s="27">
        <f>SUM(公式!D8)</f>
        <v>317598</v>
      </c>
      <c r="C6" s="27">
        <f>SUM(公式!E8)</f>
        <v>763300</v>
      </c>
      <c r="D6" s="28">
        <v>551319</v>
      </c>
      <c r="E6" s="28">
        <v>1205200</v>
      </c>
      <c r="F6" s="118">
        <f t="shared" si="0"/>
        <v>-0.42393061004608945</v>
      </c>
      <c r="G6" s="118">
        <f t="shared" si="0"/>
        <v>-0.36666113508131426</v>
      </c>
    </row>
    <row r="7" spans="1:7" ht="22" customHeight="1">
      <c r="A7" s="23" t="s">
        <v>11</v>
      </c>
      <c r="B7" s="27">
        <f>SUM(公式!D10)</f>
        <v>347</v>
      </c>
      <c r="C7" s="27">
        <f>SUM(公式!E10)</f>
        <v>7200</v>
      </c>
      <c r="D7" s="29">
        <v>0</v>
      </c>
      <c r="E7" s="29">
        <v>0</v>
      </c>
      <c r="F7" s="118">
        <v>0</v>
      </c>
      <c r="G7" s="118">
        <v>0</v>
      </c>
    </row>
    <row r="8" spans="1:7" ht="22" customHeight="1">
      <c r="A8" s="23" t="s">
        <v>12</v>
      </c>
      <c r="B8" s="27">
        <f>SUM(公式!D12)</f>
        <v>1017484</v>
      </c>
      <c r="C8" s="27">
        <f>SUM(公式!E12)</f>
        <v>1993400</v>
      </c>
      <c r="D8" s="29">
        <v>1210671</v>
      </c>
      <c r="E8" s="29">
        <v>2411300</v>
      </c>
      <c r="F8" s="118">
        <f t="shared" si="0"/>
        <v>-0.15957018876309093</v>
      </c>
      <c r="G8" s="118">
        <f t="shared" si="0"/>
        <v>-0.17330900344212663</v>
      </c>
    </row>
    <row r="9" spans="1:7" ht="22" customHeight="1">
      <c r="A9" s="23" t="s">
        <v>1</v>
      </c>
      <c r="B9" s="27">
        <f>SUM(公式!D14)</f>
        <v>238436</v>
      </c>
      <c r="C9" s="27">
        <f>SUM(公式!E14)</f>
        <v>528700</v>
      </c>
      <c r="D9" s="29">
        <v>225062</v>
      </c>
      <c r="E9" s="29">
        <v>499600</v>
      </c>
      <c r="F9" s="118">
        <f t="shared" si="0"/>
        <v>5.9423625489865017E-2</v>
      </c>
      <c r="G9" s="118">
        <f t="shared" si="0"/>
        <v>5.8246597277822332E-2</v>
      </c>
    </row>
    <row r="10" spans="1:7" ht="23.5" customHeight="1">
      <c r="A10" s="30" t="s">
        <v>26</v>
      </c>
      <c r="B10" s="29">
        <f>SUM(B5:B9)</f>
        <v>2443378</v>
      </c>
      <c r="C10" s="29">
        <f>SUM(C5:C9)</f>
        <v>5314000</v>
      </c>
      <c r="D10" s="29">
        <v>2366517</v>
      </c>
      <c r="E10" s="29">
        <v>4845300</v>
      </c>
      <c r="F10" s="118">
        <f t="shared" si="0"/>
        <v>3.2478532797355797E-2</v>
      </c>
      <c r="G10" s="118">
        <f t="shared" si="0"/>
        <v>9.6732916434483007E-2</v>
      </c>
    </row>
    <row r="11" spans="1:7" ht="11.5" customHeight="1">
      <c r="A11" s="31"/>
      <c r="B11" s="32"/>
      <c r="C11" s="32"/>
      <c r="D11" s="32"/>
      <c r="E11" s="32"/>
      <c r="F11" s="37"/>
      <c r="G11" s="37"/>
    </row>
    <row r="12" spans="1:7" ht="22" customHeight="1">
      <c r="A12" s="33" t="s">
        <v>27</v>
      </c>
      <c r="B12" s="27">
        <f>SUM(公式!D20)</f>
        <v>38107</v>
      </c>
      <c r="C12" s="27">
        <f>SUM(公式!E20)</f>
        <v>188400</v>
      </c>
      <c r="D12" s="34">
        <v>49516</v>
      </c>
      <c r="E12" s="34">
        <v>323600</v>
      </c>
      <c r="F12" s="118">
        <f t="shared" ref="F12:G16" si="1">SUM(B12/D12-1)</f>
        <v>-0.23041037240487927</v>
      </c>
      <c r="G12" s="118">
        <f t="shared" si="1"/>
        <v>-0.4177997527812114</v>
      </c>
    </row>
    <row r="13" spans="1:7" ht="22" customHeight="1">
      <c r="A13" s="23" t="s">
        <v>8</v>
      </c>
      <c r="B13" s="27">
        <f>SUM(公式!D23)</f>
        <v>231</v>
      </c>
      <c r="C13" s="27">
        <f>SUM(公式!E23)</f>
        <v>4900</v>
      </c>
      <c r="D13" s="29">
        <v>340</v>
      </c>
      <c r="E13" s="29">
        <v>4800</v>
      </c>
      <c r="F13" s="118">
        <f t="shared" si="1"/>
        <v>-0.32058823529411762</v>
      </c>
      <c r="G13" s="118">
        <f t="shared" si="1"/>
        <v>2.0833333333333259E-2</v>
      </c>
    </row>
    <row r="14" spans="1:7" ht="22" customHeight="1">
      <c r="A14" s="23" t="s">
        <v>9</v>
      </c>
      <c r="B14" s="27">
        <f>SUM(公式!D25)</f>
        <v>326</v>
      </c>
      <c r="C14" s="27">
        <f>SUM(公式!E25)</f>
        <v>2400</v>
      </c>
      <c r="D14" s="29">
        <v>0</v>
      </c>
      <c r="E14" s="29">
        <v>0</v>
      </c>
      <c r="F14" s="118">
        <v>0</v>
      </c>
      <c r="G14" s="118">
        <v>0</v>
      </c>
    </row>
    <row r="15" spans="1:7" ht="22" customHeight="1">
      <c r="A15" s="23" t="s">
        <v>0</v>
      </c>
      <c r="B15" s="27">
        <f>SUM(公式!D27)</f>
        <v>12714</v>
      </c>
      <c r="C15" s="27">
        <f>SUM(公式!E27)</f>
        <v>179500</v>
      </c>
      <c r="D15" s="29">
        <v>38185</v>
      </c>
      <c r="E15" s="29">
        <v>271400</v>
      </c>
      <c r="F15" s="118">
        <f t="shared" si="1"/>
        <v>-0.66704203221160141</v>
      </c>
      <c r="G15" s="118">
        <f t="shared" si="1"/>
        <v>-0.33861459100957991</v>
      </c>
    </row>
    <row r="16" spans="1:7" ht="22" customHeight="1">
      <c r="A16" s="30" t="s">
        <v>26</v>
      </c>
      <c r="B16" s="29">
        <f>SUM(B12:B15)</f>
        <v>51378</v>
      </c>
      <c r="C16" s="29">
        <f>SUM(C12:C15)</f>
        <v>375200</v>
      </c>
      <c r="D16" s="29">
        <v>88041</v>
      </c>
      <c r="E16" s="29">
        <v>599800</v>
      </c>
      <c r="F16" s="118">
        <f t="shared" si="1"/>
        <v>-0.41643098102020648</v>
      </c>
      <c r="G16" s="118">
        <f t="shared" si="1"/>
        <v>-0.37445815271757255</v>
      </c>
    </row>
    <row r="17" spans="1:7" ht="11.5" customHeight="1">
      <c r="A17" s="31"/>
      <c r="B17" s="35"/>
      <c r="C17" s="35"/>
      <c r="D17" s="35"/>
      <c r="E17" s="35"/>
      <c r="F17" s="37"/>
      <c r="G17" s="37"/>
    </row>
    <row r="18" spans="1:7" ht="22" customHeight="1">
      <c r="A18" s="23" t="s">
        <v>28</v>
      </c>
      <c r="B18" s="27">
        <f>SUM(公式!D31)</f>
        <v>913950</v>
      </c>
      <c r="C18" s="27">
        <f>SUM(公式!E31)</f>
        <v>2496100</v>
      </c>
      <c r="D18" s="29">
        <v>885749</v>
      </c>
      <c r="E18" s="29">
        <v>2601600</v>
      </c>
      <c r="F18" s="118">
        <f t="shared" ref="F18:G22" si="2">SUM(B18/D18-1)</f>
        <v>3.1838590842326653E-2</v>
      </c>
      <c r="G18" s="118">
        <f t="shared" si="2"/>
        <v>-4.0551968019680196E-2</v>
      </c>
    </row>
    <row r="19" spans="1:7" ht="22" customHeight="1">
      <c r="A19" s="23" t="s">
        <v>2</v>
      </c>
      <c r="B19" s="27">
        <f>SUM(公式!D34)</f>
        <v>114449</v>
      </c>
      <c r="C19" s="27">
        <f>SUM(公式!E34)</f>
        <v>599700</v>
      </c>
      <c r="D19" s="29">
        <v>76911</v>
      </c>
      <c r="E19" s="29">
        <v>425500</v>
      </c>
      <c r="F19" s="118">
        <f t="shared" si="2"/>
        <v>0.48807062708845295</v>
      </c>
      <c r="G19" s="118">
        <f t="shared" si="2"/>
        <v>0.40940070505287895</v>
      </c>
    </row>
    <row r="20" spans="1:7" ht="22" customHeight="1">
      <c r="A20" s="23" t="s">
        <v>3</v>
      </c>
      <c r="B20" s="27">
        <f>SUM(公式!D38)</f>
        <v>162772</v>
      </c>
      <c r="C20" s="27">
        <f>SUM(公式!E38)</f>
        <v>1109500</v>
      </c>
      <c r="D20" s="29">
        <v>68831</v>
      </c>
      <c r="E20" s="29">
        <v>1046100</v>
      </c>
      <c r="F20" s="118">
        <f t="shared" si="2"/>
        <v>1.3648065551858899</v>
      </c>
      <c r="G20" s="118">
        <f t="shared" si="2"/>
        <v>6.0606060606060552E-2</v>
      </c>
    </row>
    <row r="21" spans="1:7" ht="22" customHeight="1">
      <c r="A21" s="23" t="s">
        <v>13</v>
      </c>
      <c r="B21" s="27">
        <f>SUM(公式!D41)</f>
        <v>113484</v>
      </c>
      <c r="C21" s="27">
        <f>SUM(公式!E41)</f>
        <v>569600</v>
      </c>
      <c r="D21" s="29">
        <v>129713</v>
      </c>
      <c r="E21" s="29">
        <v>752000</v>
      </c>
      <c r="F21" s="118">
        <f t="shared" si="2"/>
        <v>-0.12511467624679096</v>
      </c>
      <c r="G21" s="118">
        <f t="shared" si="2"/>
        <v>-0.24255319148936172</v>
      </c>
    </row>
    <row r="22" spans="1:7" ht="22" customHeight="1">
      <c r="A22" s="30" t="s">
        <v>26</v>
      </c>
      <c r="B22" s="29">
        <f>SUM(B18:B21)</f>
        <v>1304655</v>
      </c>
      <c r="C22" s="29">
        <f>SUM(C18:C21)</f>
        <v>4774900</v>
      </c>
      <c r="D22" s="29">
        <v>1161204</v>
      </c>
      <c r="E22" s="29">
        <v>4825200</v>
      </c>
      <c r="F22" s="118">
        <f t="shared" si="2"/>
        <v>0.12353643287484362</v>
      </c>
      <c r="G22" s="118">
        <f t="shared" si="2"/>
        <v>-1.0424438365249089E-2</v>
      </c>
    </row>
    <row r="23" spans="1:7" ht="11.5" customHeight="1">
      <c r="A23" s="31"/>
      <c r="B23" s="35"/>
      <c r="C23" s="35"/>
      <c r="D23" s="35"/>
      <c r="E23" s="35"/>
      <c r="F23" s="37"/>
      <c r="G23" s="37"/>
    </row>
    <row r="24" spans="1:7" ht="22" customHeight="1">
      <c r="A24" s="23" t="s">
        <v>29</v>
      </c>
      <c r="B24" s="27">
        <f>SUM(公式!D46)</f>
        <v>23416</v>
      </c>
      <c r="C24" s="27">
        <f>SUM(公式!E46)</f>
        <v>67500</v>
      </c>
      <c r="D24" s="29">
        <v>25899</v>
      </c>
      <c r="E24" s="29">
        <v>73800</v>
      </c>
      <c r="F24" s="118">
        <f t="shared" ref="F24:G27" si="3">SUM(B24/D24-1)</f>
        <v>-9.5872427506853541E-2</v>
      </c>
      <c r="G24" s="118">
        <f t="shared" si="3"/>
        <v>-8.536585365853655E-2</v>
      </c>
    </row>
    <row r="25" spans="1:7" ht="22" customHeight="1">
      <c r="A25" s="23" t="s">
        <v>14</v>
      </c>
      <c r="B25" s="27">
        <f>SUM(公式!D50)</f>
        <v>145214</v>
      </c>
      <c r="C25" s="27">
        <f>SUM(公式!E50)</f>
        <v>1231400</v>
      </c>
      <c r="D25" s="29">
        <v>270049</v>
      </c>
      <c r="E25" s="29">
        <v>2333400</v>
      </c>
      <c r="F25" s="118">
        <f t="shared" si="3"/>
        <v>-0.46226795877785143</v>
      </c>
      <c r="G25" s="118">
        <f t="shared" si="3"/>
        <v>-0.47227222079369158</v>
      </c>
    </row>
    <row r="26" spans="1:7" ht="22" customHeight="1">
      <c r="A26" s="23" t="s">
        <v>15</v>
      </c>
      <c r="B26" s="27">
        <f>SUM(公式!D55)</f>
        <v>400505</v>
      </c>
      <c r="C26" s="27">
        <f>SUM(公式!E55)</f>
        <v>2064100</v>
      </c>
      <c r="D26" s="29">
        <v>287088</v>
      </c>
      <c r="E26" s="29">
        <v>1484100</v>
      </c>
      <c r="F26" s="118">
        <f t="shared" si="3"/>
        <v>0.39506005127347721</v>
      </c>
      <c r="G26" s="118">
        <f t="shared" si="3"/>
        <v>0.39080924466006328</v>
      </c>
    </row>
    <row r="27" spans="1:7" ht="22" customHeight="1">
      <c r="A27" s="30" t="s">
        <v>26</v>
      </c>
      <c r="B27" s="29">
        <f>SUM(B24:B26)</f>
        <v>569135</v>
      </c>
      <c r="C27" s="29">
        <f>SUM(C24:C26)</f>
        <v>3363000</v>
      </c>
      <c r="D27" s="29">
        <v>583036</v>
      </c>
      <c r="E27" s="29">
        <v>3891300</v>
      </c>
      <c r="F27" s="118">
        <f t="shared" si="3"/>
        <v>-2.38424385458188E-2</v>
      </c>
      <c r="G27" s="118">
        <f t="shared" si="3"/>
        <v>-0.1357643975021201</v>
      </c>
    </row>
    <row r="28" spans="1:7" ht="11.5" customHeight="1">
      <c r="A28" s="31"/>
      <c r="B28" s="32"/>
      <c r="C28" s="32"/>
      <c r="D28" s="32"/>
      <c r="E28" s="32"/>
      <c r="F28" s="32"/>
      <c r="G28" s="32"/>
    </row>
    <row r="29" spans="1:7" ht="22" customHeight="1">
      <c r="A29" s="116" t="s">
        <v>76</v>
      </c>
      <c r="B29" s="119">
        <f>SUM(B10+B16+B22+B27)</f>
        <v>4368546</v>
      </c>
      <c r="C29" s="119">
        <f>SUM(C10+C16+C22+C27)</f>
        <v>13827100</v>
      </c>
      <c r="D29" s="119">
        <f>SUM(D10+D16+D22+D27)</f>
        <v>4198798</v>
      </c>
      <c r="E29" s="119">
        <f>SUM(E10+E16+E22+E27)</f>
        <v>14161600</v>
      </c>
      <c r="F29" s="117">
        <f>SUM(B29/D29-1)</f>
        <v>4.0427760516223987E-2</v>
      </c>
      <c r="G29" s="117">
        <f>SUM(C29/E29-1)</f>
        <v>-2.3620212405377927E-2</v>
      </c>
    </row>
    <row r="30" spans="1:7" s="39" customFormat="1" ht="28.85" customHeight="1">
      <c r="A30" s="39" t="s">
        <v>30</v>
      </c>
    </row>
    <row r="31" spans="1:7" s="39" customFormat="1" ht="14">
      <c r="A31" s="39" t="s">
        <v>31</v>
      </c>
    </row>
    <row r="32" spans="1:7" s="39" customFormat="1">
      <c r="A32" s="39" t="s">
        <v>32</v>
      </c>
    </row>
    <row r="33" spans="1:5" s="39" customFormat="1" ht="14">
      <c r="A33" s="39" t="s">
        <v>4</v>
      </c>
    </row>
    <row r="34" spans="1:5" s="39" customFormat="1">
      <c r="A34" s="39" t="s">
        <v>33</v>
      </c>
    </row>
    <row r="35" spans="1:5" s="39" customFormat="1" ht="14">
      <c r="A35" s="39" t="s">
        <v>16</v>
      </c>
    </row>
    <row r="36" spans="1:5" s="39" customFormat="1" ht="14">
      <c r="A36" s="39" t="s">
        <v>34</v>
      </c>
    </row>
    <row r="37" spans="1:5" s="39" customFormat="1" ht="14">
      <c r="A37" s="39" t="s">
        <v>5</v>
      </c>
    </row>
    <row r="38" spans="1:5" s="39" customFormat="1" ht="14">
      <c r="A38" s="40" t="s">
        <v>39</v>
      </c>
    </row>
    <row r="39" spans="1:5" s="39" customFormat="1" ht="14">
      <c r="A39" s="39" t="s">
        <v>6</v>
      </c>
    </row>
    <row r="40" spans="1:5" s="39" customFormat="1" ht="14">
      <c r="A40" s="39" t="s">
        <v>7</v>
      </c>
    </row>
    <row r="42" spans="1:5">
      <c r="B42" s="38">
        <f>SUM(B10+B16+B22+B27)</f>
        <v>4368546</v>
      </c>
      <c r="C42" s="38">
        <f>SUM(C10+C16+C22+C27)</f>
        <v>13827100</v>
      </c>
      <c r="D42" s="38">
        <f>SUM(D10+D16+D22+D27)</f>
        <v>4198798</v>
      </c>
      <c r="E42" s="38">
        <f>SUM(E10+E16+E22+E27)</f>
        <v>14161600</v>
      </c>
    </row>
  </sheetData>
  <mergeCells count="1">
    <mergeCell ref="F3:G3"/>
  </mergeCells>
  <phoneticPr fontId="3" type="noConversion"/>
  <printOptions horizontalCentered="1"/>
  <pageMargins left="0.74803149606299213" right="0.74803149606299213" top="0.78740157480314965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1"/>
  <sheetViews>
    <sheetView workbookViewId="0">
      <selection activeCell="I25" sqref="I25"/>
    </sheetView>
  </sheetViews>
  <sheetFormatPr defaultColWidth="9" defaultRowHeight="16.7"/>
  <cols>
    <col min="1" max="1" width="18.625" style="22" customWidth="1"/>
    <col min="2" max="2" width="13.125" style="22" bestFit="1" customWidth="1"/>
    <col min="3" max="3" width="14.375" style="22" bestFit="1" customWidth="1"/>
    <col min="4" max="4" width="13.125" style="22" bestFit="1" customWidth="1"/>
    <col min="5" max="5" width="14.375" style="22" bestFit="1" customWidth="1"/>
    <col min="6" max="7" width="10.125" style="22" bestFit="1" customWidth="1"/>
    <col min="8" max="16384" width="9" style="22"/>
  </cols>
  <sheetData>
    <row r="1" spans="1:7" ht="25.5" customHeight="1">
      <c r="A1" s="21" t="s">
        <v>167</v>
      </c>
      <c r="B1" s="21"/>
      <c r="C1" s="21"/>
      <c r="D1" s="21"/>
      <c r="E1" s="21"/>
      <c r="F1" s="21"/>
      <c r="G1" s="21"/>
    </row>
    <row r="2" spans="1:7" ht="10.199999999999999" customHeight="1"/>
    <row r="3" spans="1:7" ht="22" customHeight="1">
      <c r="A3" s="41"/>
      <c r="B3" s="42" t="s">
        <v>168</v>
      </c>
      <c r="C3" s="42"/>
      <c r="D3" s="42" t="s">
        <v>75</v>
      </c>
      <c r="E3" s="42"/>
      <c r="F3" s="157" t="s">
        <v>19</v>
      </c>
      <c r="G3" s="158"/>
    </row>
    <row r="4" spans="1:7" s="26" customFormat="1" ht="29.5" customHeight="1">
      <c r="A4" s="25" t="s">
        <v>20</v>
      </c>
      <c r="B4" s="25" t="s">
        <v>21</v>
      </c>
      <c r="C4" s="25" t="s">
        <v>22</v>
      </c>
      <c r="D4" s="25" t="s">
        <v>21</v>
      </c>
      <c r="E4" s="25" t="s">
        <v>22</v>
      </c>
      <c r="F4" s="25" t="s">
        <v>23</v>
      </c>
      <c r="G4" s="25" t="s">
        <v>24</v>
      </c>
    </row>
    <row r="5" spans="1:7" ht="22" customHeight="1">
      <c r="A5" s="41" t="s">
        <v>25</v>
      </c>
      <c r="B5" s="43">
        <f>公式!F5</f>
        <v>1364194</v>
      </c>
      <c r="C5" s="43">
        <f>公式!G5</f>
        <v>3271900</v>
      </c>
      <c r="D5" s="43">
        <v>585181</v>
      </c>
      <c r="E5" s="43">
        <v>1151000</v>
      </c>
      <c r="F5" s="118">
        <f t="shared" ref="F5:G10" si="0">SUM(B5/D5-1)</f>
        <v>1.3312342676881168</v>
      </c>
      <c r="G5" s="118">
        <f t="shared" si="0"/>
        <v>1.842658557775847</v>
      </c>
    </row>
    <row r="6" spans="1:7" ht="22" customHeight="1">
      <c r="A6" s="41" t="s">
        <v>10</v>
      </c>
      <c r="B6" s="44">
        <f>公式!F8</f>
        <v>612445</v>
      </c>
      <c r="C6" s="44">
        <f>公式!G8</f>
        <v>1500600</v>
      </c>
      <c r="D6" s="44">
        <v>832692</v>
      </c>
      <c r="E6" s="44">
        <v>1873100</v>
      </c>
      <c r="F6" s="118">
        <f t="shared" si="0"/>
        <v>-0.26449995916857616</v>
      </c>
      <c r="G6" s="118">
        <f t="shared" si="0"/>
        <v>-0.19886818642891468</v>
      </c>
    </row>
    <row r="7" spans="1:7" ht="22" customHeight="1">
      <c r="A7" s="41" t="s">
        <v>11</v>
      </c>
      <c r="B7" s="45">
        <f>公式!F10</f>
        <v>347</v>
      </c>
      <c r="C7" s="45">
        <f>公式!G10</f>
        <v>7200</v>
      </c>
      <c r="D7" s="45">
        <v>0</v>
      </c>
      <c r="E7" s="45">
        <v>0</v>
      </c>
      <c r="F7" s="122">
        <v>0</v>
      </c>
      <c r="G7" s="122">
        <v>0</v>
      </c>
    </row>
    <row r="8" spans="1:7" ht="22" customHeight="1">
      <c r="A8" s="41" t="s">
        <v>12</v>
      </c>
      <c r="B8" s="45">
        <f>公式!F12</f>
        <v>2205252</v>
      </c>
      <c r="C8" s="45">
        <f>公式!G12</f>
        <v>4350300</v>
      </c>
      <c r="D8" s="45">
        <v>1771942</v>
      </c>
      <c r="E8" s="45">
        <v>3419800</v>
      </c>
      <c r="F8" s="118">
        <f t="shared" si="0"/>
        <v>0.24453960682685993</v>
      </c>
      <c r="G8" s="118">
        <f t="shared" si="0"/>
        <v>0.27209193520088903</v>
      </c>
    </row>
    <row r="9" spans="1:7" ht="22" customHeight="1">
      <c r="A9" s="41" t="s">
        <v>1</v>
      </c>
      <c r="B9" s="45">
        <f>公式!F14</f>
        <v>436890</v>
      </c>
      <c r="C9" s="45">
        <f>公式!G14</f>
        <v>879900</v>
      </c>
      <c r="D9" s="45">
        <v>431660</v>
      </c>
      <c r="E9" s="45">
        <v>842400</v>
      </c>
      <c r="F9" s="118">
        <f t="shared" si="0"/>
        <v>1.211601723578748E-2</v>
      </c>
      <c r="G9" s="118">
        <f t="shared" si="0"/>
        <v>4.4515669515669432E-2</v>
      </c>
    </row>
    <row r="10" spans="1:7" ht="23.5" customHeight="1">
      <c r="A10" s="46" t="s">
        <v>26</v>
      </c>
      <c r="B10" s="45">
        <f>SUM(B5:B9)</f>
        <v>4619128</v>
      </c>
      <c r="C10" s="45">
        <f>SUM(C5:C9)</f>
        <v>10009900</v>
      </c>
      <c r="D10" s="45">
        <v>3621475</v>
      </c>
      <c r="E10" s="45">
        <v>7286300</v>
      </c>
      <c r="F10" s="118">
        <f t="shared" si="0"/>
        <v>0.27548250367598848</v>
      </c>
      <c r="G10" s="118">
        <f t="shared" si="0"/>
        <v>0.3737974006011282</v>
      </c>
    </row>
    <row r="11" spans="1:7" ht="11.5" customHeight="1">
      <c r="A11" s="47"/>
      <c r="B11" s="48"/>
      <c r="C11" s="48"/>
      <c r="D11" s="48"/>
      <c r="E11" s="48"/>
      <c r="F11" s="48"/>
      <c r="G11" s="48"/>
    </row>
    <row r="12" spans="1:7" ht="22" customHeight="1">
      <c r="A12" s="49" t="s">
        <v>27</v>
      </c>
      <c r="B12" s="50">
        <f>公式!F20</f>
        <v>99304</v>
      </c>
      <c r="C12" s="50">
        <f>公式!G20</f>
        <v>594700</v>
      </c>
      <c r="D12" s="50">
        <v>84394</v>
      </c>
      <c r="E12" s="50">
        <v>488600</v>
      </c>
      <c r="F12" s="118">
        <f t="shared" ref="F12:G16" si="1">SUM(B12/D12-1)</f>
        <v>0.1766713273455458</v>
      </c>
      <c r="G12" s="118">
        <f t="shared" si="1"/>
        <v>0.21715104379860817</v>
      </c>
    </row>
    <row r="13" spans="1:7" ht="22" customHeight="1">
      <c r="A13" s="41" t="s">
        <v>8</v>
      </c>
      <c r="B13" s="51">
        <f>公式!F23</f>
        <v>14003</v>
      </c>
      <c r="C13" s="51">
        <f>公式!G23</f>
        <v>203700</v>
      </c>
      <c r="D13" s="51">
        <v>1924</v>
      </c>
      <c r="E13" s="51">
        <v>17100</v>
      </c>
      <c r="F13" s="118">
        <f t="shared" si="1"/>
        <v>6.2780665280665282</v>
      </c>
      <c r="G13" s="118">
        <f t="shared" si="1"/>
        <v>10.912280701754385</v>
      </c>
    </row>
    <row r="14" spans="1:7" ht="22" customHeight="1">
      <c r="A14" s="41" t="s">
        <v>9</v>
      </c>
      <c r="B14" s="51">
        <f>公式!F25</f>
        <v>2322</v>
      </c>
      <c r="C14" s="51">
        <f>公式!G25</f>
        <v>18300</v>
      </c>
      <c r="D14" s="51">
        <v>11093</v>
      </c>
      <c r="E14" s="51">
        <v>85600</v>
      </c>
      <c r="F14" s="118">
        <f t="shared" si="1"/>
        <v>-0.79067880645452093</v>
      </c>
      <c r="G14" s="118">
        <f t="shared" si="1"/>
        <v>-0.78621495327102808</v>
      </c>
    </row>
    <row r="15" spans="1:7" ht="22" customHeight="1">
      <c r="A15" s="41" t="s">
        <v>0</v>
      </c>
      <c r="B15" s="51">
        <f>公式!F27</f>
        <v>45354</v>
      </c>
      <c r="C15" s="51">
        <f>公式!G27</f>
        <v>431300</v>
      </c>
      <c r="D15" s="51">
        <v>59024</v>
      </c>
      <c r="E15" s="51">
        <v>470700</v>
      </c>
      <c r="F15" s="118">
        <f t="shared" si="1"/>
        <v>-0.23160070479804828</v>
      </c>
      <c r="G15" s="118">
        <f t="shared" si="1"/>
        <v>-8.3705120033991887E-2</v>
      </c>
    </row>
    <row r="16" spans="1:7" ht="22" customHeight="1">
      <c r="A16" s="46" t="s">
        <v>26</v>
      </c>
      <c r="B16" s="51">
        <f>SUM(B12:B15)</f>
        <v>160983</v>
      </c>
      <c r="C16" s="51">
        <f>SUM(C12:C15)</f>
        <v>1248000</v>
      </c>
      <c r="D16" s="51">
        <v>156435</v>
      </c>
      <c r="E16" s="51">
        <v>1062000</v>
      </c>
      <c r="F16" s="118">
        <f t="shared" si="1"/>
        <v>2.9072777831048002E-2</v>
      </c>
      <c r="G16" s="118">
        <f t="shared" si="1"/>
        <v>0.17514124293785316</v>
      </c>
    </row>
    <row r="17" spans="1:7" ht="11.5" customHeight="1">
      <c r="A17" s="47"/>
      <c r="B17" s="52"/>
      <c r="C17" s="52"/>
      <c r="D17" s="52"/>
      <c r="E17" s="52"/>
      <c r="F17" s="48"/>
      <c r="G17" s="48"/>
    </row>
    <row r="18" spans="1:7" ht="22" customHeight="1">
      <c r="A18" s="41" t="s">
        <v>28</v>
      </c>
      <c r="B18" s="51">
        <f>公式!F31</f>
        <v>1423503</v>
      </c>
      <c r="C18" s="51">
        <f>公式!G31</f>
        <v>3964500</v>
      </c>
      <c r="D18" s="51">
        <v>1490176</v>
      </c>
      <c r="E18" s="51">
        <v>4347900</v>
      </c>
      <c r="F18" s="118">
        <f t="shared" ref="F18:G22" si="2">SUM(B18/D18-1)</f>
        <v>-4.474169494073188E-2</v>
      </c>
      <c r="G18" s="118">
        <f t="shared" si="2"/>
        <v>-8.8180500931484218E-2</v>
      </c>
    </row>
    <row r="19" spans="1:7" ht="22" customHeight="1">
      <c r="A19" s="41" t="s">
        <v>2</v>
      </c>
      <c r="B19" s="51">
        <f>公式!F34</f>
        <v>164690</v>
      </c>
      <c r="C19" s="51">
        <f>公式!G34</f>
        <v>846100</v>
      </c>
      <c r="D19" s="51">
        <v>135949</v>
      </c>
      <c r="E19" s="51">
        <v>712700</v>
      </c>
      <c r="F19" s="118">
        <f t="shared" si="2"/>
        <v>0.21141016116337741</v>
      </c>
      <c r="G19" s="118">
        <f t="shared" si="2"/>
        <v>0.18717552967588036</v>
      </c>
    </row>
    <row r="20" spans="1:7" ht="22" customHeight="1">
      <c r="A20" s="41" t="s">
        <v>3</v>
      </c>
      <c r="B20" s="51">
        <f>公式!F38</f>
        <v>255767</v>
      </c>
      <c r="C20" s="51">
        <f>公式!G38</f>
        <v>1766400</v>
      </c>
      <c r="D20" s="51">
        <v>122376</v>
      </c>
      <c r="E20" s="51">
        <v>1297700</v>
      </c>
      <c r="F20" s="118">
        <f t="shared" si="2"/>
        <v>1.090009478982807</v>
      </c>
      <c r="G20" s="118">
        <f t="shared" si="2"/>
        <v>0.36117746782769511</v>
      </c>
    </row>
    <row r="21" spans="1:7" ht="22" customHeight="1">
      <c r="A21" s="41" t="s">
        <v>13</v>
      </c>
      <c r="B21" s="51">
        <f>公式!F41</f>
        <v>156303</v>
      </c>
      <c r="C21" s="51">
        <f>公式!G41</f>
        <v>894800</v>
      </c>
      <c r="D21" s="51">
        <v>156749</v>
      </c>
      <c r="E21" s="51">
        <v>967300</v>
      </c>
      <c r="F21" s="118">
        <f t="shared" si="2"/>
        <v>-2.8453132077397303E-3</v>
      </c>
      <c r="G21" s="118">
        <f t="shared" si="2"/>
        <v>-7.4950894241703758E-2</v>
      </c>
    </row>
    <row r="22" spans="1:7" ht="22" customHeight="1">
      <c r="A22" s="46" t="s">
        <v>26</v>
      </c>
      <c r="B22" s="51">
        <f>SUM(B18:B21)</f>
        <v>2000263</v>
      </c>
      <c r="C22" s="51">
        <f>SUM(C18:C21)</f>
        <v>7471800</v>
      </c>
      <c r="D22" s="51">
        <v>1905250</v>
      </c>
      <c r="E22" s="51">
        <v>7325600</v>
      </c>
      <c r="F22" s="118">
        <f t="shared" si="2"/>
        <v>4.9869046056947974E-2</v>
      </c>
      <c r="G22" s="118">
        <f t="shared" si="2"/>
        <v>1.9957409631975453E-2</v>
      </c>
    </row>
    <row r="23" spans="1:7" ht="11.5" customHeight="1">
      <c r="A23" s="47"/>
      <c r="B23" s="52"/>
      <c r="C23" s="52"/>
      <c r="D23" s="52"/>
      <c r="E23" s="52"/>
      <c r="F23" s="48"/>
      <c r="G23" s="48"/>
    </row>
    <row r="24" spans="1:7" ht="22" customHeight="1">
      <c r="A24" s="41" t="s">
        <v>29</v>
      </c>
      <c r="B24" s="51">
        <f>公式!F46</f>
        <v>23566</v>
      </c>
      <c r="C24" s="51">
        <f>公式!G46</f>
        <v>67900</v>
      </c>
      <c r="D24" s="51">
        <v>25899</v>
      </c>
      <c r="E24" s="51">
        <v>73800</v>
      </c>
      <c r="F24" s="118">
        <f t="shared" ref="F24:G27" si="3">SUM(B24/D24-1)</f>
        <v>-9.0080698096451584E-2</v>
      </c>
      <c r="G24" s="118">
        <f t="shared" si="3"/>
        <v>-7.9945799457994626E-2</v>
      </c>
    </row>
    <row r="25" spans="1:7" ht="22" customHeight="1">
      <c r="A25" s="41" t="s">
        <v>14</v>
      </c>
      <c r="B25" s="51">
        <f>公式!F50</f>
        <v>228883</v>
      </c>
      <c r="C25" s="51">
        <f>公式!G50</f>
        <v>2001300</v>
      </c>
      <c r="D25" s="51">
        <v>412406</v>
      </c>
      <c r="E25" s="51">
        <v>4058400</v>
      </c>
      <c r="F25" s="118">
        <f t="shared" si="3"/>
        <v>-0.44500564977231172</v>
      </c>
      <c r="G25" s="118">
        <f t="shared" si="3"/>
        <v>-0.50687463039621528</v>
      </c>
    </row>
    <row r="26" spans="1:7" ht="22" customHeight="1">
      <c r="A26" s="41" t="s">
        <v>15</v>
      </c>
      <c r="B26" s="51">
        <f>公式!F55</f>
        <v>653672</v>
      </c>
      <c r="C26" s="51">
        <f>公式!G55</f>
        <v>4072600</v>
      </c>
      <c r="D26" s="51">
        <v>494742</v>
      </c>
      <c r="E26" s="51">
        <v>2765700</v>
      </c>
      <c r="F26" s="118">
        <f t="shared" si="3"/>
        <v>0.32123814028321829</v>
      </c>
      <c r="G26" s="118">
        <f t="shared" si="3"/>
        <v>0.47253859782333585</v>
      </c>
    </row>
    <row r="27" spans="1:7" ht="22" customHeight="1">
      <c r="A27" s="46" t="s">
        <v>26</v>
      </c>
      <c r="B27" s="51">
        <f>SUM(B24:B26)</f>
        <v>906121</v>
      </c>
      <c r="C27" s="51">
        <f>SUM(C24:C26)</f>
        <v>6141800</v>
      </c>
      <c r="D27" s="51">
        <v>933047</v>
      </c>
      <c r="E27" s="51">
        <v>6897900</v>
      </c>
      <c r="F27" s="118">
        <f t="shared" si="3"/>
        <v>-2.8858138979065417E-2</v>
      </c>
      <c r="G27" s="118">
        <f t="shared" si="3"/>
        <v>-0.10961307064468895</v>
      </c>
    </row>
    <row r="28" spans="1:7" ht="28.7" customHeight="1">
      <c r="A28" s="120" t="s">
        <v>77</v>
      </c>
      <c r="B28" s="121">
        <f>SUM(B27,B22,B16,B10)</f>
        <v>7686495</v>
      </c>
      <c r="C28" s="121">
        <f>SUM(C27,C22,C16,C10)</f>
        <v>24871500</v>
      </c>
      <c r="D28" s="121">
        <f>SUM(D27,D22,D16,D10)</f>
        <v>6616207</v>
      </c>
      <c r="E28" s="121">
        <f>SUM(E27,E22,E16,E10)</f>
        <v>22571800</v>
      </c>
      <c r="F28" s="117">
        <f>SUM(B28/D28-1)</f>
        <v>0.16176761095896786</v>
      </c>
      <c r="G28" s="117">
        <f>SUM(C28/E28-1)</f>
        <v>0.10188376646966568</v>
      </c>
    </row>
    <row r="29" spans="1:7" s="40" customFormat="1" ht="33" customHeight="1">
      <c r="A29" s="40" t="s">
        <v>30</v>
      </c>
    </row>
    <row r="30" spans="1:7" s="40" customFormat="1" ht="14">
      <c r="A30" s="40" t="s">
        <v>31</v>
      </c>
    </row>
    <row r="31" spans="1:7" s="40" customFormat="1">
      <c r="A31" s="40" t="s">
        <v>32</v>
      </c>
    </row>
    <row r="32" spans="1:7" s="40" customFormat="1" ht="14">
      <c r="A32" s="40" t="s">
        <v>4</v>
      </c>
    </row>
    <row r="33" spans="1:5" s="40" customFormat="1">
      <c r="A33" s="40" t="s">
        <v>33</v>
      </c>
    </row>
    <row r="34" spans="1:5" s="40" customFormat="1" ht="14">
      <c r="A34" s="40" t="s">
        <v>16</v>
      </c>
    </row>
    <row r="35" spans="1:5" s="40" customFormat="1" ht="14">
      <c r="A35" s="40" t="s">
        <v>34</v>
      </c>
    </row>
    <row r="36" spans="1:5" s="40" customFormat="1" ht="14">
      <c r="A36" s="40" t="s">
        <v>5</v>
      </c>
    </row>
    <row r="37" spans="1:5" s="40" customFormat="1" ht="14">
      <c r="A37" s="40" t="s">
        <v>39</v>
      </c>
    </row>
    <row r="38" spans="1:5" s="40" customFormat="1" ht="14">
      <c r="A38" s="40" t="s">
        <v>6</v>
      </c>
    </row>
    <row r="39" spans="1:5" s="40" customFormat="1" ht="14">
      <c r="A39" s="40" t="s">
        <v>7</v>
      </c>
    </row>
    <row r="41" spans="1:5">
      <c r="B41" s="36">
        <f>SUM(B10+B16+B22+B27)</f>
        <v>7686495</v>
      </c>
      <c r="C41" s="36">
        <f>SUM(C10+C16+C22+C27)</f>
        <v>24871500</v>
      </c>
      <c r="D41" s="36">
        <f>SUM(D10+D16+D22+D27)</f>
        <v>6616207</v>
      </c>
      <c r="E41" s="36">
        <f>SUM(E10+E16+E22+E27)</f>
        <v>22571800</v>
      </c>
    </row>
  </sheetData>
  <mergeCells count="1">
    <mergeCell ref="F3:G3"/>
  </mergeCells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2"/>
  <sheetViews>
    <sheetView topLeftCell="A13" workbookViewId="0">
      <selection activeCell="K9" sqref="K9"/>
    </sheetView>
  </sheetViews>
  <sheetFormatPr defaultColWidth="9" defaultRowHeight="16.7"/>
  <cols>
    <col min="1" max="1" width="18" style="73" customWidth="1"/>
    <col min="2" max="2" width="13" style="73" customWidth="1"/>
    <col min="3" max="3" width="14.25" style="73" customWidth="1"/>
    <col min="4" max="4" width="13" style="73" customWidth="1"/>
    <col min="5" max="5" width="14.5" style="73" customWidth="1"/>
    <col min="6" max="6" width="10" style="129" customWidth="1"/>
    <col min="7" max="7" width="10.125" style="129" customWidth="1"/>
    <col min="8" max="16384" width="9" style="22"/>
  </cols>
  <sheetData>
    <row r="1" spans="1:7" ht="25.5" customHeight="1">
      <c r="A1" s="72" t="s">
        <v>217</v>
      </c>
      <c r="B1" s="72"/>
      <c r="C1" s="72"/>
      <c r="D1" s="72"/>
      <c r="E1" s="72"/>
      <c r="F1" s="128"/>
      <c r="G1" s="128"/>
    </row>
    <row r="2" spans="1:7" ht="7.2" customHeight="1"/>
    <row r="3" spans="1:7" ht="22" customHeight="1">
      <c r="A3" s="74"/>
      <c r="B3" s="75" t="s">
        <v>218</v>
      </c>
      <c r="C3" s="75"/>
      <c r="D3" s="75" t="s">
        <v>219</v>
      </c>
      <c r="E3" s="75"/>
      <c r="F3" s="159" t="s">
        <v>178</v>
      </c>
      <c r="G3" s="160"/>
    </row>
    <row r="4" spans="1:7" s="26" customFormat="1" ht="29.5" customHeight="1">
      <c r="A4" s="76" t="s">
        <v>220</v>
      </c>
      <c r="B4" s="76" t="s">
        <v>221</v>
      </c>
      <c r="C4" s="76" t="s">
        <v>222</v>
      </c>
      <c r="D4" s="76" t="s">
        <v>223</v>
      </c>
      <c r="E4" s="76" t="s">
        <v>224</v>
      </c>
      <c r="F4" s="125" t="s">
        <v>184</v>
      </c>
      <c r="G4" s="125" t="s">
        <v>225</v>
      </c>
    </row>
    <row r="5" spans="1:7" ht="22" customHeight="1">
      <c r="A5" s="74" t="s">
        <v>226</v>
      </c>
      <c r="B5" s="78">
        <f>公式!H5</f>
        <v>1846754</v>
      </c>
      <c r="C5" s="78">
        <f>公式!I5</f>
        <v>4454500</v>
      </c>
      <c r="D5" s="78">
        <v>829497</v>
      </c>
      <c r="E5" s="78">
        <v>1679700</v>
      </c>
      <c r="F5" s="132">
        <f t="shared" ref="F5:G10" si="0">SUM(B5/D5-1)</f>
        <v>1.2263540434745392</v>
      </c>
      <c r="G5" s="132">
        <f t="shared" si="0"/>
        <v>1.651961659820206</v>
      </c>
    </row>
    <row r="6" spans="1:7" ht="22" customHeight="1">
      <c r="A6" s="74" t="s">
        <v>187</v>
      </c>
      <c r="B6" s="78">
        <f>公式!H8</f>
        <v>1023399</v>
      </c>
      <c r="C6" s="78">
        <f>公式!I8</f>
        <v>2377200</v>
      </c>
      <c r="D6" s="79">
        <v>1024330</v>
      </c>
      <c r="E6" s="79">
        <v>2380000</v>
      </c>
      <c r="F6" s="132">
        <f t="shared" si="0"/>
        <v>-9.0888678453238114E-4</v>
      </c>
      <c r="G6" s="132">
        <f t="shared" si="0"/>
        <v>-1.1764705882353343E-3</v>
      </c>
    </row>
    <row r="7" spans="1:7" ht="22" customHeight="1">
      <c r="A7" s="74" t="s">
        <v>188</v>
      </c>
      <c r="B7" s="78">
        <f>公式!H10</f>
        <v>347</v>
      </c>
      <c r="C7" s="78">
        <f>公式!I10</f>
        <v>7200</v>
      </c>
      <c r="D7" s="80">
        <v>150</v>
      </c>
      <c r="E7" s="80">
        <v>3000</v>
      </c>
      <c r="F7" s="132">
        <f t="shared" si="0"/>
        <v>1.3133333333333335</v>
      </c>
      <c r="G7" s="132">
        <f t="shared" si="0"/>
        <v>1.4</v>
      </c>
    </row>
    <row r="8" spans="1:7" ht="22" customHeight="1">
      <c r="A8" s="74" t="s">
        <v>189</v>
      </c>
      <c r="B8" s="78">
        <f>公式!H12</f>
        <v>2818456</v>
      </c>
      <c r="C8" s="78">
        <f>公式!I12</f>
        <v>5571100</v>
      </c>
      <c r="D8" s="80">
        <v>2587014</v>
      </c>
      <c r="E8" s="80">
        <v>5164100</v>
      </c>
      <c r="F8" s="132">
        <f t="shared" si="0"/>
        <v>8.9462987057665755E-2</v>
      </c>
      <c r="G8" s="132">
        <f t="shared" si="0"/>
        <v>7.8813345984779515E-2</v>
      </c>
    </row>
    <row r="9" spans="1:7" ht="22" customHeight="1">
      <c r="A9" s="74" t="s">
        <v>190</v>
      </c>
      <c r="B9" s="78">
        <f>公式!H14</f>
        <v>639922</v>
      </c>
      <c r="C9" s="78">
        <f>公式!I14</f>
        <v>1473800</v>
      </c>
      <c r="D9" s="80">
        <v>518253</v>
      </c>
      <c r="E9" s="80">
        <v>1160300</v>
      </c>
      <c r="F9" s="132">
        <f t="shared" si="0"/>
        <v>0.23476757491032374</v>
      </c>
      <c r="G9" s="132">
        <f t="shared" si="0"/>
        <v>0.27018874429026973</v>
      </c>
    </row>
    <row r="10" spans="1:7" ht="23.5" customHeight="1">
      <c r="A10" s="81" t="s">
        <v>227</v>
      </c>
      <c r="B10" s="80">
        <f>SUM(B5:B9)</f>
        <v>6328878</v>
      </c>
      <c r="C10" s="80">
        <f>SUM(C5:C9)</f>
        <v>13883800</v>
      </c>
      <c r="D10" s="80">
        <v>4959244</v>
      </c>
      <c r="E10" s="80">
        <v>10387100</v>
      </c>
      <c r="F10" s="132">
        <f t="shared" si="0"/>
        <v>0.27617798196660615</v>
      </c>
      <c r="G10" s="132">
        <f t="shared" si="0"/>
        <v>0.33663871532959155</v>
      </c>
    </row>
    <row r="11" spans="1:7" ht="11.5" customHeight="1">
      <c r="A11" s="82"/>
      <c r="B11" s="83"/>
      <c r="C11" s="83"/>
      <c r="D11" s="83"/>
      <c r="E11" s="83"/>
      <c r="F11" s="94"/>
      <c r="G11" s="94"/>
    </row>
    <row r="12" spans="1:7" ht="22" customHeight="1">
      <c r="A12" s="84" t="s">
        <v>228</v>
      </c>
      <c r="B12" s="89">
        <f>公式!H20</f>
        <v>172017</v>
      </c>
      <c r="C12" s="89">
        <f>公式!I20</f>
        <v>1135300</v>
      </c>
      <c r="D12" s="89">
        <v>136049</v>
      </c>
      <c r="E12" s="89">
        <v>812300</v>
      </c>
      <c r="F12" s="132">
        <f t="shared" ref="F12:G16" si="1">SUM(B12/D12-1)</f>
        <v>0.26437533535711388</v>
      </c>
      <c r="G12" s="132">
        <f t="shared" si="1"/>
        <v>0.39763634125323155</v>
      </c>
    </row>
    <row r="13" spans="1:7" ht="22" customHeight="1">
      <c r="A13" s="74" t="s">
        <v>193</v>
      </c>
      <c r="B13" s="80">
        <f>公式!H23</f>
        <v>21567</v>
      </c>
      <c r="C13" s="80">
        <f>公式!I23</f>
        <v>258900</v>
      </c>
      <c r="D13" s="80">
        <v>16842</v>
      </c>
      <c r="E13" s="80">
        <v>114300</v>
      </c>
      <c r="F13" s="132">
        <f t="shared" si="1"/>
        <v>0.28054862842892758</v>
      </c>
      <c r="G13" s="132">
        <f t="shared" si="1"/>
        <v>1.2650918635170605</v>
      </c>
    </row>
    <row r="14" spans="1:7" ht="22" customHeight="1">
      <c r="A14" s="74" t="s">
        <v>194</v>
      </c>
      <c r="B14" s="80">
        <f>公式!H25</f>
        <v>36049</v>
      </c>
      <c r="C14" s="80">
        <f>公式!I25</f>
        <v>270600</v>
      </c>
      <c r="D14" s="80">
        <v>11093</v>
      </c>
      <c r="E14" s="80">
        <v>85600</v>
      </c>
      <c r="F14" s="132">
        <f t="shared" si="1"/>
        <v>2.249707022446588</v>
      </c>
      <c r="G14" s="132">
        <f t="shared" si="1"/>
        <v>2.1612149532710281</v>
      </c>
    </row>
    <row r="15" spans="1:7" ht="22" customHeight="1">
      <c r="A15" s="74" t="s">
        <v>195</v>
      </c>
      <c r="B15" s="80">
        <f>公式!H27</f>
        <v>59968</v>
      </c>
      <c r="C15" s="80">
        <f>公式!I27</f>
        <v>586600</v>
      </c>
      <c r="D15" s="80">
        <v>92853</v>
      </c>
      <c r="E15" s="80">
        <v>802300</v>
      </c>
      <c r="F15" s="132">
        <f t="shared" si="1"/>
        <v>-0.35416195491798863</v>
      </c>
      <c r="G15" s="132">
        <f t="shared" si="1"/>
        <v>-0.26885205035522874</v>
      </c>
    </row>
    <row r="16" spans="1:7" ht="22" customHeight="1">
      <c r="A16" s="81" t="s">
        <v>227</v>
      </c>
      <c r="B16" s="80">
        <f>SUM(B12:B15)</f>
        <v>289601</v>
      </c>
      <c r="C16" s="80">
        <f>SUM(C12:C15)</f>
        <v>2251400</v>
      </c>
      <c r="D16" s="80">
        <v>256837</v>
      </c>
      <c r="E16" s="80">
        <v>1814500</v>
      </c>
      <c r="F16" s="132">
        <f t="shared" si="1"/>
        <v>0.12756728975965292</v>
      </c>
      <c r="G16" s="132">
        <f t="shared" si="1"/>
        <v>0.24078258473408654</v>
      </c>
    </row>
    <row r="17" spans="1:7" ht="11.5" customHeight="1">
      <c r="A17" s="82"/>
      <c r="B17" s="85"/>
      <c r="C17" s="85"/>
      <c r="D17" s="85"/>
      <c r="E17" s="85"/>
      <c r="F17" s="94"/>
      <c r="G17" s="94"/>
    </row>
    <row r="18" spans="1:7" ht="22" customHeight="1">
      <c r="A18" s="74" t="s">
        <v>229</v>
      </c>
      <c r="B18" s="80">
        <f>公式!H31</f>
        <v>1620444</v>
      </c>
      <c r="C18" s="80">
        <f>公式!I31</f>
        <v>4606300</v>
      </c>
      <c r="D18" s="80">
        <v>1818301</v>
      </c>
      <c r="E18" s="80">
        <v>5352600</v>
      </c>
      <c r="F18" s="132">
        <f t="shared" ref="F18:G22" si="2">SUM(B18/D18-1)</f>
        <v>-0.10881421722806073</v>
      </c>
      <c r="G18" s="132">
        <f t="shared" si="2"/>
        <v>-0.13942756791092181</v>
      </c>
    </row>
    <row r="19" spans="1:7" ht="22" customHeight="1">
      <c r="A19" s="74" t="s">
        <v>198</v>
      </c>
      <c r="B19" s="80">
        <f>公式!H34</f>
        <v>196948</v>
      </c>
      <c r="C19" s="80">
        <f>公式!I34</f>
        <v>994800</v>
      </c>
      <c r="D19" s="80">
        <v>180072</v>
      </c>
      <c r="E19" s="80">
        <v>901500</v>
      </c>
      <c r="F19" s="132">
        <f t="shared" si="2"/>
        <v>9.3718068328224158E-2</v>
      </c>
      <c r="G19" s="132">
        <f t="shared" si="2"/>
        <v>0.10349417637271219</v>
      </c>
    </row>
    <row r="20" spans="1:7" ht="22" customHeight="1">
      <c r="A20" s="74" t="s">
        <v>199</v>
      </c>
      <c r="B20" s="80">
        <f>公式!H38</f>
        <v>360303</v>
      </c>
      <c r="C20" s="80">
        <f>公式!I38</f>
        <v>2505300</v>
      </c>
      <c r="D20" s="80">
        <v>143820</v>
      </c>
      <c r="E20" s="80">
        <v>1470200</v>
      </c>
      <c r="F20" s="132">
        <f t="shared" si="2"/>
        <v>1.505235711305799</v>
      </c>
      <c r="G20" s="132">
        <f t="shared" si="2"/>
        <v>0.70405387022173849</v>
      </c>
    </row>
    <row r="21" spans="1:7" ht="22" customHeight="1">
      <c r="A21" s="74" t="s">
        <v>200</v>
      </c>
      <c r="B21" s="80">
        <f>公式!H41</f>
        <v>207709</v>
      </c>
      <c r="C21" s="80">
        <f>公式!I41</f>
        <v>1134700</v>
      </c>
      <c r="D21" s="80">
        <v>217206</v>
      </c>
      <c r="E21" s="80">
        <v>1299100</v>
      </c>
      <c r="F21" s="132">
        <f t="shared" si="2"/>
        <v>-4.3723469885730615E-2</v>
      </c>
      <c r="G21" s="132">
        <f t="shared" si="2"/>
        <v>-0.12654914941113082</v>
      </c>
    </row>
    <row r="22" spans="1:7" ht="22" customHeight="1">
      <c r="A22" s="81" t="s">
        <v>227</v>
      </c>
      <c r="B22" s="80">
        <f>SUM(B18:B21)</f>
        <v>2385404</v>
      </c>
      <c r="C22" s="80">
        <f>SUM(C18:C21)</f>
        <v>9241100</v>
      </c>
      <c r="D22" s="80">
        <v>2359399</v>
      </c>
      <c r="E22" s="80">
        <v>9023400</v>
      </c>
      <c r="F22" s="132">
        <f t="shared" si="2"/>
        <v>1.1021874638414308E-2</v>
      </c>
      <c r="G22" s="132">
        <f t="shared" si="2"/>
        <v>2.4126160870625357E-2</v>
      </c>
    </row>
    <row r="23" spans="1:7" ht="11.5" customHeight="1">
      <c r="A23" s="82"/>
      <c r="B23" s="85"/>
      <c r="C23" s="85"/>
      <c r="D23" s="85"/>
      <c r="E23" s="85"/>
      <c r="F23" s="94"/>
      <c r="G23" s="94"/>
    </row>
    <row r="24" spans="1:7" ht="22" customHeight="1">
      <c r="A24" s="74" t="s">
        <v>230</v>
      </c>
      <c r="B24" s="80">
        <f>公式!H46</f>
        <v>28133</v>
      </c>
      <c r="C24" s="80">
        <f>公式!I46</f>
        <v>106000</v>
      </c>
      <c r="D24" s="80">
        <v>29682</v>
      </c>
      <c r="E24" s="80">
        <v>120500</v>
      </c>
      <c r="F24" s="132">
        <f t="shared" ref="F24:G27" si="3">SUM(B24/D24-1)</f>
        <v>-5.2186510342968839E-2</v>
      </c>
      <c r="G24" s="132">
        <f t="shared" si="3"/>
        <v>-0.1203319502074689</v>
      </c>
    </row>
    <row r="25" spans="1:7" ht="22" customHeight="1">
      <c r="A25" s="74" t="s">
        <v>203</v>
      </c>
      <c r="B25" s="80">
        <f>公式!H50</f>
        <v>322285</v>
      </c>
      <c r="C25" s="80">
        <f>公式!I50</f>
        <v>2774900</v>
      </c>
      <c r="D25" s="80">
        <v>514671</v>
      </c>
      <c r="E25" s="80">
        <v>5197800</v>
      </c>
      <c r="F25" s="132">
        <f t="shared" si="3"/>
        <v>-0.37380384750646534</v>
      </c>
      <c r="G25" s="132">
        <f t="shared" si="3"/>
        <v>-0.46613952056639352</v>
      </c>
    </row>
    <row r="26" spans="1:7" ht="22" customHeight="1">
      <c r="A26" s="74" t="s">
        <v>204</v>
      </c>
      <c r="B26" s="80">
        <f>公式!H55</f>
        <v>857238</v>
      </c>
      <c r="C26" s="80">
        <f>公式!I55</f>
        <v>5773100</v>
      </c>
      <c r="D26" s="80">
        <v>692062</v>
      </c>
      <c r="E26" s="80">
        <v>4290700</v>
      </c>
      <c r="F26" s="132">
        <f t="shared" si="3"/>
        <v>0.23867225768789502</v>
      </c>
      <c r="G26" s="132">
        <f t="shared" si="3"/>
        <v>0.34549141165777142</v>
      </c>
    </row>
    <row r="27" spans="1:7" ht="22" customHeight="1">
      <c r="A27" s="81" t="s">
        <v>227</v>
      </c>
      <c r="B27" s="80">
        <f>SUM(B24:B26)</f>
        <v>1207656</v>
      </c>
      <c r="C27" s="80">
        <f>SUM(C24:C26)</f>
        <v>8654000</v>
      </c>
      <c r="D27" s="80">
        <v>1236415</v>
      </c>
      <c r="E27" s="80">
        <v>9609000</v>
      </c>
      <c r="F27" s="132">
        <f t="shared" si="3"/>
        <v>-2.3259989566609907E-2</v>
      </c>
      <c r="G27" s="132">
        <f t="shared" si="3"/>
        <v>-9.938599229888645E-2</v>
      </c>
    </row>
    <row r="28" spans="1:7" ht="15.85" customHeight="1">
      <c r="A28" s="82"/>
      <c r="B28" s="83"/>
      <c r="C28" s="83"/>
      <c r="D28" s="83"/>
      <c r="E28" s="83"/>
      <c r="F28" s="94"/>
      <c r="G28" s="94"/>
    </row>
    <row r="29" spans="1:7" s="53" customFormat="1" ht="27.35" customHeight="1">
      <c r="A29" s="133" t="s">
        <v>231</v>
      </c>
      <c r="B29" s="134">
        <f>SUM(B10+B16+B22+B27)</f>
        <v>10211539</v>
      </c>
      <c r="C29" s="134">
        <f>SUM(C10+C16+C22+C27)</f>
        <v>34030300</v>
      </c>
      <c r="D29" s="134">
        <f>SUM(D10+D16+D22+D27)</f>
        <v>8811895</v>
      </c>
      <c r="E29" s="134">
        <f>SUM(E10+E16+E22+E27)</f>
        <v>30834000</v>
      </c>
      <c r="F29" s="135">
        <f>SUM(B29/D29-1)</f>
        <v>0.15883575553272022</v>
      </c>
      <c r="G29" s="135">
        <f>SUM(C29/E29-1)</f>
        <v>0.10366154245313619</v>
      </c>
    </row>
    <row r="30" spans="1:7" s="40" customFormat="1" ht="21" customHeight="1">
      <c r="A30" s="136" t="s">
        <v>232</v>
      </c>
      <c r="B30" s="136"/>
      <c r="C30" s="136"/>
      <c r="D30" s="136"/>
      <c r="E30" s="136"/>
      <c r="F30" s="137"/>
      <c r="G30" s="137"/>
    </row>
    <row r="31" spans="1:7" s="40" customFormat="1" ht="14">
      <c r="A31" s="136" t="s">
        <v>233</v>
      </c>
      <c r="B31" s="136"/>
      <c r="C31" s="136"/>
      <c r="D31" s="136"/>
      <c r="E31" s="136"/>
      <c r="F31" s="137"/>
      <c r="G31" s="137"/>
    </row>
    <row r="32" spans="1:7" s="40" customFormat="1">
      <c r="A32" s="136" t="s">
        <v>234</v>
      </c>
      <c r="B32" s="136"/>
      <c r="C32" s="136"/>
      <c r="D32" s="136"/>
      <c r="E32" s="136"/>
      <c r="F32" s="137"/>
      <c r="G32" s="137"/>
    </row>
    <row r="33" spans="1:7" s="40" customFormat="1" ht="14">
      <c r="A33" s="136" t="s">
        <v>235</v>
      </c>
      <c r="B33" s="136"/>
      <c r="C33" s="136"/>
      <c r="D33" s="136"/>
      <c r="E33" s="136"/>
      <c r="F33" s="137"/>
      <c r="G33" s="137"/>
    </row>
    <row r="34" spans="1:7" s="40" customFormat="1">
      <c r="A34" s="136" t="s">
        <v>236</v>
      </c>
      <c r="B34" s="136"/>
      <c r="C34" s="136"/>
      <c r="D34" s="136"/>
      <c r="E34" s="136"/>
      <c r="F34" s="137"/>
      <c r="G34" s="137"/>
    </row>
    <row r="35" spans="1:7" s="40" customFormat="1" ht="14">
      <c r="A35" s="136" t="s">
        <v>237</v>
      </c>
      <c r="B35" s="136"/>
      <c r="C35" s="136"/>
      <c r="D35" s="136"/>
      <c r="E35" s="136"/>
      <c r="F35" s="137"/>
      <c r="G35" s="137"/>
    </row>
    <row r="36" spans="1:7" s="40" customFormat="1" ht="14">
      <c r="A36" s="136" t="s">
        <v>238</v>
      </c>
      <c r="B36" s="136"/>
      <c r="C36" s="136"/>
      <c r="D36" s="136"/>
      <c r="E36" s="136"/>
      <c r="F36" s="137"/>
      <c r="G36" s="137"/>
    </row>
    <row r="37" spans="1:7" s="40" customFormat="1" ht="14">
      <c r="A37" s="136" t="s">
        <v>239</v>
      </c>
      <c r="B37" s="136"/>
      <c r="C37" s="136"/>
      <c r="D37" s="136"/>
      <c r="E37" s="136"/>
      <c r="F37" s="137"/>
      <c r="G37" s="137"/>
    </row>
    <row r="38" spans="1:7" s="40" customFormat="1" ht="14">
      <c r="A38" s="136" t="s">
        <v>240</v>
      </c>
      <c r="B38" s="136"/>
      <c r="C38" s="136"/>
      <c r="D38" s="136"/>
      <c r="E38" s="136"/>
      <c r="F38" s="137"/>
      <c r="G38" s="137"/>
    </row>
    <row r="39" spans="1:7" s="40" customFormat="1" ht="14">
      <c r="A39" s="136" t="s">
        <v>6</v>
      </c>
      <c r="B39" s="136"/>
      <c r="C39" s="136"/>
      <c r="D39" s="136"/>
      <c r="E39" s="136"/>
      <c r="F39" s="137"/>
      <c r="G39" s="137"/>
    </row>
    <row r="40" spans="1:7" s="40" customFormat="1" ht="14">
      <c r="A40" s="136" t="s">
        <v>241</v>
      </c>
      <c r="B40" s="136"/>
      <c r="C40" s="136"/>
      <c r="D40" s="136"/>
      <c r="E40" s="136"/>
      <c r="F40" s="137"/>
      <c r="G40" s="137"/>
    </row>
    <row r="42" spans="1:7">
      <c r="B42" s="92">
        <f>SUM(B10+B16+B22+B27)</f>
        <v>10211539</v>
      </c>
      <c r="C42" s="92">
        <f>SUM(C10+C16+C22+C27)</f>
        <v>34030300</v>
      </c>
      <c r="D42" s="92">
        <f>SUM(D10+D16+D22+D27)</f>
        <v>8811895</v>
      </c>
      <c r="E42" s="92">
        <f>SUM(E10+E16+E22+E27)</f>
        <v>30834000</v>
      </c>
    </row>
  </sheetData>
  <mergeCells count="1">
    <mergeCell ref="F3:G3"/>
  </mergeCells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4"/>
  <sheetViews>
    <sheetView zoomScaleNormal="100" workbookViewId="0">
      <selection activeCell="J9" sqref="J9"/>
    </sheetView>
  </sheetViews>
  <sheetFormatPr defaultColWidth="8.875" defaultRowHeight="15.35"/>
  <cols>
    <col min="1" max="1" width="20.75" style="73" customWidth="1"/>
    <col min="2" max="5" width="13.875" style="73" customWidth="1"/>
    <col min="6" max="7" width="9.875" style="129" bestFit="1" customWidth="1"/>
    <col min="8" max="16384" width="8.875" style="98"/>
  </cols>
  <sheetData>
    <row r="1" spans="1:7" ht="25.5" customHeight="1">
      <c r="A1" s="162" t="s">
        <v>175</v>
      </c>
      <c r="B1" s="162"/>
      <c r="C1" s="162"/>
      <c r="D1" s="162"/>
      <c r="E1" s="162"/>
      <c r="F1" s="128"/>
      <c r="G1" s="128"/>
    </row>
    <row r="2" spans="1:7" ht="9" customHeight="1"/>
    <row r="3" spans="1:7" ht="22" customHeight="1">
      <c r="A3" s="74"/>
      <c r="B3" s="75" t="s">
        <v>176</v>
      </c>
      <c r="C3" s="75"/>
      <c r="D3" s="75" t="s">
        <v>177</v>
      </c>
      <c r="E3" s="75"/>
      <c r="F3" s="163" t="s">
        <v>178</v>
      </c>
      <c r="G3" s="164"/>
    </row>
    <row r="4" spans="1:7" s="73" customFormat="1" ht="29.5" customHeight="1">
      <c r="A4" s="76" t="s">
        <v>179</v>
      </c>
      <c r="B4" s="76" t="s">
        <v>180</v>
      </c>
      <c r="C4" s="76" t="s">
        <v>181</v>
      </c>
      <c r="D4" s="76" t="s">
        <v>182</v>
      </c>
      <c r="E4" s="76" t="s">
        <v>183</v>
      </c>
      <c r="F4" s="125" t="s">
        <v>184</v>
      </c>
      <c r="G4" s="125" t="s">
        <v>185</v>
      </c>
    </row>
    <row r="5" spans="1:7" ht="22" customHeight="1">
      <c r="A5" s="74" t="s">
        <v>186</v>
      </c>
      <c r="B5" s="78">
        <f>SUM(公式!J5)</f>
        <v>2392957</v>
      </c>
      <c r="C5" s="78">
        <f>SUM(公式!K5)</f>
        <v>5984000</v>
      </c>
      <c r="D5" s="78">
        <v>1093119</v>
      </c>
      <c r="E5" s="78">
        <v>2270300</v>
      </c>
      <c r="F5" s="126">
        <f t="shared" ref="F5:G10" si="0">SUM(B5/D5-1)</f>
        <v>1.18910932844457</v>
      </c>
      <c r="G5" s="126">
        <f t="shared" si="0"/>
        <v>1.6357750077082325</v>
      </c>
    </row>
    <row r="6" spans="1:7" ht="22" customHeight="1">
      <c r="A6" s="74" t="s">
        <v>187</v>
      </c>
      <c r="B6" s="79">
        <f>SUM(公式!J8)</f>
        <v>1419547</v>
      </c>
      <c r="C6" s="78">
        <f>SUM(公式!K8)</f>
        <v>3379300</v>
      </c>
      <c r="D6" s="79">
        <v>1195522</v>
      </c>
      <c r="E6" s="78">
        <v>2767100</v>
      </c>
      <c r="F6" s="126">
        <f t="shared" si="0"/>
        <v>0.187386764944518</v>
      </c>
      <c r="G6" s="126">
        <f t="shared" si="0"/>
        <v>0.22124245600086723</v>
      </c>
    </row>
    <row r="7" spans="1:7" ht="22" customHeight="1">
      <c r="A7" s="74" t="s">
        <v>188</v>
      </c>
      <c r="B7" s="79">
        <f>SUM(公式!J10)</f>
        <v>1318</v>
      </c>
      <c r="C7" s="78">
        <f>SUM(公式!K10)</f>
        <v>13400</v>
      </c>
      <c r="D7" s="79">
        <v>258</v>
      </c>
      <c r="E7" s="78">
        <v>4900</v>
      </c>
      <c r="F7" s="126">
        <f t="shared" si="0"/>
        <v>4.1085271317829459</v>
      </c>
      <c r="G7" s="126">
        <f t="shared" si="0"/>
        <v>1.7346938775510203</v>
      </c>
    </row>
    <row r="8" spans="1:7" ht="22" customHeight="1">
      <c r="A8" s="74" t="s">
        <v>189</v>
      </c>
      <c r="B8" s="79">
        <f>SUM(公式!J12)</f>
        <v>3486789</v>
      </c>
      <c r="C8" s="78">
        <f>SUM(公式!K12)</f>
        <v>7000900</v>
      </c>
      <c r="D8" s="79">
        <v>3523832</v>
      </c>
      <c r="E8" s="78">
        <v>7009800</v>
      </c>
      <c r="F8" s="126">
        <f t="shared" si="0"/>
        <v>-1.0512135652323895E-2</v>
      </c>
      <c r="G8" s="126">
        <f t="shared" si="0"/>
        <v>-1.2696510599446986E-3</v>
      </c>
    </row>
    <row r="9" spans="1:7" ht="22" customHeight="1">
      <c r="A9" s="74" t="s">
        <v>190</v>
      </c>
      <c r="B9" s="79">
        <f>SUM(公式!J14)</f>
        <v>880417</v>
      </c>
      <c r="C9" s="78">
        <f>SUM(公式!K14)</f>
        <v>2233200</v>
      </c>
      <c r="D9" s="79">
        <v>635783</v>
      </c>
      <c r="E9" s="78">
        <v>1576200</v>
      </c>
      <c r="F9" s="126">
        <f t="shared" si="0"/>
        <v>0.38477593770201479</v>
      </c>
      <c r="G9" s="126">
        <f t="shared" si="0"/>
        <v>0.41682527598020558</v>
      </c>
    </row>
    <row r="10" spans="1:7" ht="23.5" customHeight="1">
      <c r="A10" s="81" t="s">
        <v>191</v>
      </c>
      <c r="B10" s="80">
        <f>SUM(B5:B9)</f>
        <v>8181028</v>
      </c>
      <c r="C10" s="80">
        <f>SUM(C5:C9)</f>
        <v>18610800</v>
      </c>
      <c r="D10" s="80">
        <v>6448514</v>
      </c>
      <c r="E10" s="80">
        <v>13628300</v>
      </c>
      <c r="F10" s="126">
        <f t="shared" si="0"/>
        <v>0.26866871964610772</v>
      </c>
      <c r="G10" s="126">
        <f t="shared" si="0"/>
        <v>0.36559952451883215</v>
      </c>
    </row>
    <row r="11" spans="1:7" ht="11.5" customHeight="1">
      <c r="A11" s="82"/>
      <c r="B11" s="83"/>
      <c r="C11" s="83"/>
      <c r="D11" s="83"/>
      <c r="E11" s="83"/>
      <c r="F11" s="94"/>
      <c r="G11" s="94"/>
    </row>
    <row r="12" spans="1:7" ht="22" customHeight="1">
      <c r="A12" s="84" t="s">
        <v>192</v>
      </c>
      <c r="B12" s="89">
        <f>SUM(公式!J20)</f>
        <v>221405</v>
      </c>
      <c r="C12" s="89">
        <f>SUM(公式!K20)</f>
        <v>1620100</v>
      </c>
      <c r="D12" s="89">
        <v>186412</v>
      </c>
      <c r="E12" s="89">
        <v>1161500</v>
      </c>
      <c r="F12" s="126">
        <f t="shared" ref="F12:G16" si="1">SUM(B12/D12-1)</f>
        <v>0.18771860180675071</v>
      </c>
      <c r="G12" s="126">
        <f t="shared" si="1"/>
        <v>0.39483426603529925</v>
      </c>
    </row>
    <row r="13" spans="1:7" ht="22" customHeight="1">
      <c r="A13" s="74" t="s">
        <v>193</v>
      </c>
      <c r="B13" s="89">
        <f>SUM(公式!J23)</f>
        <v>26254</v>
      </c>
      <c r="C13" s="89">
        <f>SUM(公式!K23)</f>
        <v>336300</v>
      </c>
      <c r="D13" s="80">
        <v>25704</v>
      </c>
      <c r="E13" s="80">
        <v>182400</v>
      </c>
      <c r="F13" s="126">
        <f t="shared" si="1"/>
        <v>2.1397447868036101E-2</v>
      </c>
      <c r="G13" s="126">
        <f t="shared" si="1"/>
        <v>0.84375</v>
      </c>
    </row>
    <row r="14" spans="1:7" ht="22" customHeight="1">
      <c r="A14" s="74" t="s">
        <v>194</v>
      </c>
      <c r="B14" s="89">
        <f>SUM(公式!J25)</f>
        <v>45599</v>
      </c>
      <c r="C14" s="89">
        <f>SUM(公式!K25)</f>
        <v>345300</v>
      </c>
      <c r="D14" s="80">
        <v>18945</v>
      </c>
      <c r="E14" s="80">
        <v>148900</v>
      </c>
      <c r="F14" s="126">
        <f t="shared" si="1"/>
        <v>1.406914753233043</v>
      </c>
      <c r="G14" s="126">
        <f t="shared" si="1"/>
        <v>1.3190060443250502</v>
      </c>
    </row>
    <row r="15" spans="1:7" ht="22" customHeight="1">
      <c r="A15" s="74" t="s">
        <v>195</v>
      </c>
      <c r="B15" s="89">
        <f>SUM(公式!J27)</f>
        <v>84848</v>
      </c>
      <c r="C15" s="89">
        <f>SUM(公式!K27)</f>
        <v>795100</v>
      </c>
      <c r="D15" s="80">
        <v>105168</v>
      </c>
      <c r="E15" s="80">
        <v>994500</v>
      </c>
      <c r="F15" s="126">
        <f t="shared" si="1"/>
        <v>-0.19321466605811655</v>
      </c>
      <c r="G15" s="126">
        <f t="shared" si="1"/>
        <v>-0.20050276520864752</v>
      </c>
    </row>
    <row r="16" spans="1:7" ht="22" customHeight="1">
      <c r="A16" s="81" t="s">
        <v>196</v>
      </c>
      <c r="B16" s="80">
        <f>SUM(B12:B15)</f>
        <v>378106</v>
      </c>
      <c r="C16" s="80">
        <f>SUM(C12:C15)</f>
        <v>3096800</v>
      </c>
      <c r="D16" s="80">
        <v>336229</v>
      </c>
      <c r="E16" s="80">
        <v>2487300</v>
      </c>
      <c r="F16" s="126">
        <f t="shared" si="1"/>
        <v>0.12454904246807974</v>
      </c>
      <c r="G16" s="126">
        <f t="shared" si="1"/>
        <v>0.24504482772484226</v>
      </c>
    </row>
    <row r="17" spans="1:7" ht="11.5" customHeight="1">
      <c r="A17" s="82"/>
      <c r="B17" s="85"/>
      <c r="C17" s="85"/>
      <c r="D17" s="85"/>
      <c r="E17" s="85"/>
      <c r="F17" s="94"/>
      <c r="G17" s="94"/>
    </row>
    <row r="18" spans="1:7" ht="22" customHeight="1">
      <c r="A18" s="74" t="s">
        <v>197</v>
      </c>
      <c r="B18" s="89">
        <f>SUM(公式!J31)</f>
        <v>2082616</v>
      </c>
      <c r="C18" s="89">
        <f>SUM(公式!K31)</f>
        <v>5956400</v>
      </c>
      <c r="D18" s="80">
        <v>2670971</v>
      </c>
      <c r="E18" s="80">
        <v>7874100</v>
      </c>
      <c r="F18" s="126">
        <f t="shared" ref="F18:G22" si="2">SUM(B18/D18-1)</f>
        <v>-0.22027756946818222</v>
      </c>
      <c r="G18" s="126">
        <f t="shared" si="2"/>
        <v>-0.24354529406535352</v>
      </c>
    </row>
    <row r="19" spans="1:7" ht="22" customHeight="1">
      <c r="A19" s="74" t="s">
        <v>198</v>
      </c>
      <c r="B19" s="89">
        <f>SUM(公式!J34)</f>
        <v>207831</v>
      </c>
      <c r="C19" s="89">
        <f>SUM(公式!K34)</f>
        <v>1045700</v>
      </c>
      <c r="D19" s="80">
        <v>205883</v>
      </c>
      <c r="E19" s="80">
        <v>1025300</v>
      </c>
      <c r="F19" s="126">
        <f t="shared" si="2"/>
        <v>9.4616845489914336E-3</v>
      </c>
      <c r="G19" s="126">
        <f t="shared" si="2"/>
        <v>1.9896615624695135E-2</v>
      </c>
    </row>
    <row r="20" spans="1:7" ht="22" customHeight="1">
      <c r="A20" s="74" t="s">
        <v>199</v>
      </c>
      <c r="B20" s="89">
        <f>SUM(公式!J38)</f>
        <v>436223</v>
      </c>
      <c r="C20" s="89">
        <f>SUM(公式!K38)</f>
        <v>3173300</v>
      </c>
      <c r="D20" s="80">
        <v>163781</v>
      </c>
      <c r="E20" s="80">
        <v>1840800</v>
      </c>
      <c r="F20" s="126">
        <f t="shared" si="2"/>
        <v>1.6634530256867404</v>
      </c>
      <c r="G20" s="126">
        <f t="shared" si="2"/>
        <v>0.72387005649717517</v>
      </c>
    </row>
    <row r="21" spans="1:7" ht="22" customHeight="1">
      <c r="A21" s="74" t="s">
        <v>200</v>
      </c>
      <c r="B21" s="89">
        <f>SUM(公式!J41)</f>
        <v>290571</v>
      </c>
      <c r="C21" s="89">
        <f>SUM(公式!K41)</f>
        <v>1643900</v>
      </c>
      <c r="D21" s="80">
        <v>269393</v>
      </c>
      <c r="E21" s="80">
        <v>1678800</v>
      </c>
      <c r="F21" s="126">
        <f t="shared" si="2"/>
        <v>7.8613772443975938E-2</v>
      </c>
      <c r="G21" s="126">
        <f t="shared" si="2"/>
        <v>-2.078865856564216E-2</v>
      </c>
    </row>
    <row r="22" spans="1:7" ht="22" customHeight="1">
      <c r="A22" s="81" t="s">
        <v>201</v>
      </c>
      <c r="B22" s="80">
        <f>SUM(B18:B21)</f>
        <v>3017241</v>
      </c>
      <c r="C22" s="80">
        <f>SUM(C18:C21)</f>
        <v>11819300</v>
      </c>
      <c r="D22" s="80">
        <v>3310028</v>
      </c>
      <c r="E22" s="80">
        <v>12419000</v>
      </c>
      <c r="F22" s="126">
        <f t="shared" si="2"/>
        <v>-8.8454538753146461E-2</v>
      </c>
      <c r="G22" s="126">
        <f t="shared" si="2"/>
        <v>-4.8288912150736829E-2</v>
      </c>
    </row>
    <row r="23" spans="1:7" ht="11.5" customHeight="1">
      <c r="A23" s="82"/>
      <c r="B23" s="85"/>
      <c r="C23" s="85"/>
      <c r="D23" s="85"/>
      <c r="E23" s="85"/>
      <c r="F23" s="94"/>
      <c r="G23" s="94"/>
    </row>
    <row r="24" spans="1:7" ht="22" customHeight="1">
      <c r="A24" s="74" t="s">
        <v>202</v>
      </c>
      <c r="B24" s="89">
        <f>SUM(公式!J46)</f>
        <v>30025</v>
      </c>
      <c r="C24" s="89">
        <f>SUM(公式!K46)</f>
        <v>148500</v>
      </c>
      <c r="D24" s="80">
        <v>30319</v>
      </c>
      <c r="E24" s="80">
        <v>132200</v>
      </c>
      <c r="F24" s="126">
        <f t="shared" ref="F24:G27" si="3">SUM(B24/D24-1)</f>
        <v>-9.6968897391075393E-3</v>
      </c>
      <c r="G24" s="126">
        <f t="shared" si="3"/>
        <v>0.12329803328290478</v>
      </c>
    </row>
    <row r="25" spans="1:7" ht="22" customHeight="1">
      <c r="A25" s="74" t="s">
        <v>203</v>
      </c>
      <c r="B25" s="89">
        <f>SUM(公式!J50)</f>
        <v>404752</v>
      </c>
      <c r="C25" s="89">
        <f>SUM(公式!K50)</f>
        <v>3549700</v>
      </c>
      <c r="D25" s="80">
        <v>606108</v>
      </c>
      <c r="E25" s="80">
        <v>6195100</v>
      </c>
      <c r="F25" s="126">
        <f t="shared" si="3"/>
        <v>-0.33221142106687263</v>
      </c>
      <c r="G25" s="126">
        <f t="shared" si="3"/>
        <v>-0.42701489887168886</v>
      </c>
    </row>
    <row r="26" spans="1:7" ht="22" customHeight="1">
      <c r="A26" s="74" t="s">
        <v>204</v>
      </c>
      <c r="B26" s="89">
        <f>SUM(公式!J55)</f>
        <v>1082077</v>
      </c>
      <c r="C26" s="89">
        <f>SUM(公式!K55)</f>
        <v>7852300</v>
      </c>
      <c r="D26" s="80">
        <v>868204</v>
      </c>
      <c r="E26" s="80">
        <v>5521100</v>
      </c>
      <c r="F26" s="126">
        <f t="shared" si="3"/>
        <v>0.24633956996281969</v>
      </c>
      <c r="G26" s="126">
        <f t="shared" si="3"/>
        <v>0.42223469960696236</v>
      </c>
    </row>
    <row r="27" spans="1:7" ht="22" customHeight="1">
      <c r="A27" s="81" t="s">
        <v>205</v>
      </c>
      <c r="B27" s="80">
        <f>SUM(B24:B26)</f>
        <v>1516854</v>
      </c>
      <c r="C27" s="80">
        <f>SUM(C24:C26)</f>
        <v>11550500</v>
      </c>
      <c r="D27" s="80">
        <v>1504631</v>
      </c>
      <c r="E27" s="80">
        <v>11848400</v>
      </c>
      <c r="F27" s="126">
        <f t="shared" si="3"/>
        <v>8.1235864474411557E-3</v>
      </c>
      <c r="G27" s="126">
        <f t="shared" si="3"/>
        <v>-2.5142635292528914E-2</v>
      </c>
    </row>
    <row r="28" spans="1:7" ht="16.350000000000001" customHeight="1">
      <c r="A28" s="82"/>
      <c r="B28" s="83"/>
      <c r="C28" s="83"/>
      <c r="D28" s="83"/>
      <c r="E28" s="83"/>
      <c r="F28" s="94"/>
      <c r="G28" s="94"/>
    </row>
    <row r="29" spans="1:7" ht="18.350000000000001" customHeight="1">
      <c r="A29" s="130" t="s">
        <v>206</v>
      </c>
      <c r="B29" s="131">
        <f>SUM(B27,B22,B16,B10)</f>
        <v>13093229</v>
      </c>
      <c r="C29" s="131">
        <f>SUM(C27,C22,C16,C10)</f>
        <v>45077400</v>
      </c>
      <c r="D29" s="131">
        <f>SUM(D27,D22,D16,D10)</f>
        <v>11599402</v>
      </c>
      <c r="E29" s="131">
        <f>SUM(E27,E22,E16,E10)</f>
        <v>40383000</v>
      </c>
      <c r="F29" s="127">
        <f>SUM(B29/D29-1)</f>
        <v>0.12878482873513653</v>
      </c>
      <c r="G29" s="127">
        <f>SUM(C29/E29-1)</f>
        <v>0.11624693559170929</v>
      </c>
    </row>
    <row r="30" spans="1:7" s="123" customFormat="1" ht="33" customHeight="1">
      <c r="A30" s="165" t="s">
        <v>207</v>
      </c>
      <c r="B30" s="165"/>
      <c r="C30" s="165"/>
      <c r="D30" s="165"/>
      <c r="E30" s="165"/>
      <c r="F30" s="165"/>
      <c r="G30" s="165"/>
    </row>
    <row r="31" spans="1:7" s="123" customFormat="1" ht="14">
      <c r="A31" s="161" t="s">
        <v>208</v>
      </c>
      <c r="B31" s="161"/>
      <c r="C31" s="161"/>
      <c r="D31" s="161"/>
      <c r="E31" s="161"/>
      <c r="F31" s="161"/>
      <c r="G31" s="161"/>
    </row>
    <row r="32" spans="1:7" s="123" customFormat="1" ht="16.7">
      <c r="A32" s="161" t="s">
        <v>209</v>
      </c>
      <c r="B32" s="161"/>
      <c r="C32" s="161"/>
      <c r="D32" s="161"/>
      <c r="E32" s="161"/>
      <c r="F32" s="161"/>
      <c r="G32" s="161"/>
    </row>
    <row r="33" spans="1:7" s="123" customFormat="1" ht="14">
      <c r="A33" s="161" t="s">
        <v>210</v>
      </c>
      <c r="B33" s="161"/>
      <c r="C33" s="161"/>
      <c r="D33" s="161"/>
      <c r="E33" s="161"/>
      <c r="F33" s="161"/>
      <c r="G33" s="161"/>
    </row>
    <row r="34" spans="1:7" s="123" customFormat="1" ht="16.7">
      <c r="A34" s="161" t="s">
        <v>211</v>
      </c>
      <c r="B34" s="161"/>
      <c r="C34" s="161"/>
      <c r="D34" s="161"/>
      <c r="E34" s="161"/>
      <c r="F34" s="161"/>
      <c r="G34" s="161"/>
    </row>
    <row r="35" spans="1:7" s="123" customFormat="1" ht="14">
      <c r="A35" s="161" t="s">
        <v>212</v>
      </c>
      <c r="B35" s="161"/>
      <c r="C35" s="161"/>
      <c r="D35" s="161"/>
      <c r="E35" s="161"/>
      <c r="F35" s="161"/>
      <c r="G35" s="161"/>
    </row>
    <row r="36" spans="1:7" s="123" customFormat="1" ht="14">
      <c r="A36" s="161" t="s">
        <v>213</v>
      </c>
      <c r="B36" s="161"/>
      <c r="C36" s="161"/>
      <c r="D36" s="161"/>
      <c r="E36" s="161"/>
      <c r="F36" s="161"/>
      <c r="G36" s="161"/>
    </row>
    <row r="37" spans="1:7" s="123" customFormat="1" ht="14">
      <c r="A37" s="161" t="s">
        <v>214</v>
      </c>
      <c r="B37" s="161"/>
      <c r="C37" s="161"/>
      <c r="D37" s="161"/>
      <c r="E37" s="161"/>
      <c r="F37" s="161"/>
      <c r="G37" s="161"/>
    </row>
    <row r="38" spans="1:7" s="123" customFormat="1" ht="13.35">
      <c r="A38" s="166" t="s">
        <v>215</v>
      </c>
      <c r="B38" s="161"/>
      <c r="C38" s="161"/>
      <c r="D38" s="161"/>
      <c r="E38" s="161"/>
      <c r="F38" s="161"/>
      <c r="G38" s="161"/>
    </row>
    <row r="39" spans="1:7" s="123" customFormat="1" ht="14">
      <c r="A39" s="161" t="s">
        <v>216</v>
      </c>
      <c r="B39" s="161"/>
      <c r="C39" s="161"/>
      <c r="D39" s="161"/>
      <c r="E39" s="161"/>
      <c r="F39" s="161"/>
      <c r="G39" s="161"/>
    </row>
    <row r="44" spans="1:7">
      <c r="B44" s="92"/>
      <c r="C44" s="92"/>
      <c r="D44" s="92"/>
      <c r="E44" s="92"/>
    </row>
  </sheetData>
  <mergeCells count="12">
    <mergeCell ref="A39:G39"/>
    <mergeCell ref="A1:E1"/>
    <mergeCell ref="F3:G3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</mergeCells>
  <phoneticPr fontId="3" type="noConversion"/>
  <printOptions horizontalCentered="1"/>
  <pageMargins left="0.35433070866141736" right="0.35433070866141736" top="0.98425196850393704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00000"/>
  </sheetPr>
  <dimension ref="A1:G44"/>
  <sheetViews>
    <sheetView zoomScaleNormal="136" workbookViewId="0">
      <selection activeCell="L10" sqref="L10"/>
    </sheetView>
  </sheetViews>
  <sheetFormatPr defaultRowHeight="15.35"/>
  <cols>
    <col min="1" max="1" width="20.75" style="98" bestFit="1" customWidth="1"/>
    <col min="2" max="5" width="13.875" style="98" bestFit="1" customWidth="1"/>
    <col min="6" max="7" width="9.875" style="98" bestFit="1" customWidth="1"/>
    <col min="8" max="16384" width="9" style="98"/>
  </cols>
  <sheetData>
    <row r="1" spans="1:7" ht="25.5" customHeight="1">
      <c r="A1" s="162" t="s">
        <v>242</v>
      </c>
      <c r="B1" s="162"/>
      <c r="C1" s="162"/>
      <c r="D1" s="162"/>
      <c r="E1" s="162"/>
      <c r="F1" s="97"/>
      <c r="G1" s="97"/>
    </row>
    <row r="3" spans="1:7" ht="22" customHeight="1">
      <c r="A3" s="74"/>
      <c r="B3" s="75" t="s">
        <v>243</v>
      </c>
      <c r="C3" s="75"/>
      <c r="D3" s="75" t="s">
        <v>244</v>
      </c>
      <c r="E3" s="75"/>
      <c r="F3" s="159" t="s">
        <v>245</v>
      </c>
      <c r="G3" s="160"/>
    </row>
    <row r="4" spans="1:7" s="73" customFormat="1" ht="29.5" customHeight="1">
      <c r="A4" s="76" t="s">
        <v>246</v>
      </c>
      <c r="B4" s="76" t="s">
        <v>247</v>
      </c>
      <c r="C4" s="76" t="s">
        <v>181</v>
      </c>
      <c r="D4" s="76" t="s">
        <v>247</v>
      </c>
      <c r="E4" s="76" t="s">
        <v>248</v>
      </c>
      <c r="F4" s="76" t="s">
        <v>249</v>
      </c>
      <c r="G4" s="76" t="s">
        <v>250</v>
      </c>
    </row>
    <row r="5" spans="1:7" ht="22" customHeight="1">
      <c r="A5" s="74" t="s">
        <v>251</v>
      </c>
      <c r="B5" s="78">
        <f>SUM(公式!L5)</f>
        <v>2918713</v>
      </c>
      <c r="C5" s="78">
        <f>SUM(公式!M5)</f>
        <v>7390100</v>
      </c>
      <c r="D5" s="78">
        <v>1283568</v>
      </c>
      <c r="E5" s="78">
        <v>2711200</v>
      </c>
      <c r="F5" s="126">
        <f t="shared" ref="F5:G10" si="0">SUM(B5/D5-1)</f>
        <v>1.2739060182242001</v>
      </c>
      <c r="G5" s="126">
        <f t="shared" si="0"/>
        <v>1.7257671879610506</v>
      </c>
    </row>
    <row r="6" spans="1:7" ht="22" customHeight="1">
      <c r="A6" s="74" t="s">
        <v>187</v>
      </c>
      <c r="B6" s="79">
        <f>SUM(公式!L8)</f>
        <v>1700597</v>
      </c>
      <c r="C6" s="78">
        <f>SUM(公式!M8)</f>
        <v>4149900</v>
      </c>
      <c r="D6" s="79">
        <v>1462971</v>
      </c>
      <c r="E6" s="79">
        <v>3423200</v>
      </c>
      <c r="F6" s="126">
        <f t="shared" si="0"/>
        <v>0.16242700641366103</v>
      </c>
      <c r="G6" s="126">
        <f t="shared" si="0"/>
        <v>0.21228674924047675</v>
      </c>
    </row>
    <row r="7" spans="1:7" ht="22" customHeight="1">
      <c r="A7" s="74" t="s">
        <v>188</v>
      </c>
      <c r="B7" s="79">
        <f>SUM(公式!L10)</f>
        <v>1499</v>
      </c>
      <c r="C7" s="78">
        <f>SUM(公式!M10)</f>
        <v>17000</v>
      </c>
      <c r="D7" s="80">
        <v>258</v>
      </c>
      <c r="E7" s="80">
        <v>4900</v>
      </c>
      <c r="F7" s="126">
        <f t="shared" si="0"/>
        <v>4.8100775193798446</v>
      </c>
      <c r="G7" s="126">
        <f t="shared" si="0"/>
        <v>2.4693877551020407</v>
      </c>
    </row>
    <row r="8" spans="1:7" ht="22" customHeight="1">
      <c r="A8" s="74" t="s">
        <v>189</v>
      </c>
      <c r="B8" s="79">
        <f>SUM(公式!L12)</f>
        <v>4061307</v>
      </c>
      <c r="C8" s="78">
        <f>SUM(公式!M12)</f>
        <v>8382100</v>
      </c>
      <c r="D8" s="80">
        <v>4184651</v>
      </c>
      <c r="E8" s="80">
        <v>8273900</v>
      </c>
      <c r="F8" s="126">
        <f t="shared" si="0"/>
        <v>-2.9475337369830878E-2</v>
      </c>
      <c r="G8" s="126">
        <f t="shared" si="0"/>
        <v>1.3077267068734244E-2</v>
      </c>
    </row>
    <row r="9" spans="1:7" ht="22" customHeight="1">
      <c r="A9" s="74" t="s">
        <v>190</v>
      </c>
      <c r="B9" s="79">
        <f>SUM(公式!L14)</f>
        <v>1053019</v>
      </c>
      <c r="C9" s="78">
        <f>SUM(公式!M14)</f>
        <v>2946800</v>
      </c>
      <c r="D9" s="80">
        <v>819031</v>
      </c>
      <c r="E9" s="80">
        <v>2152100</v>
      </c>
      <c r="F9" s="126">
        <f t="shared" si="0"/>
        <v>0.28568882008129126</v>
      </c>
      <c r="G9" s="126">
        <f t="shared" si="0"/>
        <v>0.36926722735932338</v>
      </c>
    </row>
    <row r="10" spans="1:7" ht="23.5" customHeight="1">
      <c r="A10" s="81" t="s">
        <v>252</v>
      </c>
      <c r="B10" s="80">
        <f>SUM(B5:B9)</f>
        <v>9735135</v>
      </c>
      <c r="C10" s="80">
        <f>SUM(C5:C9)</f>
        <v>22885900</v>
      </c>
      <c r="D10" s="80">
        <v>7750479</v>
      </c>
      <c r="E10" s="80">
        <v>16565300</v>
      </c>
      <c r="F10" s="126">
        <f t="shared" si="0"/>
        <v>0.25606881845625273</v>
      </c>
      <c r="G10" s="126">
        <f t="shared" si="0"/>
        <v>0.38155662740789476</v>
      </c>
    </row>
    <row r="11" spans="1:7" ht="11.5" customHeight="1">
      <c r="A11" s="82"/>
      <c r="B11" s="83"/>
      <c r="C11" s="83"/>
      <c r="D11" s="83"/>
      <c r="E11" s="83"/>
      <c r="F11" s="94"/>
      <c r="G11" s="94"/>
    </row>
    <row r="12" spans="1:7" ht="22" customHeight="1">
      <c r="A12" s="84" t="s">
        <v>253</v>
      </c>
      <c r="B12" s="89">
        <f>SUM(公式!L20)</f>
        <v>269635</v>
      </c>
      <c r="C12" s="89">
        <f>SUM(公式!M20)</f>
        <v>1972100</v>
      </c>
      <c r="D12" s="89">
        <v>239352</v>
      </c>
      <c r="E12" s="89">
        <v>1448100</v>
      </c>
      <c r="F12" s="126">
        <f t="shared" ref="F12:G16" si="1">SUM(B12/D12-1)</f>
        <v>0.12652077275310014</v>
      </c>
      <c r="G12" s="126">
        <f t="shared" si="1"/>
        <v>0.36185346315862166</v>
      </c>
    </row>
    <row r="13" spans="1:7" ht="22" customHeight="1">
      <c r="A13" s="74" t="s">
        <v>193</v>
      </c>
      <c r="B13" s="89">
        <f>SUM(公式!L23)</f>
        <v>40311</v>
      </c>
      <c r="C13" s="89">
        <f>SUM(公式!M23)</f>
        <v>526500</v>
      </c>
      <c r="D13" s="80">
        <v>41550</v>
      </c>
      <c r="E13" s="80">
        <v>331300</v>
      </c>
      <c r="F13" s="126">
        <f t="shared" si="1"/>
        <v>-2.9819494584837569E-2</v>
      </c>
      <c r="G13" s="126">
        <f t="shared" si="1"/>
        <v>0.58919408391186234</v>
      </c>
    </row>
    <row r="14" spans="1:7" ht="22" customHeight="1">
      <c r="A14" s="74" t="s">
        <v>194</v>
      </c>
      <c r="B14" s="89">
        <f>SUM(公式!L25)</f>
        <v>60205</v>
      </c>
      <c r="C14" s="89">
        <f>SUM(公式!M25)</f>
        <v>472600</v>
      </c>
      <c r="D14" s="80">
        <v>29945</v>
      </c>
      <c r="E14" s="80">
        <v>208200</v>
      </c>
      <c r="F14" s="126">
        <f t="shared" si="1"/>
        <v>1.0105192853564868</v>
      </c>
      <c r="G14" s="126">
        <f t="shared" si="1"/>
        <v>1.2699327569644572</v>
      </c>
    </row>
    <row r="15" spans="1:7" ht="22" customHeight="1">
      <c r="A15" s="74" t="s">
        <v>195</v>
      </c>
      <c r="B15" s="89">
        <f>SUM(公式!L27)</f>
        <v>109472</v>
      </c>
      <c r="C15" s="89">
        <f>SUM(公式!M27)</f>
        <v>985500</v>
      </c>
      <c r="D15" s="80">
        <v>132071</v>
      </c>
      <c r="E15" s="80">
        <v>1261600</v>
      </c>
      <c r="F15" s="126">
        <f t="shared" si="1"/>
        <v>-0.17111250766633102</v>
      </c>
      <c r="G15" s="126">
        <f t="shared" si="1"/>
        <v>-0.21884908053265695</v>
      </c>
    </row>
    <row r="16" spans="1:7" ht="22" customHeight="1">
      <c r="A16" s="81" t="s">
        <v>252</v>
      </c>
      <c r="B16" s="80">
        <f>SUM(B12:B15)</f>
        <v>479623</v>
      </c>
      <c r="C16" s="80">
        <f>SUM(C12:C15)</f>
        <v>3956700</v>
      </c>
      <c r="D16" s="80">
        <v>442918</v>
      </c>
      <c r="E16" s="80">
        <v>3249200</v>
      </c>
      <c r="F16" s="126">
        <f t="shared" si="1"/>
        <v>8.2870870003025399E-2</v>
      </c>
      <c r="G16" s="126">
        <f t="shared" si="1"/>
        <v>0.21774590668472249</v>
      </c>
    </row>
    <row r="17" spans="1:7" ht="11.5" customHeight="1">
      <c r="A17" s="82"/>
      <c r="B17" s="85"/>
      <c r="C17" s="85"/>
      <c r="D17" s="85"/>
      <c r="E17" s="85"/>
      <c r="F17" s="94"/>
      <c r="G17" s="94"/>
    </row>
    <row r="18" spans="1:7" ht="22" customHeight="1">
      <c r="A18" s="74" t="s">
        <v>197</v>
      </c>
      <c r="B18" s="89">
        <f>SUM(公式!L31)</f>
        <v>2464968</v>
      </c>
      <c r="C18" s="89">
        <f>SUM(公式!M31)</f>
        <v>7076500</v>
      </c>
      <c r="D18" s="80">
        <v>3198168</v>
      </c>
      <c r="E18" s="80">
        <v>9378200</v>
      </c>
      <c r="F18" s="126">
        <f t="shared" ref="F18:G22" si="2">SUM(B18/D18-1)</f>
        <v>-0.22925624920266852</v>
      </c>
      <c r="G18" s="126">
        <f t="shared" si="2"/>
        <v>-0.24543089292188269</v>
      </c>
    </row>
    <row r="19" spans="1:7" ht="22" customHeight="1">
      <c r="A19" s="74" t="s">
        <v>198</v>
      </c>
      <c r="B19" s="89">
        <f>SUM(公式!L34)</f>
        <v>242271</v>
      </c>
      <c r="C19" s="89">
        <f>SUM(公式!M34)</f>
        <v>1214000</v>
      </c>
      <c r="D19" s="80">
        <v>245800</v>
      </c>
      <c r="E19" s="80">
        <v>1209500</v>
      </c>
      <c r="F19" s="126">
        <f t="shared" si="2"/>
        <v>-1.4357200976403584E-2</v>
      </c>
      <c r="G19" s="126">
        <f t="shared" si="2"/>
        <v>3.7205456800331049E-3</v>
      </c>
    </row>
    <row r="20" spans="1:7" ht="22" customHeight="1">
      <c r="A20" s="74" t="s">
        <v>199</v>
      </c>
      <c r="B20" s="89">
        <f>SUM(公式!L38)</f>
        <v>566978</v>
      </c>
      <c r="C20" s="89">
        <f>SUM(公式!M38)</f>
        <v>4162300</v>
      </c>
      <c r="D20" s="80">
        <v>199776</v>
      </c>
      <c r="E20" s="80">
        <v>2097300</v>
      </c>
      <c r="F20" s="126">
        <f t="shared" si="2"/>
        <v>1.8380686368732979</v>
      </c>
      <c r="G20" s="126">
        <f t="shared" si="2"/>
        <v>0.9845992466504554</v>
      </c>
    </row>
    <row r="21" spans="1:7" ht="22" customHeight="1">
      <c r="A21" s="74" t="s">
        <v>200</v>
      </c>
      <c r="B21" s="89">
        <f>SUM(公式!L41)</f>
        <v>361616</v>
      </c>
      <c r="C21" s="89">
        <f>SUM(公式!M41)</f>
        <v>2048400</v>
      </c>
      <c r="D21" s="80">
        <v>341727</v>
      </c>
      <c r="E21" s="80">
        <v>2100900</v>
      </c>
      <c r="F21" s="126">
        <f t="shared" si="2"/>
        <v>5.8201429796299387E-2</v>
      </c>
      <c r="G21" s="126">
        <f t="shared" si="2"/>
        <v>-2.4989290304155309E-2</v>
      </c>
    </row>
    <row r="22" spans="1:7" ht="22" customHeight="1">
      <c r="A22" s="81" t="s">
        <v>254</v>
      </c>
      <c r="B22" s="80">
        <f>SUM(B18:B21)</f>
        <v>3635833</v>
      </c>
      <c r="C22" s="80">
        <f>SUM(C18:C21)</f>
        <v>14501200</v>
      </c>
      <c r="D22" s="80">
        <v>3985471</v>
      </c>
      <c r="E22" s="80">
        <v>14785900</v>
      </c>
      <c r="F22" s="126">
        <f t="shared" si="2"/>
        <v>-8.7728150574925778E-2</v>
      </c>
      <c r="G22" s="126">
        <f t="shared" si="2"/>
        <v>-1.9254830615654139E-2</v>
      </c>
    </row>
    <row r="23" spans="1:7" ht="11.5" customHeight="1">
      <c r="A23" s="82"/>
      <c r="B23" s="85"/>
      <c r="C23" s="85"/>
      <c r="D23" s="85"/>
      <c r="E23" s="85"/>
      <c r="F23" s="94"/>
      <c r="G23" s="94"/>
    </row>
    <row r="24" spans="1:7" ht="22" customHeight="1">
      <c r="A24" s="74" t="s">
        <v>255</v>
      </c>
      <c r="B24" s="89">
        <f>SUM(公式!L46)</f>
        <v>54251</v>
      </c>
      <c r="C24" s="89">
        <f>SUM(公式!M46)</f>
        <v>197900</v>
      </c>
      <c r="D24" s="80">
        <v>31217</v>
      </c>
      <c r="E24" s="80">
        <v>145000</v>
      </c>
      <c r="F24" s="126">
        <f t="shared" ref="F24:G27" si="3">SUM(B24/D24-1)</f>
        <v>0.73786718775026428</v>
      </c>
      <c r="G24" s="126">
        <f t="shared" si="3"/>
        <v>0.36482758620689659</v>
      </c>
    </row>
    <row r="25" spans="1:7" ht="22" customHeight="1">
      <c r="A25" s="74" t="s">
        <v>203</v>
      </c>
      <c r="B25" s="89">
        <f>SUM(公式!L50)</f>
        <v>523195</v>
      </c>
      <c r="C25" s="89">
        <f>SUM(公式!M50)</f>
        <v>4735700</v>
      </c>
      <c r="D25" s="80">
        <v>758022</v>
      </c>
      <c r="E25" s="80">
        <v>7818600</v>
      </c>
      <c r="F25" s="126">
        <f t="shared" si="3"/>
        <v>-0.309789161792138</v>
      </c>
      <c r="G25" s="126">
        <f t="shared" si="3"/>
        <v>-0.39430332796152767</v>
      </c>
    </row>
    <row r="26" spans="1:7" ht="22" customHeight="1">
      <c r="A26" s="74" t="s">
        <v>204</v>
      </c>
      <c r="B26" s="89">
        <f>SUM(公式!L55)</f>
        <v>1311847</v>
      </c>
      <c r="C26" s="89">
        <f>SUM(公式!M55)</f>
        <v>9955000</v>
      </c>
      <c r="D26" s="80">
        <v>1167387</v>
      </c>
      <c r="E26" s="80">
        <v>7157300</v>
      </c>
      <c r="F26" s="126">
        <f t="shared" si="3"/>
        <v>0.12374645254744143</v>
      </c>
      <c r="G26" s="126">
        <f t="shared" si="3"/>
        <v>0.39088762522180143</v>
      </c>
    </row>
    <row r="27" spans="1:7" ht="22" customHeight="1">
      <c r="A27" s="81" t="s">
        <v>252</v>
      </c>
      <c r="B27" s="80">
        <f>SUM(B24:B26)</f>
        <v>1889293</v>
      </c>
      <c r="C27" s="80">
        <f>SUM(C24:C26)</f>
        <v>14888600</v>
      </c>
      <c r="D27" s="80">
        <v>1956626</v>
      </c>
      <c r="E27" s="80">
        <v>15120900</v>
      </c>
      <c r="F27" s="126">
        <f t="shared" si="3"/>
        <v>-3.4412810624002699E-2</v>
      </c>
      <c r="G27" s="126">
        <f t="shared" si="3"/>
        <v>-1.5362842158866186E-2</v>
      </c>
    </row>
    <row r="28" spans="1:7" ht="11.5" customHeight="1">
      <c r="A28" s="82"/>
      <c r="B28" s="83"/>
      <c r="C28" s="83"/>
      <c r="D28" s="83"/>
      <c r="E28" s="83"/>
      <c r="F28" s="94"/>
      <c r="G28" s="94"/>
    </row>
    <row r="29" spans="1:7" ht="19" customHeight="1">
      <c r="A29" s="130" t="s">
        <v>256</v>
      </c>
      <c r="B29" s="131">
        <f>SUM(B27,B22,B16,B10)</f>
        <v>15739884</v>
      </c>
      <c r="C29" s="131">
        <f>SUM(C27,C22,C16,C10)</f>
        <v>56232400</v>
      </c>
      <c r="D29" s="131">
        <f>SUM(D27,D22,D16,D10)</f>
        <v>14135494</v>
      </c>
      <c r="E29" s="131">
        <f>SUM(E27,E22,E16,E10)</f>
        <v>49721300</v>
      </c>
      <c r="F29" s="127">
        <f>SUM(B29/D29-1)</f>
        <v>0.11350080867354184</v>
      </c>
      <c r="G29" s="127">
        <f>SUM(C29/E29-1)</f>
        <v>0.13095192603572303</v>
      </c>
    </row>
    <row r="30" spans="1:7" ht="27" customHeight="1">
      <c r="A30" s="169" t="s">
        <v>257</v>
      </c>
      <c r="B30" s="170"/>
      <c r="C30" s="170"/>
      <c r="D30" s="170"/>
      <c r="E30" s="170"/>
      <c r="F30" s="170"/>
      <c r="G30" s="170"/>
    </row>
    <row r="31" spans="1:7">
      <c r="A31" s="167" t="s">
        <v>258</v>
      </c>
      <c r="B31" s="168"/>
      <c r="C31" s="168"/>
      <c r="D31" s="168"/>
      <c r="E31" s="168"/>
      <c r="F31" s="168"/>
      <c r="G31" s="168"/>
    </row>
    <row r="32" spans="1:7" ht="16.7">
      <c r="A32" s="167" t="s">
        <v>259</v>
      </c>
      <c r="B32" s="168"/>
      <c r="C32" s="168"/>
      <c r="D32" s="168"/>
      <c r="E32" s="168"/>
      <c r="F32" s="168"/>
      <c r="G32" s="168"/>
    </row>
    <row r="33" spans="1:7">
      <c r="A33" s="167" t="s">
        <v>260</v>
      </c>
      <c r="B33" s="168"/>
      <c r="C33" s="168"/>
      <c r="D33" s="168"/>
      <c r="E33" s="168"/>
      <c r="F33" s="168"/>
      <c r="G33" s="168"/>
    </row>
    <row r="34" spans="1:7" ht="16.7">
      <c r="A34" s="167" t="s">
        <v>261</v>
      </c>
      <c r="B34" s="168"/>
      <c r="C34" s="168"/>
      <c r="D34" s="168"/>
      <c r="E34" s="168"/>
      <c r="F34" s="168"/>
      <c r="G34" s="168"/>
    </row>
    <row r="35" spans="1:7">
      <c r="A35" s="167" t="s">
        <v>262</v>
      </c>
      <c r="B35" s="168"/>
      <c r="C35" s="168"/>
      <c r="D35" s="168"/>
      <c r="E35" s="168"/>
      <c r="F35" s="168"/>
      <c r="G35" s="168"/>
    </row>
    <row r="36" spans="1:7">
      <c r="A36" s="167" t="s">
        <v>263</v>
      </c>
      <c r="B36" s="168"/>
      <c r="C36" s="168"/>
      <c r="D36" s="168"/>
      <c r="E36" s="168"/>
      <c r="F36" s="168"/>
      <c r="G36" s="168"/>
    </row>
    <row r="37" spans="1:7">
      <c r="A37" s="167" t="s">
        <v>264</v>
      </c>
      <c r="B37" s="168"/>
      <c r="C37" s="168"/>
      <c r="D37" s="168"/>
      <c r="E37" s="168"/>
      <c r="F37" s="168"/>
      <c r="G37" s="168"/>
    </row>
    <row r="38" spans="1:7" ht="18.2" customHeight="1">
      <c r="A38" s="171" t="s">
        <v>265</v>
      </c>
      <c r="B38" s="168"/>
      <c r="C38" s="168"/>
      <c r="D38" s="168"/>
      <c r="E38" s="168"/>
      <c r="F38" s="168"/>
      <c r="G38" s="168"/>
    </row>
    <row r="39" spans="1:7">
      <c r="A39" s="167" t="s">
        <v>266</v>
      </c>
      <c r="B39" s="168"/>
      <c r="C39" s="168"/>
      <c r="D39" s="168"/>
      <c r="E39" s="168"/>
      <c r="F39" s="168"/>
      <c r="G39" s="168"/>
    </row>
    <row r="41" spans="1:7">
      <c r="D41" s="112"/>
      <c r="E41" s="112"/>
    </row>
    <row r="44" spans="1:7">
      <c r="B44" s="112"/>
      <c r="C44" s="112"/>
    </row>
  </sheetData>
  <mergeCells count="12">
    <mergeCell ref="A39:G39"/>
    <mergeCell ref="A1:E1"/>
    <mergeCell ref="F3:G3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9"/>
  <sheetViews>
    <sheetView topLeftCell="A10" workbookViewId="0">
      <selection activeCell="D29" sqref="D29"/>
    </sheetView>
  </sheetViews>
  <sheetFormatPr defaultRowHeight="15.35"/>
  <cols>
    <col min="1" max="1" width="20.75" style="98" bestFit="1" customWidth="1"/>
    <col min="2" max="5" width="13.875" style="98" bestFit="1" customWidth="1"/>
    <col min="6" max="7" width="10.75" style="124" bestFit="1" customWidth="1"/>
    <col min="8" max="16384" width="9" style="98"/>
  </cols>
  <sheetData>
    <row r="1" spans="1:8" ht="25.5" customHeight="1">
      <c r="A1" s="162" t="s">
        <v>269</v>
      </c>
      <c r="B1" s="162"/>
      <c r="C1" s="162"/>
      <c r="D1" s="162"/>
      <c r="E1" s="162"/>
      <c r="F1" s="128"/>
      <c r="G1" s="128"/>
      <c r="H1" s="73"/>
    </row>
    <row r="2" spans="1:8">
      <c r="A2" s="73"/>
      <c r="B2" s="73"/>
      <c r="C2" s="73"/>
      <c r="D2" s="73"/>
      <c r="E2" s="73"/>
      <c r="F2" s="129"/>
      <c r="G2" s="129"/>
      <c r="H2" s="73"/>
    </row>
    <row r="3" spans="1:8" ht="22" customHeight="1">
      <c r="A3" s="140"/>
      <c r="B3" s="179" t="s">
        <v>270</v>
      </c>
      <c r="C3" s="180"/>
      <c r="D3" s="179" t="s">
        <v>271</v>
      </c>
      <c r="E3" s="180"/>
      <c r="F3" s="174" t="s">
        <v>272</v>
      </c>
      <c r="G3" s="175"/>
      <c r="H3" s="73"/>
    </row>
    <row r="4" spans="1:8" s="73" customFormat="1" ht="29.5" customHeight="1">
      <c r="A4" s="141" t="s">
        <v>273</v>
      </c>
      <c r="B4" s="141" t="s">
        <v>182</v>
      </c>
      <c r="C4" s="141" t="s">
        <v>274</v>
      </c>
      <c r="D4" s="141" t="s">
        <v>275</v>
      </c>
      <c r="E4" s="141" t="s">
        <v>274</v>
      </c>
      <c r="F4" s="142" t="s">
        <v>276</v>
      </c>
      <c r="G4" s="142" t="s">
        <v>277</v>
      </c>
    </row>
    <row r="5" spans="1:8" ht="22" customHeight="1">
      <c r="A5" s="74" t="s">
        <v>278</v>
      </c>
      <c r="B5" s="78">
        <f>SUM(公式!N5)</f>
        <v>3332093</v>
      </c>
      <c r="C5" s="78">
        <f>SUM(公式!O5)</f>
        <v>8510200</v>
      </c>
      <c r="D5" s="78">
        <v>1509385</v>
      </c>
      <c r="E5" s="78">
        <v>3223100</v>
      </c>
      <c r="F5" s="138">
        <f t="shared" ref="F5:G10" si="0">SUM(B5/D5-1)</f>
        <v>1.2075832209807307</v>
      </c>
      <c r="G5" s="138">
        <f t="shared" si="0"/>
        <v>1.6403772765350131</v>
      </c>
      <c r="H5" s="73"/>
    </row>
    <row r="6" spans="1:8" ht="22" customHeight="1">
      <c r="A6" s="74" t="s">
        <v>187</v>
      </c>
      <c r="B6" s="78">
        <f>SUM(公式!N8)</f>
        <v>1905401</v>
      </c>
      <c r="C6" s="78">
        <f>SUM(公式!O8)</f>
        <v>4921600</v>
      </c>
      <c r="D6" s="79">
        <v>1626961</v>
      </c>
      <c r="E6" s="79">
        <v>3792100</v>
      </c>
      <c r="F6" s="138">
        <f t="shared" si="0"/>
        <v>0.17114116441635674</v>
      </c>
      <c r="G6" s="138">
        <f t="shared" si="0"/>
        <v>0.29785606919648733</v>
      </c>
      <c r="H6" s="73"/>
    </row>
    <row r="7" spans="1:8" ht="22" customHeight="1">
      <c r="A7" s="74" t="s">
        <v>188</v>
      </c>
      <c r="B7" s="78">
        <f>SUM(公式!N10)</f>
        <v>3662</v>
      </c>
      <c r="C7" s="78">
        <f>SUM(公式!O10)</f>
        <v>77400</v>
      </c>
      <c r="D7" s="80">
        <v>258</v>
      </c>
      <c r="E7" s="80">
        <v>4900</v>
      </c>
      <c r="F7" s="138">
        <f t="shared" si="0"/>
        <v>13.193798449612403</v>
      </c>
      <c r="G7" s="138">
        <f t="shared" si="0"/>
        <v>14.795918367346939</v>
      </c>
      <c r="H7" s="73"/>
    </row>
    <row r="8" spans="1:8" ht="22" customHeight="1">
      <c r="A8" s="74" t="s">
        <v>189</v>
      </c>
      <c r="B8" s="78">
        <f>SUM(公式!N12)</f>
        <v>4700242</v>
      </c>
      <c r="C8" s="78">
        <f>SUM(公式!O12)</f>
        <v>9632700</v>
      </c>
      <c r="D8" s="80">
        <v>4902762</v>
      </c>
      <c r="E8" s="80">
        <v>9394900</v>
      </c>
      <c r="F8" s="138">
        <f t="shared" si="0"/>
        <v>-4.1307328399787679E-2</v>
      </c>
      <c r="G8" s="138">
        <f t="shared" si="0"/>
        <v>2.5311605232626322E-2</v>
      </c>
      <c r="H8" s="73"/>
    </row>
    <row r="9" spans="1:8" ht="22" customHeight="1">
      <c r="A9" s="74" t="s">
        <v>190</v>
      </c>
      <c r="B9" s="78">
        <f>SUM(公式!N14)</f>
        <v>1218671</v>
      </c>
      <c r="C9" s="78">
        <f>SUM(公式!O14)</f>
        <v>3232800</v>
      </c>
      <c r="D9" s="80">
        <v>985039</v>
      </c>
      <c r="E9" s="80">
        <v>2571900</v>
      </c>
      <c r="F9" s="138">
        <f t="shared" si="0"/>
        <v>0.23718045681440025</v>
      </c>
      <c r="G9" s="138">
        <f t="shared" si="0"/>
        <v>0.25696955558147683</v>
      </c>
      <c r="H9" s="73"/>
    </row>
    <row r="10" spans="1:8" ht="23.5" customHeight="1">
      <c r="A10" s="81" t="s">
        <v>279</v>
      </c>
      <c r="B10" s="80">
        <f>SUM(B5:B9)</f>
        <v>11160069</v>
      </c>
      <c r="C10" s="80">
        <f>SUM(C5:C9)</f>
        <v>26374700</v>
      </c>
      <c r="D10" s="80">
        <v>9024405</v>
      </c>
      <c r="E10" s="80">
        <v>18986900</v>
      </c>
      <c r="F10" s="138">
        <f t="shared" si="0"/>
        <v>0.23665427249774362</v>
      </c>
      <c r="G10" s="138">
        <f t="shared" si="0"/>
        <v>0.38909985305658101</v>
      </c>
      <c r="H10" s="73"/>
    </row>
    <row r="11" spans="1:8" ht="11.5" customHeight="1">
      <c r="A11" s="82"/>
      <c r="B11" s="83"/>
      <c r="C11" s="83"/>
      <c r="D11" s="83"/>
      <c r="E11" s="83"/>
      <c r="F11" s="94"/>
      <c r="G11" s="94"/>
      <c r="H11" s="73"/>
    </row>
    <row r="12" spans="1:8" ht="22" customHeight="1">
      <c r="A12" s="84" t="s">
        <v>267</v>
      </c>
      <c r="B12" s="78">
        <f>SUM(公式!N20)</f>
        <v>309476</v>
      </c>
      <c r="C12" s="78">
        <f>SUM(公式!O20)</f>
        <v>2287000</v>
      </c>
      <c r="D12" s="79">
        <v>303839</v>
      </c>
      <c r="E12" s="79">
        <v>1756900</v>
      </c>
      <c r="F12" s="138">
        <f t="shared" ref="F12:G16" si="1">SUM(B12/D12-1)</f>
        <v>1.8552588706518991E-2</v>
      </c>
      <c r="G12" s="138">
        <f t="shared" si="1"/>
        <v>0.30172462860720595</v>
      </c>
      <c r="H12" s="73"/>
    </row>
    <row r="13" spans="1:8" ht="22" customHeight="1">
      <c r="A13" s="74" t="s">
        <v>193</v>
      </c>
      <c r="B13" s="78">
        <f>SUM(公式!N23)</f>
        <v>58086</v>
      </c>
      <c r="C13" s="78">
        <f>SUM(公式!O23)</f>
        <v>717500</v>
      </c>
      <c r="D13" s="80">
        <v>47746</v>
      </c>
      <c r="E13" s="80">
        <v>399500</v>
      </c>
      <c r="F13" s="138">
        <f t="shared" si="1"/>
        <v>0.21656264399111969</v>
      </c>
      <c r="G13" s="138">
        <f t="shared" si="1"/>
        <v>0.79599499374217775</v>
      </c>
      <c r="H13" s="73"/>
    </row>
    <row r="14" spans="1:8" ht="22" customHeight="1">
      <c r="A14" s="74" t="s">
        <v>194</v>
      </c>
      <c r="B14" s="78">
        <f>SUM(公式!N25)</f>
        <v>60205</v>
      </c>
      <c r="C14" s="78">
        <f>SUM(公式!O25)</f>
        <v>472600</v>
      </c>
      <c r="D14" s="80">
        <v>29945</v>
      </c>
      <c r="E14" s="80">
        <v>208200</v>
      </c>
      <c r="F14" s="138">
        <f t="shared" si="1"/>
        <v>1.0105192853564868</v>
      </c>
      <c r="G14" s="138">
        <f t="shared" si="1"/>
        <v>1.2699327569644572</v>
      </c>
      <c r="H14" s="73"/>
    </row>
    <row r="15" spans="1:8" ht="22" customHeight="1">
      <c r="A15" s="74" t="s">
        <v>195</v>
      </c>
      <c r="B15" s="78">
        <f>SUM(公式!N27)</f>
        <v>124760</v>
      </c>
      <c r="C15" s="78">
        <f>SUM(公式!O27)</f>
        <v>1128500</v>
      </c>
      <c r="D15" s="80">
        <v>168687</v>
      </c>
      <c r="E15" s="80">
        <v>1525200</v>
      </c>
      <c r="F15" s="138">
        <f t="shared" si="1"/>
        <v>-0.26040536615151133</v>
      </c>
      <c r="G15" s="138">
        <f t="shared" si="1"/>
        <v>-0.26009703645423554</v>
      </c>
      <c r="H15" s="73"/>
    </row>
    <row r="16" spans="1:8" ht="22" customHeight="1">
      <c r="A16" s="81" t="s">
        <v>280</v>
      </c>
      <c r="B16" s="80">
        <f>SUM(B12:B15)</f>
        <v>552527</v>
      </c>
      <c r="C16" s="80">
        <f>SUM(C12:C15)</f>
        <v>4605600</v>
      </c>
      <c r="D16" s="80">
        <v>550217</v>
      </c>
      <c r="E16" s="80">
        <v>3889800</v>
      </c>
      <c r="F16" s="138">
        <f t="shared" si="1"/>
        <v>4.1983435626307131E-3</v>
      </c>
      <c r="G16" s="138">
        <f t="shared" si="1"/>
        <v>0.18401974394570408</v>
      </c>
      <c r="H16" s="73"/>
    </row>
    <row r="17" spans="1:8" ht="11.5" customHeight="1">
      <c r="A17" s="82"/>
      <c r="B17" s="85"/>
      <c r="C17" s="85"/>
      <c r="D17" s="85"/>
      <c r="E17" s="85"/>
      <c r="F17" s="94"/>
      <c r="G17" s="94"/>
      <c r="H17" s="73"/>
    </row>
    <row r="18" spans="1:8" ht="22" customHeight="1">
      <c r="A18" s="74" t="s">
        <v>281</v>
      </c>
      <c r="B18" s="78">
        <f>SUM(公式!N31)</f>
        <v>2814429</v>
      </c>
      <c r="C18" s="78">
        <f>SUM(公式!O31)</f>
        <v>8101500</v>
      </c>
      <c r="D18" s="79">
        <v>3772977</v>
      </c>
      <c r="E18" s="79">
        <v>10944000</v>
      </c>
      <c r="F18" s="138">
        <f t="shared" ref="F18:G22" si="2">SUM(B18/D18-1)</f>
        <v>-0.25405614717502911</v>
      </c>
      <c r="G18" s="138">
        <f t="shared" si="2"/>
        <v>-0.25973135964912286</v>
      </c>
      <c r="H18" s="73"/>
    </row>
    <row r="19" spans="1:8" ht="22" customHeight="1">
      <c r="A19" s="74" t="s">
        <v>198</v>
      </c>
      <c r="B19" s="78">
        <f>SUM(公式!N34)</f>
        <v>268921</v>
      </c>
      <c r="C19" s="78">
        <f>SUM(公式!O34)</f>
        <v>1368300</v>
      </c>
      <c r="D19" s="80">
        <v>299352</v>
      </c>
      <c r="E19" s="80">
        <v>1437500</v>
      </c>
      <c r="F19" s="138">
        <f t="shared" si="2"/>
        <v>-0.1016562441540394</v>
      </c>
      <c r="G19" s="138">
        <f t="shared" si="2"/>
        <v>-4.8139130434782573E-2</v>
      </c>
      <c r="H19" s="73"/>
    </row>
    <row r="20" spans="1:8" ht="22" customHeight="1">
      <c r="A20" s="74" t="s">
        <v>199</v>
      </c>
      <c r="B20" s="78">
        <f>SUM(公式!N38)</f>
        <v>662974</v>
      </c>
      <c r="C20" s="78">
        <f>SUM(公式!O38)</f>
        <v>4909100</v>
      </c>
      <c r="D20" s="80">
        <v>226546</v>
      </c>
      <c r="E20" s="80">
        <v>2724500</v>
      </c>
      <c r="F20" s="138">
        <f t="shared" si="2"/>
        <v>1.926443194759563</v>
      </c>
      <c r="G20" s="138">
        <f t="shared" si="2"/>
        <v>0.80183519911910439</v>
      </c>
      <c r="H20" s="73"/>
    </row>
    <row r="21" spans="1:8" ht="22" customHeight="1">
      <c r="A21" s="74" t="s">
        <v>200</v>
      </c>
      <c r="B21" s="78">
        <f>SUM(公式!N41)</f>
        <v>427073</v>
      </c>
      <c r="C21" s="78">
        <f>SUM(公式!O41)</f>
        <v>2433100</v>
      </c>
      <c r="D21" s="80">
        <v>406182</v>
      </c>
      <c r="E21" s="80">
        <v>2361300</v>
      </c>
      <c r="F21" s="138">
        <f t="shared" si="2"/>
        <v>5.1432609027480369E-2</v>
      </c>
      <c r="G21" s="138">
        <f t="shared" si="2"/>
        <v>3.0406979206369478E-2</v>
      </c>
      <c r="H21" s="73"/>
    </row>
    <row r="22" spans="1:8" ht="22" customHeight="1">
      <c r="A22" s="81" t="s">
        <v>282</v>
      </c>
      <c r="B22" s="80">
        <f>SUM(B18:B21)</f>
        <v>4173397</v>
      </c>
      <c r="C22" s="80">
        <f>SUM(C18:C21)</f>
        <v>16812000</v>
      </c>
      <c r="D22" s="80">
        <v>4705057</v>
      </c>
      <c r="E22" s="80">
        <v>17467300</v>
      </c>
      <c r="F22" s="138">
        <f t="shared" si="2"/>
        <v>-0.11299756836102093</v>
      </c>
      <c r="G22" s="138">
        <f t="shared" si="2"/>
        <v>-3.7515815266240371E-2</v>
      </c>
      <c r="H22" s="73"/>
    </row>
    <row r="23" spans="1:8" ht="11.5" customHeight="1">
      <c r="A23" s="82"/>
      <c r="B23" s="85"/>
      <c r="C23" s="85"/>
      <c r="D23" s="85"/>
      <c r="E23" s="85"/>
      <c r="F23" s="94"/>
      <c r="G23" s="94"/>
      <c r="H23" s="73"/>
    </row>
    <row r="24" spans="1:8" ht="22" customHeight="1">
      <c r="A24" s="74" t="s">
        <v>283</v>
      </c>
      <c r="B24" s="78">
        <f>SUM(公式!N46)</f>
        <v>58667</v>
      </c>
      <c r="C24" s="78">
        <f>SUM(公式!O46)</f>
        <v>246700</v>
      </c>
      <c r="D24" s="80">
        <v>32931</v>
      </c>
      <c r="E24" s="80">
        <v>177100</v>
      </c>
      <c r="F24" s="138">
        <f t="shared" ref="F24:G27" si="3">SUM(B24/D24-1)</f>
        <v>0.78151286022289024</v>
      </c>
      <c r="G24" s="138">
        <f t="shared" si="3"/>
        <v>0.39299830604178432</v>
      </c>
      <c r="H24" s="73"/>
    </row>
    <row r="25" spans="1:8" ht="22" customHeight="1">
      <c r="A25" s="74" t="s">
        <v>203</v>
      </c>
      <c r="B25" s="78">
        <f>SUM(公式!N50)</f>
        <v>714804</v>
      </c>
      <c r="C25" s="78">
        <f>SUM(公式!O50)</f>
        <v>5897800</v>
      </c>
      <c r="D25" s="80">
        <v>903130</v>
      </c>
      <c r="E25" s="80">
        <v>9181800</v>
      </c>
      <c r="F25" s="138">
        <f t="shared" si="3"/>
        <v>-0.20852590435485474</v>
      </c>
      <c r="G25" s="138">
        <f t="shared" si="3"/>
        <v>-0.35766407458232585</v>
      </c>
      <c r="H25" s="73"/>
    </row>
    <row r="26" spans="1:8" ht="22" customHeight="1">
      <c r="A26" s="74" t="s">
        <v>204</v>
      </c>
      <c r="B26" s="78">
        <f>SUM(公式!N55)</f>
        <v>1549155</v>
      </c>
      <c r="C26" s="78">
        <f>SUM(公式!O55)</f>
        <v>11677400</v>
      </c>
      <c r="D26" s="80">
        <v>1359729</v>
      </c>
      <c r="E26" s="80">
        <v>8316700</v>
      </c>
      <c r="F26" s="138">
        <f t="shared" si="3"/>
        <v>0.13931158341110628</v>
      </c>
      <c r="G26" s="138">
        <f t="shared" si="3"/>
        <v>0.40409056476727545</v>
      </c>
      <c r="H26" s="73"/>
    </row>
    <row r="27" spans="1:8" ht="22" customHeight="1">
      <c r="A27" s="81" t="s">
        <v>284</v>
      </c>
      <c r="B27" s="80">
        <f>SUM(B24:B26)</f>
        <v>2322626</v>
      </c>
      <c r="C27" s="80">
        <f>SUM(C24:C26)</f>
        <v>17821900</v>
      </c>
      <c r="D27" s="80">
        <v>2295790</v>
      </c>
      <c r="E27" s="80">
        <v>17675600</v>
      </c>
      <c r="F27" s="138">
        <f t="shared" si="3"/>
        <v>1.1689222446303882E-2</v>
      </c>
      <c r="G27" s="138">
        <f t="shared" si="3"/>
        <v>8.2769467514540729E-3</v>
      </c>
      <c r="H27" s="73"/>
    </row>
    <row r="28" spans="1:8" ht="11.5" customHeight="1">
      <c r="A28" s="82"/>
      <c r="B28" s="83"/>
      <c r="C28" s="83"/>
      <c r="D28" s="83"/>
      <c r="E28" s="83"/>
      <c r="F28" s="94"/>
      <c r="G28" s="94"/>
      <c r="H28" s="73"/>
    </row>
    <row r="29" spans="1:8" ht="25" customHeight="1">
      <c r="A29" s="141" t="s">
        <v>268</v>
      </c>
      <c r="B29" s="143">
        <f>SUM(B10+B16+B22+B27)</f>
        <v>18208619</v>
      </c>
      <c r="C29" s="143">
        <f>SUM(C10+C16+C22+C27)</f>
        <v>65614200</v>
      </c>
      <c r="D29" s="143">
        <f>SUM(D10+D16+D22+D27)</f>
        <v>16575469</v>
      </c>
      <c r="E29" s="143">
        <f>SUM(E10+E16+E22+E27)</f>
        <v>58019600</v>
      </c>
      <c r="F29" s="144">
        <f>SUM(B29/D29-1)</f>
        <v>9.8528132145159875E-2</v>
      </c>
      <c r="G29" s="144">
        <f>SUM(C29/E29-1)</f>
        <v>0.13089714510268946</v>
      </c>
      <c r="H29" s="73"/>
    </row>
    <row r="30" spans="1:8" ht="18.2" customHeight="1">
      <c r="A30" s="176" t="s">
        <v>285</v>
      </c>
      <c r="B30" s="177"/>
      <c r="C30" s="177"/>
      <c r="D30" s="177"/>
      <c r="E30" s="177"/>
      <c r="F30" s="177"/>
      <c r="G30" s="177"/>
      <c r="H30" s="73"/>
    </row>
    <row r="31" spans="1:8">
      <c r="A31" s="172" t="s">
        <v>40</v>
      </c>
      <c r="B31" s="173"/>
      <c r="C31" s="173"/>
      <c r="D31" s="173"/>
      <c r="E31" s="173"/>
      <c r="F31" s="173"/>
      <c r="G31" s="173"/>
      <c r="H31" s="73"/>
    </row>
    <row r="32" spans="1:8" ht="16.7">
      <c r="A32" s="172" t="s">
        <v>286</v>
      </c>
      <c r="B32" s="173"/>
      <c r="C32" s="173"/>
      <c r="D32" s="173"/>
      <c r="E32" s="173"/>
      <c r="F32" s="173"/>
      <c r="G32" s="173"/>
      <c r="H32" s="73"/>
    </row>
    <row r="33" spans="1:8">
      <c r="A33" s="172" t="s">
        <v>287</v>
      </c>
      <c r="B33" s="173"/>
      <c r="C33" s="173"/>
      <c r="D33" s="173"/>
      <c r="E33" s="173"/>
      <c r="F33" s="173"/>
      <c r="G33" s="173"/>
      <c r="H33" s="73"/>
    </row>
    <row r="34" spans="1:8" ht="16.7">
      <c r="A34" s="172" t="s">
        <v>288</v>
      </c>
      <c r="B34" s="173"/>
      <c r="C34" s="173"/>
      <c r="D34" s="173"/>
      <c r="E34" s="173"/>
      <c r="F34" s="173"/>
      <c r="G34" s="173"/>
      <c r="H34" s="73"/>
    </row>
    <row r="35" spans="1:8">
      <c r="A35" s="172" t="s">
        <v>289</v>
      </c>
      <c r="B35" s="173"/>
      <c r="C35" s="173"/>
      <c r="D35" s="173"/>
      <c r="E35" s="173"/>
      <c r="F35" s="173"/>
      <c r="G35" s="173"/>
      <c r="H35" s="73"/>
    </row>
    <row r="36" spans="1:8">
      <c r="A36" s="172" t="s">
        <v>290</v>
      </c>
      <c r="B36" s="173"/>
      <c r="C36" s="173"/>
      <c r="D36" s="173"/>
      <c r="E36" s="173"/>
      <c r="F36" s="173"/>
      <c r="G36" s="173"/>
      <c r="H36" s="73"/>
    </row>
    <row r="37" spans="1:8">
      <c r="A37" s="172" t="s">
        <v>291</v>
      </c>
      <c r="B37" s="173"/>
      <c r="C37" s="173"/>
      <c r="D37" s="173"/>
      <c r="E37" s="173"/>
      <c r="F37" s="173"/>
      <c r="G37" s="173"/>
      <c r="H37" s="73"/>
    </row>
    <row r="38" spans="1:8">
      <c r="A38" s="178" t="s">
        <v>292</v>
      </c>
      <c r="B38" s="173"/>
      <c r="C38" s="173"/>
      <c r="D38" s="173"/>
      <c r="E38" s="173"/>
      <c r="F38" s="173"/>
      <c r="G38" s="173"/>
      <c r="H38" s="73"/>
    </row>
    <row r="39" spans="1:8">
      <c r="A39" s="172" t="s">
        <v>266</v>
      </c>
      <c r="B39" s="173"/>
      <c r="C39" s="173"/>
      <c r="D39" s="173"/>
      <c r="E39" s="173"/>
      <c r="F39" s="173"/>
      <c r="G39" s="173"/>
      <c r="H39" s="73"/>
    </row>
  </sheetData>
  <mergeCells count="14">
    <mergeCell ref="A39:G39"/>
    <mergeCell ref="A1:E1"/>
    <mergeCell ref="F3:G3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B3:C3"/>
    <mergeCell ref="D3:E3"/>
  </mergeCells>
  <phoneticPr fontId="3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9"/>
  <sheetViews>
    <sheetView topLeftCell="A4" workbookViewId="0">
      <selection activeCell="E29" sqref="E29"/>
    </sheetView>
  </sheetViews>
  <sheetFormatPr defaultColWidth="8.875" defaultRowHeight="15.35"/>
  <cols>
    <col min="1" max="1" width="20.25" style="73" bestFit="1" customWidth="1"/>
    <col min="2" max="5" width="13.5" style="73" bestFit="1" customWidth="1"/>
    <col min="6" max="7" width="8.5" style="73" bestFit="1" customWidth="1"/>
    <col min="8" max="16384" width="8.875" style="73"/>
  </cols>
  <sheetData>
    <row r="1" spans="1:7" ht="25.5" customHeight="1">
      <c r="A1" s="162" t="s">
        <v>307</v>
      </c>
      <c r="B1" s="162"/>
      <c r="C1" s="162"/>
      <c r="D1" s="162"/>
      <c r="E1" s="162"/>
      <c r="F1" s="72"/>
      <c r="G1" s="72"/>
    </row>
    <row r="3" spans="1:7" ht="22" customHeight="1">
      <c r="A3" s="185" t="s">
        <v>302</v>
      </c>
      <c r="B3" s="149" t="s">
        <v>299</v>
      </c>
      <c r="C3" s="149"/>
      <c r="D3" s="149" t="s">
        <v>300</v>
      </c>
      <c r="E3" s="149"/>
      <c r="F3" s="181" t="s">
        <v>301</v>
      </c>
      <c r="G3" s="182"/>
    </row>
    <row r="4" spans="1:7" ht="29.5" customHeight="1">
      <c r="A4" s="186"/>
      <c r="B4" s="150" t="s">
        <v>303</v>
      </c>
      <c r="C4" s="150" t="s">
        <v>304</v>
      </c>
      <c r="D4" s="150" t="s">
        <v>303</v>
      </c>
      <c r="E4" s="150" t="s">
        <v>304</v>
      </c>
      <c r="F4" s="150" t="s">
        <v>305</v>
      </c>
      <c r="G4" s="150" t="s">
        <v>306</v>
      </c>
    </row>
    <row r="5" spans="1:7" ht="22" customHeight="1">
      <c r="A5" s="74" t="s">
        <v>94</v>
      </c>
      <c r="B5" s="78">
        <f>SUM(公式!P5)</f>
        <v>3760368</v>
      </c>
      <c r="C5" s="78">
        <f>SUM(公式!Q5)</f>
        <v>9687500</v>
      </c>
      <c r="D5" s="78">
        <v>1821291</v>
      </c>
      <c r="E5" s="78">
        <v>3890600</v>
      </c>
      <c r="F5" s="93">
        <f t="shared" ref="F5:G10" si="0">SUM(B5/D5-1)</f>
        <v>1.064671708145486</v>
      </c>
      <c r="G5" s="93">
        <f t="shared" si="0"/>
        <v>1.4899758392021796</v>
      </c>
    </row>
    <row r="6" spans="1:7" ht="22" customHeight="1">
      <c r="A6" s="74" t="s">
        <v>95</v>
      </c>
      <c r="B6" s="78">
        <f>SUM(公式!P8)</f>
        <v>2267766</v>
      </c>
      <c r="C6" s="78">
        <f>SUM(公式!Q8)</f>
        <v>5785600</v>
      </c>
      <c r="D6" s="79">
        <v>1818832</v>
      </c>
      <c r="E6" s="79">
        <v>4273100</v>
      </c>
      <c r="F6" s="93">
        <f t="shared" si="0"/>
        <v>0.24682543522436373</v>
      </c>
      <c r="G6" s="93">
        <f t="shared" si="0"/>
        <v>0.35395848447263112</v>
      </c>
    </row>
    <row r="7" spans="1:7" ht="22" customHeight="1">
      <c r="A7" s="74" t="s">
        <v>96</v>
      </c>
      <c r="B7" s="78">
        <f>SUM(公式!P10)</f>
        <v>3662</v>
      </c>
      <c r="C7" s="78">
        <f>SUM(公式!Q10)</f>
        <v>77400</v>
      </c>
      <c r="D7" s="80">
        <v>258</v>
      </c>
      <c r="E7" s="80">
        <v>4900</v>
      </c>
      <c r="F7" s="93">
        <f t="shared" si="0"/>
        <v>13.193798449612403</v>
      </c>
      <c r="G7" s="93">
        <f t="shared" si="0"/>
        <v>14.795918367346939</v>
      </c>
    </row>
    <row r="8" spans="1:7" ht="22" customHeight="1">
      <c r="A8" s="74" t="s">
        <v>97</v>
      </c>
      <c r="B8" s="78">
        <f>SUM(公式!P12)</f>
        <v>5263274</v>
      </c>
      <c r="C8" s="78">
        <f>SUM(公式!Q12)</f>
        <v>11159300</v>
      </c>
      <c r="D8" s="80">
        <v>5530304</v>
      </c>
      <c r="E8" s="80">
        <v>10833500</v>
      </c>
      <c r="F8" s="93">
        <f t="shared" si="0"/>
        <v>-4.8284868245940915E-2</v>
      </c>
      <c r="G8" s="93">
        <f t="shared" si="0"/>
        <v>3.0073383486407979E-2</v>
      </c>
    </row>
    <row r="9" spans="1:7" ht="22" customHeight="1">
      <c r="A9" s="74" t="s">
        <v>98</v>
      </c>
      <c r="B9" s="78">
        <f>SUM(公式!P14)</f>
        <v>1442682</v>
      </c>
      <c r="C9" s="78">
        <f>SUM(公式!Q14)</f>
        <v>3652200</v>
      </c>
      <c r="D9" s="80">
        <v>1148621</v>
      </c>
      <c r="E9" s="80">
        <v>2952600</v>
      </c>
      <c r="F9" s="93">
        <f t="shared" si="0"/>
        <v>0.25601220942329972</v>
      </c>
      <c r="G9" s="93">
        <f t="shared" si="0"/>
        <v>0.23694371062792108</v>
      </c>
    </row>
    <row r="10" spans="1:7" ht="23.5" customHeight="1">
      <c r="A10" s="81" t="s">
        <v>99</v>
      </c>
      <c r="B10" s="80">
        <f>SUM(B5:B9)</f>
        <v>12737752</v>
      </c>
      <c r="C10" s="80">
        <f>SUM(C5:C9)</f>
        <v>30362000</v>
      </c>
      <c r="D10" s="80">
        <v>10319306</v>
      </c>
      <c r="E10" s="80">
        <v>21954700</v>
      </c>
      <c r="F10" s="93">
        <f t="shared" si="0"/>
        <v>0.23436130297909563</v>
      </c>
      <c r="G10" s="93">
        <f t="shared" si="0"/>
        <v>0.38293850519478756</v>
      </c>
    </row>
    <row r="11" spans="1:7" ht="11.5" customHeight="1">
      <c r="A11" s="82"/>
      <c r="B11" s="83"/>
      <c r="C11" s="83"/>
      <c r="D11" s="83"/>
      <c r="E11" s="83"/>
      <c r="F11" s="95"/>
      <c r="G11" s="95"/>
    </row>
    <row r="12" spans="1:7" ht="22" customHeight="1">
      <c r="A12" s="84" t="s">
        <v>100</v>
      </c>
      <c r="B12" s="78">
        <f>SUM(公式!P20)</f>
        <v>335905</v>
      </c>
      <c r="C12" s="78">
        <f>SUM(公式!Q20)</f>
        <v>2477200</v>
      </c>
      <c r="D12" s="79">
        <v>341993</v>
      </c>
      <c r="E12" s="79">
        <v>1964900</v>
      </c>
      <c r="F12" s="93">
        <f t="shared" ref="F12:G16" si="1">SUM(B12/D12-1)</f>
        <v>-1.7801533949525328E-2</v>
      </c>
      <c r="G12" s="93">
        <f t="shared" si="1"/>
        <v>0.26072573667871146</v>
      </c>
    </row>
    <row r="13" spans="1:7" ht="22" customHeight="1">
      <c r="A13" s="74" t="s">
        <v>101</v>
      </c>
      <c r="B13" s="78">
        <f>SUM(公式!P23)</f>
        <v>67738</v>
      </c>
      <c r="C13" s="78">
        <f>SUM(公式!Q23)</f>
        <v>831000</v>
      </c>
      <c r="D13" s="80">
        <v>52307</v>
      </c>
      <c r="E13" s="80">
        <v>436600</v>
      </c>
      <c r="F13" s="93">
        <f t="shared" si="1"/>
        <v>0.29500831628653912</v>
      </c>
      <c r="G13" s="93">
        <f t="shared" si="1"/>
        <v>0.90334402198808972</v>
      </c>
    </row>
    <row r="14" spans="1:7" ht="22" customHeight="1">
      <c r="A14" s="74" t="s">
        <v>102</v>
      </c>
      <c r="B14" s="78">
        <f>SUM(公式!P25)</f>
        <v>68355</v>
      </c>
      <c r="C14" s="78">
        <f>SUM(公式!Q25)</f>
        <v>527400</v>
      </c>
      <c r="D14" s="80">
        <v>29945</v>
      </c>
      <c r="E14" s="80">
        <v>208200</v>
      </c>
      <c r="F14" s="93">
        <f t="shared" si="1"/>
        <v>1.2826849223576557</v>
      </c>
      <c r="G14" s="93">
        <f t="shared" si="1"/>
        <v>1.5331412103746396</v>
      </c>
    </row>
    <row r="15" spans="1:7" ht="22" customHeight="1">
      <c r="A15" s="74" t="s">
        <v>103</v>
      </c>
      <c r="B15" s="78">
        <f>SUM(公式!P27)</f>
        <v>146089</v>
      </c>
      <c r="C15" s="78">
        <f>SUM(公式!Q27)</f>
        <v>1328800</v>
      </c>
      <c r="D15" s="80">
        <v>182334</v>
      </c>
      <c r="E15" s="80">
        <v>1690100</v>
      </c>
      <c r="F15" s="93">
        <f t="shared" si="1"/>
        <v>-0.19878355106562684</v>
      </c>
      <c r="G15" s="93">
        <f t="shared" si="1"/>
        <v>-0.21377433287971126</v>
      </c>
    </row>
    <row r="16" spans="1:7" ht="22" customHeight="1">
      <c r="A16" s="81" t="s">
        <v>99</v>
      </c>
      <c r="B16" s="80">
        <f>SUM(B12:B15)</f>
        <v>618087</v>
      </c>
      <c r="C16" s="80">
        <f>SUM(C12:C15)</f>
        <v>5164400</v>
      </c>
      <c r="D16" s="80">
        <v>606579</v>
      </c>
      <c r="E16" s="80">
        <v>4299800</v>
      </c>
      <c r="F16" s="93">
        <f t="shared" si="1"/>
        <v>1.8971972323473141E-2</v>
      </c>
      <c r="G16" s="93">
        <f t="shared" si="1"/>
        <v>0.2010791199590678</v>
      </c>
    </row>
    <row r="17" spans="1:7" ht="11.5" customHeight="1">
      <c r="A17" s="82"/>
      <c r="B17" s="85"/>
      <c r="C17" s="85"/>
      <c r="D17" s="85"/>
      <c r="E17" s="85"/>
      <c r="F17" s="95"/>
      <c r="G17" s="95"/>
    </row>
    <row r="18" spans="1:7" ht="22" customHeight="1">
      <c r="A18" s="74" t="s">
        <v>104</v>
      </c>
      <c r="B18" s="78">
        <f>SUM(公式!P31)</f>
        <v>3139348</v>
      </c>
      <c r="C18" s="78">
        <f>SUM(公式!Q31)</f>
        <v>9043100</v>
      </c>
      <c r="D18" s="79">
        <v>4578991</v>
      </c>
      <c r="E18" s="79">
        <v>13230000</v>
      </c>
      <c r="F18" s="93">
        <f t="shared" ref="F18:G22" si="2">SUM(B18/D18-1)</f>
        <v>-0.31440179725184003</v>
      </c>
      <c r="G18" s="93">
        <f t="shared" si="2"/>
        <v>-0.31647014361300074</v>
      </c>
    </row>
    <row r="19" spans="1:7" ht="22" customHeight="1">
      <c r="A19" s="74" t="s">
        <v>105</v>
      </c>
      <c r="B19" s="78">
        <f>SUM(公式!P34)</f>
        <v>293585</v>
      </c>
      <c r="C19" s="78">
        <f>SUM(公式!Q34)</f>
        <v>1512100</v>
      </c>
      <c r="D19" s="80">
        <v>364984</v>
      </c>
      <c r="E19" s="80">
        <v>1708500</v>
      </c>
      <c r="F19" s="93">
        <f t="shared" si="2"/>
        <v>-0.19562227385310038</v>
      </c>
      <c r="G19" s="93">
        <f t="shared" si="2"/>
        <v>-0.11495463857184662</v>
      </c>
    </row>
    <row r="20" spans="1:7" ht="22" customHeight="1">
      <c r="A20" s="74" t="s">
        <v>106</v>
      </c>
      <c r="B20" s="78">
        <f>SUM(公式!P38)</f>
        <v>763353</v>
      </c>
      <c r="C20" s="78">
        <f>SUM(公式!Q38)</f>
        <v>5615400</v>
      </c>
      <c r="D20" s="80">
        <v>256518</v>
      </c>
      <c r="E20" s="80">
        <v>3225000</v>
      </c>
      <c r="F20" s="93">
        <f t="shared" si="2"/>
        <v>1.9758262578064696</v>
      </c>
      <c r="G20" s="93">
        <f t="shared" si="2"/>
        <v>0.74120930232558146</v>
      </c>
    </row>
    <row r="21" spans="1:7" ht="22" customHeight="1">
      <c r="A21" s="74" t="s">
        <v>107</v>
      </c>
      <c r="B21" s="78">
        <f>SUM(公式!P41)</f>
        <v>481799</v>
      </c>
      <c r="C21" s="78">
        <f>SUM(公式!Q41)</f>
        <v>2835400</v>
      </c>
      <c r="D21" s="80">
        <v>468201</v>
      </c>
      <c r="E21" s="80">
        <v>2754000</v>
      </c>
      <c r="F21" s="93">
        <f t="shared" si="2"/>
        <v>2.904308192421623E-2</v>
      </c>
      <c r="G21" s="93">
        <f t="shared" si="2"/>
        <v>2.9557007988380457E-2</v>
      </c>
    </row>
    <row r="22" spans="1:7" ht="22" customHeight="1">
      <c r="A22" s="81" t="s">
        <v>99</v>
      </c>
      <c r="B22" s="80">
        <f>SUM(B18:B21)</f>
        <v>4678085</v>
      </c>
      <c r="C22" s="80">
        <f>SUM(C18:C21)</f>
        <v>19006000</v>
      </c>
      <c r="D22" s="80">
        <v>5668694</v>
      </c>
      <c r="E22" s="80">
        <v>20917500</v>
      </c>
      <c r="F22" s="93">
        <f t="shared" si="2"/>
        <v>-0.17475083326071228</v>
      </c>
      <c r="G22" s="93">
        <f t="shared" si="2"/>
        <v>-9.1382813433727783E-2</v>
      </c>
    </row>
    <row r="23" spans="1:7" ht="11.5" customHeight="1">
      <c r="A23" s="82"/>
      <c r="B23" s="85"/>
      <c r="C23" s="85"/>
      <c r="D23" s="85"/>
      <c r="E23" s="85"/>
      <c r="F23" s="95"/>
      <c r="G23" s="95"/>
    </row>
    <row r="24" spans="1:7" ht="22" customHeight="1">
      <c r="A24" s="74" t="s">
        <v>108</v>
      </c>
      <c r="B24" s="78">
        <f>SUM(公式!P46)</f>
        <v>81847</v>
      </c>
      <c r="C24" s="78">
        <f>SUM(公式!Q46)</f>
        <v>292300</v>
      </c>
      <c r="D24" s="80">
        <v>55796</v>
      </c>
      <c r="E24" s="80">
        <v>227200</v>
      </c>
      <c r="F24" s="93">
        <f t="shared" ref="F24:G27" si="3">SUM(B24/D24-1)</f>
        <v>0.46689726862140657</v>
      </c>
      <c r="G24" s="93">
        <f t="shared" si="3"/>
        <v>0.28653169014084501</v>
      </c>
    </row>
    <row r="25" spans="1:7" ht="22" customHeight="1">
      <c r="A25" s="74" t="s">
        <v>109</v>
      </c>
      <c r="B25" s="78">
        <f>SUM(公式!P50)</f>
        <v>835339</v>
      </c>
      <c r="C25" s="78">
        <f>SUM(公式!Q50)</f>
        <v>6997800</v>
      </c>
      <c r="D25" s="80">
        <v>1033282</v>
      </c>
      <c r="E25" s="80">
        <v>10515400</v>
      </c>
      <c r="F25" s="93">
        <f t="shared" si="3"/>
        <v>-0.19156725850251921</v>
      </c>
      <c r="G25" s="93">
        <f t="shared" si="3"/>
        <v>-0.33451889609525076</v>
      </c>
    </row>
    <row r="26" spans="1:7" ht="22" customHeight="1">
      <c r="A26" s="74" t="s">
        <v>110</v>
      </c>
      <c r="B26" s="78">
        <f>SUM(公式!P55)</f>
        <v>1976113</v>
      </c>
      <c r="C26" s="78">
        <f>SUM(公式!Q55)</f>
        <v>13758100</v>
      </c>
      <c r="D26" s="80">
        <v>1588272</v>
      </c>
      <c r="E26" s="80">
        <v>9480200</v>
      </c>
      <c r="F26" s="93">
        <f t="shared" si="3"/>
        <v>0.24419054167044441</v>
      </c>
      <c r="G26" s="93">
        <f t="shared" si="3"/>
        <v>0.45124575430898073</v>
      </c>
    </row>
    <row r="27" spans="1:7" ht="22" customHeight="1">
      <c r="A27" s="81" t="s">
        <v>99</v>
      </c>
      <c r="B27" s="80">
        <f>SUM(B24:B26)</f>
        <v>2893299</v>
      </c>
      <c r="C27" s="80">
        <f>SUM(C24:C26)</f>
        <v>21048200</v>
      </c>
      <c r="D27" s="80">
        <v>2677350</v>
      </c>
      <c r="E27" s="80">
        <v>20222800</v>
      </c>
      <c r="F27" s="93">
        <f t="shared" si="3"/>
        <v>8.0657739929407724E-2</v>
      </c>
      <c r="G27" s="93">
        <f t="shared" si="3"/>
        <v>4.0815317364558901E-2</v>
      </c>
    </row>
    <row r="28" spans="1:7" ht="11.5" customHeight="1">
      <c r="A28" s="82"/>
      <c r="B28" s="83"/>
      <c r="C28" s="83"/>
      <c r="D28" s="83"/>
      <c r="E28" s="83"/>
      <c r="F28" s="95"/>
      <c r="G28" s="95"/>
    </row>
    <row r="29" spans="1:7" ht="23.5" customHeight="1">
      <c r="A29" s="86" t="s">
        <v>111</v>
      </c>
      <c r="B29" s="87">
        <f>SUM(B10+B16+B22+B27)</f>
        <v>20927223</v>
      </c>
      <c r="C29" s="87">
        <f>SUM(C10+C16+C22+C27)</f>
        <v>75580600</v>
      </c>
      <c r="D29" s="87">
        <f>SUM(D10+D16+D22+D27)</f>
        <v>19271929</v>
      </c>
      <c r="E29" s="87">
        <f>SUM(E10+E16+E22+E27)</f>
        <v>67394800</v>
      </c>
      <c r="F29" s="96">
        <f>SUM(B29/D29-1)</f>
        <v>8.5891453834227027E-2</v>
      </c>
      <c r="G29" s="96">
        <f>SUM(C29/E29-1)</f>
        <v>0.12146040940844105</v>
      </c>
    </row>
    <row r="30" spans="1:7" ht="19" customHeight="1">
      <c r="A30" s="176" t="s">
        <v>78</v>
      </c>
      <c r="B30" s="176"/>
      <c r="C30" s="176"/>
      <c r="D30" s="176"/>
      <c r="E30" s="176"/>
      <c r="F30" s="176"/>
      <c r="G30" s="176"/>
    </row>
    <row r="31" spans="1:7">
      <c r="A31" s="183" t="s">
        <v>79</v>
      </c>
      <c r="B31" s="183"/>
      <c r="C31" s="183"/>
      <c r="D31" s="183"/>
      <c r="E31" s="183"/>
      <c r="F31" s="183"/>
      <c r="G31" s="183"/>
    </row>
    <row r="32" spans="1:7">
      <c r="A32" s="183" t="s">
        <v>80</v>
      </c>
      <c r="B32" s="183"/>
      <c r="C32" s="183"/>
      <c r="D32" s="183"/>
      <c r="E32" s="183"/>
      <c r="F32" s="183"/>
      <c r="G32" s="183"/>
    </row>
    <row r="33" spans="1:7">
      <c r="A33" s="183" t="s">
        <v>81</v>
      </c>
      <c r="B33" s="183"/>
      <c r="C33" s="183"/>
      <c r="D33" s="183"/>
      <c r="E33" s="183"/>
      <c r="F33" s="183"/>
      <c r="G33" s="183"/>
    </row>
    <row r="34" spans="1:7">
      <c r="A34" s="183" t="s">
        <v>82</v>
      </c>
      <c r="B34" s="183"/>
      <c r="C34" s="183"/>
      <c r="D34" s="183"/>
      <c r="E34" s="183"/>
      <c r="F34" s="183"/>
      <c r="G34" s="183"/>
    </row>
    <row r="35" spans="1:7">
      <c r="A35" s="183" t="s">
        <v>83</v>
      </c>
      <c r="B35" s="183"/>
      <c r="C35" s="183"/>
      <c r="D35" s="183"/>
      <c r="E35" s="183"/>
      <c r="F35" s="183"/>
      <c r="G35" s="183"/>
    </row>
    <row r="36" spans="1:7">
      <c r="A36" s="183" t="s">
        <v>84</v>
      </c>
      <c r="B36" s="183"/>
      <c r="C36" s="183"/>
      <c r="D36" s="183"/>
      <c r="E36" s="183"/>
      <c r="F36" s="183"/>
      <c r="G36" s="183"/>
    </row>
    <row r="37" spans="1:7">
      <c r="A37" s="183" t="s">
        <v>85</v>
      </c>
      <c r="B37" s="183"/>
      <c r="C37" s="183"/>
      <c r="D37" s="183"/>
      <c r="E37" s="183"/>
      <c r="F37" s="183"/>
      <c r="G37" s="183"/>
    </row>
    <row r="38" spans="1:7" ht="14.5" customHeight="1">
      <c r="A38" s="184" t="s">
        <v>86</v>
      </c>
      <c r="B38" s="184"/>
      <c r="C38" s="184"/>
      <c r="D38" s="184"/>
      <c r="E38" s="184"/>
      <c r="F38" s="184"/>
      <c r="G38" s="184"/>
    </row>
    <row r="39" spans="1:7">
      <c r="A39" s="183" t="s">
        <v>87</v>
      </c>
      <c r="B39" s="183"/>
      <c r="C39" s="183"/>
      <c r="D39" s="183"/>
      <c r="E39" s="183"/>
      <c r="F39" s="183"/>
      <c r="G39" s="183"/>
    </row>
  </sheetData>
  <mergeCells count="13">
    <mergeCell ref="A1:E1"/>
    <mergeCell ref="F3:G3"/>
    <mergeCell ref="A39:G39"/>
    <mergeCell ref="A33:G33"/>
    <mergeCell ref="A32:G32"/>
    <mergeCell ref="A31:G31"/>
    <mergeCell ref="A30:G30"/>
    <mergeCell ref="A34:G34"/>
    <mergeCell ref="A35:G35"/>
    <mergeCell ref="A36:G36"/>
    <mergeCell ref="A37:G37"/>
    <mergeCell ref="A38:G38"/>
    <mergeCell ref="A3:A4"/>
  </mergeCells>
  <phoneticPr fontId="3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9"/>
  <sheetViews>
    <sheetView topLeftCell="A7" workbookViewId="0">
      <selection activeCell="E29" sqref="E29"/>
    </sheetView>
  </sheetViews>
  <sheetFormatPr defaultColWidth="8.875" defaultRowHeight="15.35"/>
  <cols>
    <col min="1" max="1" width="20.25" style="73" bestFit="1" customWidth="1"/>
    <col min="2" max="5" width="13.5" style="73" bestFit="1" customWidth="1"/>
    <col min="6" max="7" width="8.5" style="73" bestFit="1" customWidth="1"/>
    <col min="8" max="16384" width="8.875" style="73"/>
  </cols>
  <sheetData>
    <row r="1" spans="1:7" ht="25.5" customHeight="1">
      <c r="A1" s="162" t="s">
        <v>308</v>
      </c>
      <c r="B1" s="162"/>
      <c r="C1" s="162"/>
      <c r="D1" s="162"/>
      <c r="E1" s="162"/>
      <c r="F1" s="72"/>
      <c r="G1" s="72"/>
    </row>
    <row r="3" spans="1:7" ht="22" customHeight="1">
      <c r="A3" s="140"/>
      <c r="B3" s="152" t="s">
        <v>312</v>
      </c>
      <c r="C3" s="152"/>
      <c r="D3" s="152" t="s">
        <v>309</v>
      </c>
      <c r="E3" s="152"/>
      <c r="F3" s="187" t="s">
        <v>88</v>
      </c>
      <c r="G3" s="188"/>
    </row>
    <row r="4" spans="1:7" ht="29.5" customHeight="1">
      <c r="A4" s="141" t="s">
        <v>89</v>
      </c>
      <c r="B4" s="141" t="s">
        <v>90</v>
      </c>
      <c r="C4" s="141" t="s">
        <v>91</v>
      </c>
      <c r="D4" s="141" t="s">
        <v>310</v>
      </c>
      <c r="E4" s="141" t="s">
        <v>311</v>
      </c>
      <c r="F4" s="153" t="s">
        <v>92</v>
      </c>
      <c r="G4" s="153" t="s">
        <v>93</v>
      </c>
    </row>
    <row r="5" spans="1:7" ht="22" customHeight="1">
      <c r="A5" s="74" t="s">
        <v>94</v>
      </c>
      <c r="B5" s="79">
        <f>公式!R5</f>
        <v>4229203</v>
      </c>
      <c r="C5" s="79">
        <f>公式!S5</f>
        <v>10892200</v>
      </c>
      <c r="D5" s="88">
        <v>2146600</v>
      </c>
      <c r="E5" s="88">
        <v>4753000</v>
      </c>
      <c r="F5" s="93">
        <f t="shared" ref="F5:G10" si="0">SUM(B5/D5-1)</f>
        <v>0.97018680704369697</v>
      </c>
      <c r="G5" s="93">
        <f t="shared" si="0"/>
        <v>1.291647380601725</v>
      </c>
    </row>
    <row r="6" spans="1:7" ht="22" customHeight="1">
      <c r="A6" s="74" t="s">
        <v>95</v>
      </c>
      <c r="B6" s="79">
        <f>公式!R8</f>
        <v>2747836</v>
      </c>
      <c r="C6" s="79">
        <f>公式!S8</f>
        <v>6824200</v>
      </c>
      <c r="D6" s="79">
        <v>2028333</v>
      </c>
      <c r="E6" s="79">
        <v>4850300</v>
      </c>
      <c r="F6" s="93">
        <f t="shared" si="0"/>
        <v>0.35472627029190962</v>
      </c>
      <c r="G6" s="93">
        <f t="shared" si="0"/>
        <v>0.40696451765870156</v>
      </c>
    </row>
    <row r="7" spans="1:7" ht="22" customHeight="1">
      <c r="A7" s="74" t="s">
        <v>96</v>
      </c>
      <c r="B7" s="80">
        <f>公式!R10</f>
        <v>5124</v>
      </c>
      <c r="C7" s="80">
        <f>公式!S10</f>
        <v>109700</v>
      </c>
      <c r="D7" s="80">
        <v>1392</v>
      </c>
      <c r="E7" s="80">
        <v>13900</v>
      </c>
      <c r="F7" s="93">
        <f t="shared" si="0"/>
        <v>2.6810344827586206</v>
      </c>
      <c r="G7" s="93">
        <f t="shared" si="0"/>
        <v>6.8920863309352516</v>
      </c>
    </row>
    <row r="8" spans="1:7" ht="22" customHeight="1">
      <c r="A8" s="74" t="s">
        <v>97</v>
      </c>
      <c r="B8" s="80">
        <f>公式!R12</f>
        <v>5805453</v>
      </c>
      <c r="C8" s="80">
        <f>公式!S12</f>
        <v>12351900</v>
      </c>
      <c r="D8" s="80">
        <v>6168821</v>
      </c>
      <c r="E8" s="80">
        <v>11936200</v>
      </c>
      <c r="F8" s="93">
        <f t="shared" si="0"/>
        <v>-5.8903962361689488E-2</v>
      </c>
      <c r="G8" s="93">
        <f t="shared" si="0"/>
        <v>3.4826829309160479E-2</v>
      </c>
    </row>
    <row r="9" spans="1:7" ht="22" customHeight="1">
      <c r="A9" s="74" t="s">
        <v>98</v>
      </c>
      <c r="B9" s="80">
        <f>公式!R14</f>
        <v>1743965</v>
      </c>
      <c r="C9" s="80">
        <f>公式!S14</f>
        <v>4030400</v>
      </c>
      <c r="D9" s="80">
        <v>1252247</v>
      </c>
      <c r="E9" s="80">
        <v>3273200</v>
      </c>
      <c r="F9" s="93">
        <f t="shared" si="0"/>
        <v>0.39266853903423216</v>
      </c>
      <c r="G9" s="93">
        <f t="shared" si="0"/>
        <v>0.23133325186361975</v>
      </c>
    </row>
    <row r="10" spans="1:7" ht="23.5" customHeight="1">
      <c r="A10" s="81" t="s">
        <v>99</v>
      </c>
      <c r="B10" s="80">
        <f>SUM(B5:B9)</f>
        <v>14531581</v>
      </c>
      <c r="C10" s="80">
        <f>SUM(C5:C9)</f>
        <v>34208400</v>
      </c>
      <c r="D10" s="80">
        <v>11597393</v>
      </c>
      <c r="E10" s="80">
        <v>24826600</v>
      </c>
      <c r="F10" s="93">
        <f t="shared" si="0"/>
        <v>0.25300410187013589</v>
      </c>
      <c r="G10" s="93">
        <f t="shared" si="0"/>
        <v>0.37789306630791164</v>
      </c>
    </row>
    <row r="11" spans="1:7" ht="11.5" customHeight="1">
      <c r="A11" s="82"/>
      <c r="B11" s="83"/>
      <c r="C11" s="83"/>
      <c r="D11" s="83"/>
      <c r="E11" s="83"/>
      <c r="F11" s="95"/>
      <c r="G11" s="95"/>
    </row>
    <row r="12" spans="1:7" ht="22" customHeight="1">
      <c r="A12" s="84" t="s">
        <v>100</v>
      </c>
      <c r="B12" s="79">
        <f>公式!R20</f>
        <v>351896</v>
      </c>
      <c r="C12" s="79">
        <f>公式!S20</f>
        <v>2641500</v>
      </c>
      <c r="D12" s="89">
        <v>368207</v>
      </c>
      <c r="E12" s="89">
        <v>2083800</v>
      </c>
      <c r="F12" s="93">
        <f t="shared" ref="F12:G16" si="1">SUM(B12/D12-1)</f>
        <v>-4.429845168614388E-2</v>
      </c>
      <c r="G12" s="93">
        <f t="shared" si="1"/>
        <v>0.26763604952490638</v>
      </c>
    </row>
    <row r="13" spans="1:7" ht="22" customHeight="1">
      <c r="A13" s="74" t="s">
        <v>101</v>
      </c>
      <c r="B13" s="80">
        <f>公式!R23</f>
        <v>70416</v>
      </c>
      <c r="C13" s="80">
        <f>公式!S23</f>
        <v>938200</v>
      </c>
      <c r="D13" s="80">
        <v>52921</v>
      </c>
      <c r="E13" s="80">
        <v>442600</v>
      </c>
      <c r="F13" s="93">
        <f t="shared" si="1"/>
        <v>0.33058710152869364</v>
      </c>
      <c r="G13" s="93">
        <f t="shared" si="1"/>
        <v>1.1197469498418435</v>
      </c>
    </row>
    <row r="14" spans="1:7" ht="22" customHeight="1">
      <c r="A14" s="74" t="s">
        <v>102</v>
      </c>
      <c r="B14" s="80">
        <f>公式!R25</f>
        <v>82153</v>
      </c>
      <c r="C14" s="80">
        <f>公式!S25</f>
        <v>627600</v>
      </c>
      <c r="D14" s="80">
        <v>42673</v>
      </c>
      <c r="E14" s="80">
        <v>287300</v>
      </c>
      <c r="F14" s="93">
        <f t="shared" si="1"/>
        <v>0.92517516931080546</v>
      </c>
      <c r="G14" s="93">
        <f t="shared" si="1"/>
        <v>1.1844761573268361</v>
      </c>
    </row>
    <row r="15" spans="1:7" ht="22" customHeight="1">
      <c r="A15" s="74" t="s">
        <v>103</v>
      </c>
      <c r="B15" s="80">
        <f>公式!R27</f>
        <v>150736</v>
      </c>
      <c r="C15" s="80">
        <f>公式!S27</f>
        <v>1419500</v>
      </c>
      <c r="D15" s="80">
        <v>192195</v>
      </c>
      <c r="E15" s="80">
        <v>1874800</v>
      </c>
      <c r="F15" s="93">
        <f t="shared" si="1"/>
        <v>-0.21571320793985271</v>
      </c>
      <c r="G15" s="93">
        <f t="shared" si="1"/>
        <v>-0.2428525709409004</v>
      </c>
    </row>
    <row r="16" spans="1:7" ht="22" customHeight="1">
      <c r="A16" s="81" t="s">
        <v>99</v>
      </c>
      <c r="B16" s="80">
        <f>SUM(B12:B15)</f>
        <v>655201</v>
      </c>
      <c r="C16" s="80">
        <f>SUM(C12:C15)</f>
        <v>5626800</v>
      </c>
      <c r="D16" s="80">
        <v>655996</v>
      </c>
      <c r="E16" s="80">
        <v>4688500</v>
      </c>
      <c r="F16" s="93">
        <f t="shared" si="1"/>
        <v>-1.211897633522141E-3</v>
      </c>
      <c r="G16" s="93">
        <f t="shared" si="1"/>
        <v>0.20012797269915761</v>
      </c>
    </row>
    <row r="17" spans="1:7" ht="11.5" customHeight="1">
      <c r="A17" s="82"/>
      <c r="B17" s="85"/>
      <c r="C17" s="85"/>
      <c r="D17" s="83"/>
      <c r="E17" s="83"/>
      <c r="F17" s="95"/>
      <c r="G17" s="95"/>
    </row>
    <row r="18" spans="1:7" ht="22" customHeight="1">
      <c r="A18" s="74" t="s">
        <v>104</v>
      </c>
      <c r="B18" s="79">
        <f>公式!R31</f>
        <v>3378225</v>
      </c>
      <c r="C18" s="79">
        <f>公式!S31</f>
        <v>9731700</v>
      </c>
      <c r="D18" s="80">
        <v>4995990</v>
      </c>
      <c r="E18" s="80">
        <v>14442800</v>
      </c>
      <c r="F18" s="93">
        <f t="shared" ref="F18:G22" si="2">SUM(B18/D18-1)</f>
        <v>-0.32381269778362243</v>
      </c>
      <c r="G18" s="93">
        <f t="shared" si="2"/>
        <v>-0.32619021242418367</v>
      </c>
    </row>
    <row r="19" spans="1:7" ht="22" customHeight="1">
      <c r="A19" s="74" t="s">
        <v>105</v>
      </c>
      <c r="B19" s="80">
        <f>公式!R34</f>
        <v>329698</v>
      </c>
      <c r="C19" s="80">
        <f>公式!S34</f>
        <v>1693700</v>
      </c>
      <c r="D19" s="80">
        <v>448103</v>
      </c>
      <c r="E19" s="80">
        <v>2109000</v>
      </c>
      <c r="F19" s="93">
        <f t="shared" si="2"/>
        <v>-0.26423612428392584</v>
      </c>
      <c r="G19" s="93">
        <f t="shared" si="2"/>
        <v>-0.19691797060218108</v>
      </c>
    </row>
    <row r="20" spans="1:7" ht="22" customHeight="1">
      <c r="A20" s="74" t="s">
        <v>106</v>
      </c>
      <c r="B20" s="80">
        <f>公式!R38</f>
        <v>836491</v>
      </c>
      <c r="C20" s="80">
        <f>公式!S38</f>
        <v>6342500</v>
      </c>
      <c r="D20" s="80">
        <v>318201</v>
      </c>
      <c r="E20" s="80">
        <v>3939100</v>
      </c>
      <c r="F20" s="93">
        <f t="shared" si="2"/>
        <v>1.6288132344021546</v>
      </c>
      <c r="G20" s="93">
        <f t="shared" si="2"/>
        <v>0.61013937193775236</v>
      </c>
    </row>
    <row r="21" spans="1:7" ht="22" customHeight="1">
      <c r="A21" s="74" t="s">
        <v>107</v>
      </c>
      <c r="B21" s="80">
        <f>公式!R41</f>
        <v>522838</v>
      </c>
      <c r="C21" s="80">
        <f>公式!S41</f>
        <v>3129400</v>
      </c>
      <c r="D21" s="80">
        <v>535656</v>
      </c>
      <c r="E21" s="80">
        <v>3163300</v>
      </c>
      <c r="F21" s="93">
        <f t="shared" si="2"/>
        <v>-2.3929536866944434E-2</v>
      </c>
      <c r="G21" s="93">
        <f t="shared" si="2"/>
        <v>-1.0716656656023726E-2</v>
      </c>
    </row>
    <row r="22" spans="1:7" ht="22" customHeight="1">
      <c r="A22" s="81" t="s">
        <v>99</v>
      </c>
      <c r="B22" s="80">
        <f>SUM(B18:B21)</f>
        <v>5067252</v>
      </c>
      <c r="C22" s="80">
        <f>SUM(C18:C21)</f>
        <v>20897300</v>
      </c>
      <c r="D22" s="80">
        <v>6297950</v>
      </c>
      <c r="E22" s="80">
        <v>23654200</v>
      </c>
      <c r="F22" s="93">
        <f t="shared" si="2"/>
        <v>-0.19541247548805563</v>
      </c>
      <c r="G22" s="93">
        <f t="shared" si="2"/>
        <v>-0.11655012640461315</v>
      </c>
    </row>
    <row r="23" spans="1:7" ht="11.5" customHeight="1">
      <c r="A23" s="82"/>
      <c r="B23" s="85"/>
      <c r="C23" s="85"/>
      <c r="D23" s="85"/>
      <c r="E23" s="85"/>
      <c r="F23" s="95"/>
      <c r="G23" s="95"/>
    </row>
    <row r="24" spans="1:7" ht="22" customHeight="1">
      <c r="A24" s="74" t="s">
        <v>108</v>
      </c>
      <c r="B24" s="80">
        <f>公式!R46</f>
        <v>87637</v>
      </c>
      <c r="C24" s="80">
        <f>公式!S46</f>
        <v>327000</v>
      </c>
      <c r="D24" s="80">
        <v>57103</v>
      </c>
      <c r="E24" s="80">
        <v>256400</v>
      </c>
      <c r="F24" s="93">
        <f t="shared" ref="F24:G27" si="3">SUM(B24/D24-1)</f>
        <v>0.53471796578113229</v>
      </c>
      <c r="G24" s="93">
        <f t="shared" si="3"/>
        <v>0.27535101404056173</v>
      </c>
    </row>
    <row r="25" spans="1:7" ht="22" customHeight="1">
      <c r="A25" s="74" t="s">
        <v>109</v>
      </c>
      <c r="B25" s="80">
        <f>公式!R50</f>
        <v>912463</v>
      </c>
      <c r="C25" s="80">
        <f>公式!S50</f>
        <v>7722000</v>
      </c>
      <c r="D25" s="80">
        <v>1143661</v>
      </c>
      <c r="E25" s="80">
        <v>11446500</v>
      </c>
      <c r="F25" s="93">
        <f t="shared" si="3"/>
        <v>-0.20215605848236495</v>
      </c>
      <c r="G25" s="93">
        <f t="shared" si="3"/>
        <v>-0.32538330494037482</v>
      </c>
    </row>
    <row r="26" spans="1:7" ht="22" customHeight="1">
      <c r="A26" s="74" t="s">
        <v>110</v>
      </c>
      <c r="B26" s="80">
        <f>公式!R55</f>
        <v>2239689</v>
      </c>
      <c r="C26" s="80">
        <f>公式!S55</f>
        <v>15535100</v>
      </c>
      <c r="D26" s="80">
        <v>1802331</v>
      </c>
      <c r="E26" s="80">
        <v>11008500</v>
      </c>
      <c r="F26" s="93">
        <f t="shared" si="3"/>
        <v>0.24266241883427631</v>
      </c>
      <c r="G26" s="93">
        <f t="shared" si="3"/>
        <v>0.41119135213698499</v>
      </c>
    </row>
    <row r="27" spans="1:7" ht="22" customHeight="1">
      <c r="A27" s="81" t="s">
        <v>99</v>
      </c>
      <c r="B27" s="80">
        <f>SUM(B24:B26)</f>
        <v>3239789</v>
      </c>
      <c r="C27" s="80">
        <f>SUM(C24:C26)</f>
        <v>23584100</v>
      </c>
      <c r="D27" s="80">
        <v>3003095</v>
      </c>
      <c r="E27" s="80">
        <v>22711400</v>
      </c>
      <c r="F27" s="93">
        <f t="shared" si="3"/>
        <v>7.8816687450779854E-2</v>
      </c>
      <c r="G27" s="93">
        <f t="shared" si="3"/>
        <v>3.8425636464506807E-2</v>
      </c>
    </row>
    <row r="28" spans="1:7" ht="11.5" customHeight="1">
      <c r="A28" s="82"/>
      <c r="B28" s="83"/>
      <c r="C28" s="83"/>
      <c r="D28" s="83"/>
      <c r="E28" s="83"/>
      <c r="F28" s="95"/>
      <c r="G28" s="95"/>
    </row>
    <row r="29" spans="1:7" ht="23.5" customHeight="1">
      <c r="A29" s="86" t="s">
        <v>111</v>
      </c>
      <c r="B29" s="87">
        <f>SUM(B10+B16+B22+B27)</f>
        <v>23493823</v>
      </c>
      <c r="C29" s="87">
        <f>SUM(C10+C16+C22+C27)</f>
        <v>84316600</v>
      </c>
      <c r="D29" s="87">
        <f>SUM(D10+D16+D22+D27)</f>
        <v>21554434</v>
      </c>
      <c r="E29" s="87">
        <f>SUM(E10+E16+E22+E27)</f>
        <v>75880700</v>
      </c>
      <c r="F29" s="96">
        <f>SUM(B29/D29-1)</f>
        <v>8.9976336191430528E-2</v>
      </c>
      <c r="G29" s="96">
        <f>SUM(C29/E29-1)</f>
        <v>0.11117319687351324</v>
      </c>
    </row>
    <row r="30" spans="1:7" ht="19" customHeight="1">
      <c r="A30" s="176" t="s">
        <v>78</v>
      </c>
      <c r="B30" s="176"/>
      <c r="C30" s="176"/>
      <c r="D30" s="176"/>
      <c r="E30" s="176"/>
      <c r="F30" s="176"/>
      <c r="G30" s="176"/>
    </row>
    <row r="31" spans="1:7">
      <c r="A31" s="183" t="s">
        <v>79</v>
      </c>
      <c r="B31" s="183"/>
      <c r="C31" s="183"/>
      <c r="D31" s="183"/>
      <c r="E31" s="183"/>
      <c r="F31" s="183"/>
      <c r="G31" s="183"/>
    </row>
    <row r="32" spans="1:7">
      <c r="A32" s="183" t="s">
        <v>80</v>
      </c>
      <c r="B32" s="183"/>
      <c r="C32" s="183"/>
      <c r="D32" s="183"/>
      <c r="E32" s="183"/>
      <c r="F32" s="183"/>
      <c r="G32" s="183"/>
    </row>
    <row r="33" spans="1:7">
      <c r="A33" s="183" t="s">
        <v>81</v>
      </c>
      <c r="B33" s="183"/>
      <c r="C33" s="183"/>
      <c r="D33" s="183"/>
      <c r="E33" s="183"/>
      <c r="F33" s="183"/>
      <c r="G33" s="183"/>
    </row>
    <row r="34" spans="1:7">
      <c r="A34" s="183" t="s">
        <v>82</v>
      </c>
      <c r="B34" s="183"/>
      <c r="C34" s="183"/>
      <c r="D34" s="183"/>
      <c r="E34" s="183"/>
      <c r="F34" s="183"/>
      <c r="G34" s="183"/>
    </row>
    <row r="35" spans="1:7">
      <c r="A35" s="183" t="s">
        <v>83</v>
      </c>
      <c r="B35" s="183"/>
      <c r="C35" s="183"/>
      <c r="D35" s="183"/>
      <c r="E35" s="183"/>
      <c r="F35" s="183"/>
      <c r="G35" s="183"/>
    </row>
    <row r="36" spans="1:7">
      <c r="A36" s="183" t="s">
        <v>84</v>
      </c>
      <c r="B36" s="183"/>
      <c r="C36" s="183"/>
      <c r="D36" s="183"/>
      <c r="E36" s="183"/>
      <c r="F36" s="183"/>
      <c r="G36" s="183"/>
    </row>
    <row r="37" spans="1:7">
      <c r="A37" s="183" t="s">
        <v>85</v>
      </c>
      <c r="B37" s="183"/>
      <c r="C37" s="183"/>
      <c r="D37" s="183"/>
      <c r="E37" s="183"/>
      <c r="F37" s="183"/>
      <c r="G37" s="183"/>
    </row>
    <row r="38" spans="1:7" ht="14.5" customHeight="1">
      <c r="A38" s="184" t="s">
        <v>86</v>
      </c>
      <c r="B38" s="184"/>
      <c r="C38" s="184"/>
      <c r="D38" s="184"/>
      <c r="E38" s="184"/>
      <c r="F38" s="184"/>
      <c r="G38" s="184"/>
    </row>
    <row r="39" spans="1:7">
      <c r="A39" s="183" t="s">
        <v>87</v>
      </c>
      <c r="B39" s="183"/>
      <c r="C39" s="183"/>
      <c r="D39" s="183"/>
      <c r="E39" s="183"/>
      <c r="F39" s="183"/>
      <c r="G39" s="183"/>
    </row>
  </sheetData>
  <mergeCells count="12">
    <mergeCell ref="A37:G37"/>
    <mergeCell ref="A39:G39"/>
    <mergeCell ref="A1:E1"/>
    <mergeCell ref="F3:G3"/>
    <mergeCell ref="A30:G30"/>
    <mergeCell ref="A31:G31"/>
    <mergeCell ref="A38:G38"/>
    <mergeCell ref="A32:G32"/>
    <mergeCell ref="A33:G33"/>
    <mergeCell ref="A34:G34"/>
    <mergeCell ref="A35:G35"/>
    <mergeCell ref="A36:G36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10701</vt:lpstr>
      <vt:lpstr>10702</vt:lpstr>
      <vt:lpstr>10703</vt:lpstr>
      <vt:lpstr>10704</vt:lpstr>
      <vt:lpstr>10705</vt:lpstr>
      <vt:lpstr>10706</vt:lpstr>
      <vt:lpstr>10707</vt:lpstr>
      <vt:lpstr>10708</vt:lpstr>
      <vt:lpstr>10709</vt:lpstr>
      <vt:lpstr>10710</vt:lpstr>
      <vt:lpstr>10711</vt:lpstr>
      <vt:lpstr>10712</vt:lpstr>
      <vt:lpstr>公式</vt:lpstr>
      <vt:lpstr>會訊分析</vt:lpstr>
    </vt:vector>
  </TitlesOfParts>
  <Company>MiTAC 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MiTAC Users</dc:creator>
  <cp:lastModifiedBy>紡紗公會 陳宏一</cp:lastModifiedBy>
  <cp:lastPrinted>2017-06-19T03:37:58Z</cp:lastPrinted>
  <dcterms:created xsi:type="dcterms:W3CDTF">2000-07-19T08:32:38Z</dcterms:created>
  <dcterms:modified xsi:type="dcterms:W3CDTF">2019-03-07T02:38:43Z</dcterms:modified>
</cp:coreProperties>
</file>