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宏一\進出口統計資料\106年\"/>
    </mc:Choice>
  </mc:AlternateContent>
  <bookViews>
    <workbookView xWindow="480" yWindow="53" windowWidth="8507" windowHeight="4987" tabRatio="865" firstSheet="4" activeTab="13"/>
  </bookViews>
  <sheets>
    <sheet name="10601" sheetId="26" r:id="rId1"/>
    <sheet name="10602" sheetId="27" r:id="rId2"/>
    <sheet name="10603" sheetId="28" r:id="rId3"/>
    <sheet name="10604" sheetId="29" r:id="rId4"/>
    <sheet name="10605" sheetId="30" r:id="rId5"/>
    <sheet name="10606" sheetId="3" r:id="rId6"/>
    <sheet name="10607" sheetId="32" r:id="rId7"/>
    <sheet name="10608" sheetId="31" r:id="rId8"/>
    <sheet name="10609" sheetId="34" r:id="rId9"/>
    <sheet name="10610" sheetId="33" r:id="rId10"/>
    <sheet name="10611" sheetId="36" r:id="rId11"/>
    <sheet name="10612" sheetId="35" r:id="rId12"/>
    <sheet name="公式" sheetId="9" r:id="rId13"/>
    <sheet name="會訊分析" sheetId="37" r:id="rId14"/>
  </sheets>
  <calcPr calcId="162913"/>
  <fileRecoveryPr autoRecover="0"/>
</workbook>
</file>

<file path=xl/calcChain.xml><?xml version="1.0" encoding="utf-8"?>
<calcChain xmlns="http://schemas.openxmlformats.org/spreadsheetml/2006/main">
  <c r="E29" i="37" l="1"/>
  <c r="D29" i="37"/>
  <c r="C26" i="37"/>
  <c r="G26" i="37" s="1"/>
  <c r="B26" i="37"/>
  <c r="F26" i="37" s="1"/>
  <c r="C25" i="37"/>
  <c r="G25" i="37" s="1"/>
  <c r="B25" i="37"/>
  <c r="F25" i="37" s="1"/>
  <c r="C24" i="37"/>
  <c r="C27" i="37" s="1"/>
  <c r="G27" i="37" s="1"/>
  <c r="B24" i="37"/>
  <c r="B27" i="37" s="1"/>
  <c r="F27" i="37" s="1"/>
  <c r="C21" i="37"/>
  <c r="G21" i="37" s="1"/>
  <c r="B21" i="37"/>
  <c r="F21" i="37" s="1"/>
  <c r="C20" i="37"/>
  <c r="G20" i="37" s="1"/>
  <c r="B20" i="37"/>
  <c r="F20" i="37" s="1"/>
  <c r="C19" i="37"/>
  <c r="G19" i="37" s="1"/>
  <c r="B19" i="37"/>
  <c r="F19" i="37" s="1"/>
  <c r="C18" i="37"/>
  <c r="C22" i="37" s="1"/>
  <c r="G22" i="37" s="1"/>
  <c r="B18" i="37"/>
  <c r="B22" i="37" s="1"/>
  <c r="F22" i="37" s="1"/>
  <c r="C15" i="37"/>
  <c r="G15" i="37" s="1"/>
  <c r="B15" i="37"/>
  <c r="F15" i="37" s="1"/>
  <c r="C14" i="37"/>
  <c r="G14" i="37" s="1"/>
  <c r="B14" i="37"/>
  <c r="F14" i="37" s="1"/>
  <c r="C13" i="37"/>
  <c r="G13" i="37" s="1"/>
  <c r="B13" i="37"/>
  <c r="F13" i="37" s="1"/>
  <c r="C12" i="37"/>
  <c r="C16" i="37" s="1"/>
  <c r="G16" i="37" s="1"/>
  <c r="B12" i="37"/>
  <c r="B16" i="37" s="1"/>
  <c r="F16" i="37" s="1"/>
  <c r="C9" i="37"/>
  <c r="G9" i="37" s="1"/>
  <c r="B9" i="37"/>
  <c r="F9" i="37" s="1"/>
  <c r="C8" i="37"/>
  <c r="G8" i="37" s="1"/>
  <c r="B8" i="37"/>
  <c r="F8" i="37" s="1"/>
  <c r="C7" i="37"/>
  <c r="G7" i="37" s="1"/>
  <c r="B7" i="37"/>
  <c r="F7" i="37" s="1"/>
  <c r="C6" i="37"/>
  <c r="G6" i="37" s="1"/>
  <c r="B6" i="37"/>
  <c r="F6" i="37" s="1"/>
  <c r="C5" i="37"/>
  <c r="C10" i="37" s="1"/>
  <c r="B5" i="37"/>
  <c r="B10" i="37" s="1"/>
  <c r="B29" i="37" l="1"/>
  <c r="F29" i="37" s="1"/>
  <c r="F10" i="37"/>
  <c r="C29" i="37"/>
  <c r="G29" i="37" s="1"/>
  <c r="G10" i="37"/>
  <c r="F5" i="37"/>
  <c r="F12" i="37"/>
  <c r="F18" i="37"/>
  <c r="F24" i="37"/>
  <c r="G5" i="37"/>
  <c r="G12" i="37"/>
  <c r="G18" i="37"/>
  <c r="G24" i="37"/>
  <c r="E29" i="29"/>
  <c r="D29" i="29"/>
  <c r="E29" i="35"/>
  <c r="D29" i="35"/>
  <c r="E29" i="33"/>
  <c r="D29" i="33"/>
  <c r="E29" i="34"/>
  <c r="D29" i="34"/>
  <c r="E29" i="30"/>
  <c r="D29" i="30"/>
  <c r="D29" i="3"/>
  <c r="E29" i="3"/>
  <c r="D28" i="28"/>
  <c r="E28" i="28"/>
  <c r="E29" i="27"/>
  <c r="D29" i="27"/>
  <c r="H10" i="9"/>
  <c r="B7" i="29" s="1"/>
  <c r="F7" i="29" s="1"/>
  <c r="I10" i="9"/>
  <c r="C7" i="29" s="1"/>
  <c r="G7" i="29" s="1"/>
  <c r="C46" i="9"/>
  <c r="C24" i="26" s="1"/>
  <c r="G24" i="26" s="1"/>
  <c r="B46" i="9"/>
  <c r="B24" i="26" s="1"/>
  <c r="F24" i="26" s="1"/>
  <c r="W38" i="9"/>
  <c r="W31" i="9"/>
  <c r="C18" i="36" s="1"/>
  <c r="G18" i="36" s="1"/>
  <c r="W34" i="9"/>
  <c r="W41" i="9"/>
  <c r="C21" i="36" s="1"/>
  <c r="G21" i="36" s="1"/>
  <c r="W25" i="9"/>
  <c r="W20" i="9"/>
  <c r="C12" i="36" s="1"/>
  <c r="G12" i="36" s="1"/>
  <c r="W23" i="9"/>
  <c r="W27" i="9"/>
  <c r="C15" i="36" s="1"/>
  <c r="G15" i="36" s="1"/>
  <c r="W46" i="9"/>
  <c r="W50" i="9"/>
  <c r="C25" i="36" s="1"/>
  <c r="G25" i="36" s="1"/>
  <c r="W55" i="9"/>
  <c r="W5" i="9"/>
  <c r="C5" i="36" s="1"/>
  <c r="G5" i="36" s="1"/>
  <c r="W8" i="9"/>
  <c r="C6" i="36" s="1"/>
  <c r="W10" i="9"/>
  <c r="C7" i="36" s="1"/>
  <c r="G7" i="36" s="1"/>
  <c r="W12" i="9"/>
  <c r="C8" i="36" s="1"/>
  <c r="G8" i="36" s="1"/>
  <c r="W14" i="9"/>
  <c r="C9" i="36" s="1"/>
  <c r="G9" i="36" s="1"/>
  <c r="R20" i="9"/>
  <c r="B12" i="34" s="1"/>
  <c r="F12" i="34" s="1"/>
  <c r="J12" i="9"/>
  <c r="B8" i="30" s="1"/>
  <c r="F8" i="30" s="1"/>
  <c r="K12" i="9"/>
  <c r="C8" i="30" s="1"/>
  <c r="X46" i="9"/>
  <c r="X50" i="9"/>
  <c r="X55" i="9"/>
  <c r="Y46" i="9"/>
  <c r="Y50" i="9"/>
  <c r="Y55" i="9"/>
  <c r="Y31" i="9"/>
  <c r="Y34" i="9"/>
  <c r="Y38" i="9"/>
  <c r="Y41" i="9"/>
  <c r="Y20" i="9"/>
  <c r="C12" i="35" s="1"/>
  <c r="Y23" i="9"/>
  <c r="Y25" i="9"/>
  <c r="Y27" i="9"/>
  <c r="Y5" i="9"/>
  <c r="C5" i="35" s="1"/>
  <c r="G5" i="35" s="1"/>
  <c r="Y8" i="9"/>
  <c r="Y10" i="9"/>
  <c r="Y12" i="9"/>
  <c r="Y14" i="9"/>
  <c r="X31" i="9"/>
  <c r="X34" i="9"/>
  <c r="X38" i="9"/>
  <c r="X41" i="9"/>
  <c r="X20" i="9"/>
  <c r="B12" i="35" s="1"/>
  <c r="F12" i="35" s="1"/>
  <c r="X23" i="9"/>
  <c r="X25" i="9"/>
  <c r="X27" i="9"/>
  <c r="X5" i="9"/>
  <c r="X8" i="9"/>
  <c r="X10" i="9"/>
  <c r="X12" i="9"/>
  <c r="X14" i="9"/>
  <c r="R10" i="9"/>
  <c r="S10" i="9"/>
  <c r="T10" i="9"/>
  <c r="U10" i="9"/>
  <c r="R12" i="9"/>
  <c r="B8" i="34" s="1"/>
  <c r="F8" i="34" s="1"/>
  <c r="S12" i="9"/>
  <c r="T12" i="9"/>
  <c r="B8" i="33" s="1"/>
  <c r="F8" i="33" s="1"/>
  <c r="U12" i="9"/>
  <c r="Q55" i="9"/>
  <c r="C26" i="31" s="1"/>
  <c r="G26" i="31" s="1"/>
  <c r="P55" i="9"/>
  <c r="B26" i="31" s="1"/>
  <c r="Q50" i="9"/>
  <c r="C25" i="31" s="1"/>
  <c r="G25" i="31" s="1"/>
  <c r="P50" i="9"/>
  <c r="B25" i="31" s="1"/>
  <c r="Q46" i="9"/>
  <c r="P46" i="9"/>
  <c r="B24" i="31" s="1"/>
  <c r="F24" i="31" s="1"/>
  <c r="Q41" i="9"/>
  <c r="C21" i="31" s="1"/>
  <c r="G21" i="31" s="1"/>
  <c r="P41" i="9"/>
  <c r="B21" i="31" s="1"/>
  <c r="F21" i="31" s="1"/>
  <c r="Q38" i="9"/>
  <c r="C20" i="31" s="1"/>
  <c r="G20" i="31" s="1"/>
  <c r="P38" i="9"/>
  <c r="B20" i="31" s="1"/>
  <c r="F20" i="31" s="1"/>
  <c r="Q34" i="9"/>
  <c r="C19" i="31" s="1"/>
  <c r="G19" i="31" s="1"/>
  <c r="P34" i="9"/>
  <c r="B19" i="31" s="1"/>
  <c r="Q31" i="9"/>
  <c r="C18" i="31" s="1"/>
  <c r="G18" i="31" s="1"/>
  <c r="P31" i="9"/>
  <c r="Q27" i="9"/>
  <c r="C15" i="31" s="1"/>
  <c r="G15" i="31" s="1"/>
  <c r="P27" i="9"/>
  <c r="B15" i="31" s="1"/>
  <c r="F15" i="31" s="1"/>
  <c r="Q25" i="9"/>
  <c r="C14" i="31" s="1"/>
  <c r="G14" i="31" s="1"/>
  <c r="P25" i="9"/>
  <c r="Q23" i="9"/>
  <c r="C13" i="31" s="1"/>
  <c r="G13" i="31" s="1"/>
  <c r="P23" i="9"/>
  <c r="B13" i="31" s="1"/>
  <c r="Q20" i="9"/>
  <c r="P20" i="9"/>
  <c r="P29" i="9" s="1"/>
  <c r="Q14" i="9"/>
  <c r="C9" i="31" s="1"/>
  <c r="G9" i="31" s="1"/>
  <c r="P14" i="9"/>
  <c r="B9" i="31" s="1"/>
  <c r="F9" i="31" s="1"/>
  <c r="Q12" i="9"/>
  <c r="C8" i="31" s="1"/>
  <c r="G8" i="31" s="1"/>
  <c r="P12" i="9"/>
  <c r="B8" i="31" s="1"/>
  <c r="F8" i="31" s="1"/>
  <c r="Q10" i="9"/>
  <c r="C7" i="31" s="1"/>
  <c r="G7" i="31" s="1"/>
  <c r="P10" i="9"/>
  <c r="Q8" i="9"/>
  <c r="C6" i="31" s="1"/>
  <c r="G6" i="31" s="1"/>
  <c r="P8" i="9"/>
  <c r="B6" i="31" s="1"/>
  <c r="F6" i="31" s="1"/>
  <c r="Q5" i="9"/>
  <c r="P5" i="9"/>
  <c r="B5" i="31" s="1"/>
  <c r="F5" i="31" s="1"/>
  <c r="O55" i="9"/>
  <c r="C26" i="32" s="1"/>
  <c r="G26" i="32" s="1"/>
  <c r="N55" i="9"/>
  <c r="B26" i="32" s="1"/>
  <c r="N50" i="9"/>
  <c r="B25" i="32" s="1"/>
  <c r="F25" i="32" s="1"/>
  <c r="O50" i="9"/>
  <c r="C25" i="32" s="1"/>
  <c r="O46" i="9"/>
  <c r="C24" i="32" s="1"/>
  <c r="G24" i="32" s="1"/>
  <c r="N46" i="9"/>
  <c r="B24" i="32" s="1"/>
  <c r="F24" i="32" s="1"/>
  <c r="O41" i="9"/>
  <c r="C21" i="32" s="1"/>
  <c r="G21" i="32" s="1"/>
  <c r="O31" i="9"/>
  <c r="C18" i="32" s="1"/>
  <c r="O34" i="9"/>
  <c r="C19" i="32" s="1"/>
  <c r="G19" i="32" s="1"/>
  <c r="O38" i="9"/>
  <c r="C20" i="32" s="1"/>
  <c r="G20" i="32" s="1"/>
  <c r="N41" i="9"/>
  <c r="B21" i="32" s="1"/>
  <c r="F21" i="32" s="1"/>
  <c r="N38" i="9"/>
  <c r="B20" i="32" s="1"/>
  <c r="F20" i="32" s="1"/>
  <c r="N34" i="9"/>
  <c r="B19" i="32" s="1"/>
  <c r="F19" i="32" s="1"/>
  <c r="N31" i="9"/>
  <c r="O27" i="9"/>
  <c r="C15" i="32" s="1"/>
  <c r="G15" i="32" s="1"/>
  <c r="N27" i="9"/>
  <c r="B15" i="32" s="1"/>
  <c r="F15" i="32" s="1"/>
  <c r="O25" i="9"/>
  <c r="C14" i="32" s="1"/>
  <c r="G14" i="32" s="1"/>
  <c r="N25" i="9"/>
  <c r="B14" i="32" s="1"/>
  <c r="F14" i="32" s="1"/>
  <c r="O23" i="9"/>
  <c r="C13" i="32" s="1"/>
  <c r="G13" i="32" s="1"/>
  <c r="N23" i="9"/>
  <c r="B13" i="32" s="1"/>
  <c r="F13" i="32" s="1"/>
  <c r="O20" i="9"/>
  <c r="N20" i="9"/>
  <c r="B12" i="32" s="1"/>
  <c r="F12" i="32" s="1"/>
  <c r="O14" i="9"/>
  <c r="C9" i="32" s="1"/>
  <c r="G9" i="32" s="1"/>
  <c r="N14" i="9"/>
  <c r="B9" i="32" s="1"/>
  <c r="F9" i="32" s="1"/>
  <c r="O12" i="9"/>
  <c r="C8" i="32" s="1"/>
  <c r="G8" i="32" s="1"/>
  <c r="N12" i="9"/>
  <c r="B8" i="32" s="1"/>
  <c r="F8" i="32" s="1"/>
  <c r="O10" i="9"/>
  <c r="C7" i="32" s="1"/>
  <c r="G7" i="32" s="1"/>
  <c r="N10" i="9"/>
  <c r="B7" i="32" s="1"/>
  <c r="O8" i="9"/>
  <c r="C6" i="32" s="1"/>
  <c r="G6" i="32" s="1"/>
  <c r="N8" i="9"/>
  <c r="B6" i="32" s="1"/>
  <c r="F6" i="32" s="1"/>
  <c r="O5" i="9"/>
  <c r="C5" i="32" s="1"/>
  <c r="G5" i="32" s="1"/>
  <c r="N5" i="9"/>
  <c r="E29" i="31"/>
  <c r="D29" i="31"/>
  <c r="L5" i="9"/>
  <c r="B5" i="3" s="1"/>
  <c r="F5" i="3" s="1"/>
  <c r="L8" i="9"/>
  <c r="L10" i="9"/>
  <c r="B7" i="3" s="1"/>
  <c r="F7" i="3" s="1"/>
  <c r="L12" i="9"/>
  <c r="B8" i="3" s="1"/>
  <c r="F8" i="3" s="1"/>
  <c r="L14" i="9"/>
  <c r="B9" i="3" s="1"/>
  <c r="F9" i="3" s="1"/>
  <c r="L20" i="9"/>
  <c r="B12" i="3" s="1"/>
  <c r="F12" i="3" s="1"/>
  <c r="L23" i="9"/>
  <c r="B13" i="3" s="1"/>
  <c r="F13" i="3" s="1"/>
  <c r="L25" i="9"/>
  <c r="B14" i="3" s="1"/>
  <c r="L27" i="9"/>
  <c r="B15" i="3" s="1"/>
  <c r="F15" i="3" s="1"/>
  <c r="L31" i="9"/>
  <c r="B18" i="3" s="1"/>
  <c r="F18" i="3" s="1"/>
  <c r="L34" i="9"/>
  <c r="B19" i="3" s="1"/>
  <c r="F19" i="3" s="1"/>
  <c r="L38" i="9"/>
  <c r="B20" i="3" s="1"/>
  <c r="F20" i="3" s="1"/>
  <c r="L41" i="9"/>
  <c r="L46" i="9"/>
  <c r="L50" i="9"/>
  <c r="B25" i="3" s="1"/>
  <c r="F25" i="3" s="1"/>
  <c r="L55" i="9"/>
  <c r="B26" i="3" s="1"/>
  <c r="F26" i="3" s="1"/>
  <c r="M55" i="9"/>
  <c r="C26" i="3" s="1"/>
  <c r="G26" i="3" s="1"/>
  <c r="M50" i="9"/>
  <c r="C25" i="3" s="1"/>
  <c r="M46" i="9"/>
  <c r="M41" i="9"/>
  <c r="C21" i="3" s="1"/>
  <c r="G21" i="3" s="1"/>
  <c r="M38" i="9"/>
  <c r="C20" i="3" s="1"/>
  <c r="G20" i="3" s="1"/>
  <c r="M34" i="9"/>
  <c r="M31" i="9"/>
  <c r="C18" i="3" s="1"/>
  <c r="G18" i="3" s="1"/>
  <c r="M27" i="9"/>
  <c r="M25" i="9"/>
  <c r="C14" i="3" s="1"/>
  <c r="G14" i="3" s="1"/>
  <c r="M23" i="9"/>
  <c r="C13" i="3" s="1"/>
  <c r="G13" i="3" s="1"/>
  <c r="M20" i="9"/>
  <c r="C12" i="3" s="1"/>
  <c r="G12" i="3" s="1"/>
  <c r="M14" i="9"/>
  <c r="C9" i="3" s="1"/>
  <c r="G9" i="3" s="1"/>
  <c r="M12" i="9"/>
  <c r="C8" i="3" s="1"/>
  <c r="G8" i="3" s="1"/>
  <c r="M10" i="9"/>
  <c r="C7" i="3" s="1"/>
  <c r="G7" i="3" s="1"/>
  <c r="M8" i="9"/>
  <c r="M5" i="9"/>
  <c r="C5" i="3" s="1"/>
  <c r="J55" i="9"/>
  <c r="J46" i="9"/>
  <c r="B24" i="30" s="1"/>
  <c r="J50" i="9"/>
  <c r="B25" i="30" s="1"/>
  <c r="F25" i="30" s="1"/>
  <c r="K55" i="9"/>
  <c r="C26" i="30" s="1"/>
  <c r="G26" i="30" s="1"/>
  <c r="K50" i="9"/>
  <c r="C25" i="30" s="1"/>
  <c r="G25" i="30" s="1"/>
  <c r="K46" i="9"/>
  <c r="C24" i="30" s="1"/>
  <c r="K41" i="9"/>
  <c r="C21" i="30" s="1"/>
  <c r="G21" i="30" s="1"/>
  <c r="K38" i="9"/>
  <c r="C20" i="30" s="1"/>
  <c r="G20" i="30" s="1"/>
  <c r="K34" i="9"/>
  <c r="C19" i="30" s="1"/>
  <c r="G19" i="30" s="1"/>
  <c r="K31" i="9"/>
  <c r="J41" i="9"/>
  <c r="B21" i="30" s="1"/>
  <c r="F21" i="30" s="1"/>
  <c r="J38" i="9"/>
  <c r="B20" i="30" s="1"/>
  <c r="F20" i="30" s="1"/>
  <c r="J34" i="9"/>
  <c r="B19" i="30" s="1"/>
  <c r="F19" i="30" s="1"/>
  <c r="J31" i="9"/>
  <c r="B18" i="30" s="1"/>
  <c r="F18" i="30" s="1"/>
  <c r="K27" i="9"/>
  <c r="C15" i="30" s="1"/>
  <c r="G15" i="30" s="1"/>
  <c r="K25" i="9"/>
  <c r="C14" i="30" s="1"/>
  <c r="G14" i="30" s="1"/>
  <c r="K23" i="9"/>
  <c r="C13" i="30" s="1"/>
  <c r="G13" i="30" s="1"/>
  <c r="J27" i="9"/>
  <c r="B15" i="30" s="1"/>
  <c r="F15" i="30" s="1"/>
  <c r="J25" i="9"/>
  <c r="B14" i="30" s="1"/>
  <c r="F14" i="30" s="1"/>
  <c r="J23" i="9"/>
  <c r="B13" i="30" s="1"/>
  <c r="F13" i="30" s="1"/>
  <c r="K20" i="9"/>
  <c r="C12" i="30" s="1"/>
  <c r="G12" i="30" s="1"/>
  <c r="J20" i="9"/>
  <c r="B12" i="30" s="1"/>
  <c r="F12" i="30" s="1"/>
  <c r="K14" i="9"/>
  <c r="C9" i="30" s="1"/>
  <c r="G9" i="30" s="1"/>
  <c r="K10" i="9"/>
  <c r="C7" i="30" s="1"/>
  <c r="G7" i="30" s="1"/>
  <c r="J14" i="9"/>
  <c r="B9" i="30" s="1"/>
  <c r="F9" i="30" s="1"/>
  <c r="J10" i="9"/>
  <c r="K8" i="9"/>
  <c r="J8" i="9"/>
  <c r="B6" i="30" s="1"/>
  <c r="F6" i="30" s="1"/>
  <c r="K5" i="9"/>
  <c r="C5" i="30" s="1"/>
  <c r="G5" i="30" s="1"/>
  <c r="J5" i="9"/>
  <c r="C10" i="9"/>
  <c r="C7" i="26" s="1"/>
  <c r="B10" i="9"/>
  <c r="B7" i="26" s="1"/>
  <c r="E31" i="9"/>
  <c r="C18" i="27" s="1"/>
  <c r="G18" i="27" s="1"/>
  <c r="E34" i="9"/>
  <c r="C19" i="27" s="1"/>
  <c r="E38" i="9"/>
  <c r="C20" i="27" s="1"/>
  <c r="G20" i="27" s="1"/>
  <c r="E41" i="9"/>
  <c r="C21" i="27" s="1"/>
  <c r="G21" i="27" s="1"/>
  <c r="E14" i="9"/>
  <c r="C9" i="27" s="1"/>
  <c r="G9" i="27" s="1"/>
  <c r="E5" i="9"/>
  <c r="C5" i="27" s="1"/>
  <c r="G5" i="27" s="1"/>
  <c r="E8" i="9"/>
  <c r="C6" i="27" s="1"/>
  <c r="G6" i="27" s="1"/>
  <c r="E10" i="9"/>
  <c r="C7" i="27" s="1"/>
  <c r="E12" i="9"/>
  <c r="E20" i="9"/>
  <c r="C12" i="27" s="1"/>
  <c r="G12" i="27" s="1"/>
  <c r="E23" i="9"/>
  <c r="C13" i="27" s="1"/>
  <c r="G13" i="27" s="1"/>
  <c r="E25" i="9"/>
  <c r="C14" i="27" s="1"/>
  <c r="E27" i="9"/>
  <c r="C15" i="27" s="1"/>
  <c r="G15" i="27" s="1"/>
  <c r="E46" i="9"/>
  <c r="C24" i="27" s="1"/>
  <c r="G24" i="27" s="1"/>
  <c r="E50" i="9"/>
  <c r="E55" i="9"/>
  <c r="C26" i="27" s="1"/>
  <c r="G26" i="27" s="1"/>
  <c r="C8" i="27"/>
  <c r="G8" i="27" s="1"/>
  <c r="D55" i="9"/>
  <c r="B26" i="27" s="1"/>
  <c r="D50" i="9"/>
  <c r="B25" i="27" s="1"/>
  <c r="D46" i="9"/>
  <c r="B24" i="27" s="1"/>
  <c r="F24" i="27" s="1"/>
  <c r="D41" i="9"/>
  <c r="D38" i="9"/>
  <c r="B20" i="27" s="1"/>
  <c r="F20" i="27" s="1"/>
  <c r="D34" i="9"/>
  <c r="B19" i="27" s="1"/>
  <c r="F19" i="27" s="1"/>
  <c r="D31" i="9"/>
  <c r="B18" i="27" s="1"/>
  <c r="F18" i="27" s="1"/>
  <c r="D27" i="9"/>
  <c r="B15" i="27" s="1"/>
  <c r="F15" i="27" s="1"/>
  <c r="D25" i="9"/>
  <c r="B14" i="27" s="1"/>
  <c r="D23" i="9"/>
  <c r="B13" i="27" s="1"/>
  <c r="F13" i="27" s="1"/>
  <c r="D20" i="9"/>
  <c r="B12" i="27" s="1"/>
  <c r="F12" i="27" s="1"/>
  <c r="D14" i="9"/>
  <c r="B9" i="27" s="1"/>
  <c r="F9" i="27" s="1"/>
  <c r="D12" i="9"/>
  <c r="D10" i="9"/>
  <c r="B7" i="27" s="1"/>
  <c r="D8" i="9"/>
  <c r="B6" i="27" s="1"/>
  <c r="D5" i="9"/>
  <c r="B5" i="27" s="1"/>
  <c r="F5" i="27" s="1"/>
  <c r="C55" i="9"/>
  <c r="C26" i="26" s="1"/>
  <c r="G26" i="26" s="1"/>
  <c r="C50" i="9"/>
  <c r="C25" i="26" s="1"/>
  <c r="G25" i="26" s="1"/>
  <c r="B55" i="9"/>
  <c r="B50" i="9"/>
  <c r="B25" i="26" s="1"/>
  <c r="F25" i="26" s="1"/>
  <c r="C41" i="9"/>
  <c r="C21" i="26" s="1"/>
  <c r="G21" i="26" s="1"/>
  <c r="C38" i="9"/>
  <c r="C20" i="26" s="1"/>
  <c r="G20" i="26" s="1"/>
  <c r="C34" i="9"/>
  <c r="C19" i="26" s="1"/>
  <c r="G19" i="26" s="1"/>
  <c r="C31" i="9"/>
  <c r="C18" i="26" s="1"/>
  <c r="G18" i="26" s="1"/>
  <c r="B41" i="9"/>
  <c r="B21" i="26" s="1"/>
  <c r="F21" i="26" s="1"/>
  <c r="B38" i="9"/>
  <c r="B20" i="26" s="1"/>
  <c r="F20" i="26" s="1"/>
  <c r="B34" i="9"/>
  <c r="B19" i="26" s="1"/>
  <c r="B31" i="9"/>
  <c r="B18" i="26" s="1"/>
  <c r="F18" i="26" s="1"/>
  <c r="C27" i="9"/>
  <c r="C15" i="26" s="1"/>
  <c r="G15" i="26" s="1"/>
  <c r="C25" i="9"/>
  <c r="C14" i="26" s="1"/>
  <c r="C23" i="9"/>
  <c r="C20" i="9"/>
  <c r="C12" i="26" s="1"/>
  <c r="G12" i="26" s="1"/>
  <c r="B27" i="9"/>
  <c r="B15" i="26" s="1"/>
  <c r="B25" i="9"/>
  <c r="B14" i="26" s="1"/>
  <c r="B23" i="9"/>
  <c r="B13" i="26" s="1"/>
  <c r="F13" i="26" s="1"/>
  <c r="B20" i="9"/>
  <c r="B12" i="26" s="1"/>
  <c r="F12" i="26" s="1"/>
  <c r="C14" i="9"/>
  <c r="C9" i="26" s="1"/>
  <c r="G9" i="26" s="1"/>
  <c r="C12" i="9"/>
  <c r="C8" i="26" s="1"/>
  <c r="G8" i="26" s="1"/>
  <c r="C8" i="9"/>
  <c r="C6" i="26" s="1"/>
  <c r="G6" i="26" s="1"/>
  <c r="C5" i="9"/>
  <c r="C5" i="26" s="1"/>
  <c r="G5" i="26" s="1"/>
  <c r="B14" i="9"/>
  <c r="B9" i="26" s="1"/>
  <c r="F9" i="26" s="1"/>
  <c r="B12" i="9"/>
  <c r="B8" i="26" s="1"/>
  <c r="F8" i="26" s="1"/>
  <c r="B8" i="9"/>
  <c r="B6" i="26" s="1"/>
  <c r="F6" i="26" s="1"/>
  <c r="B5" i="9"/>
  <c r="B5" i="26" s="1"/>
  <c r="D42" i="27"/>
  <c r="E29" i="26"/>
  <c r="C8" i="35"/>
  <c r="G8" i="35" s="1"/>
  <c r="B18" i="35"/>
  <c r="B5" i="35"/>
  <c r="F5" i="35" s="1"/>
  <c r="C20" i="36"/>
  <c r="G20" i="36" s="1"/>
  <c r="C26" i="36"/>
  <c r="G26" i="36" s="1"/>
  <c r="C24" i="36"/>
  <c r="V55" i="9"/>
  <c r="B26" i="36" s="1"/>
  <c r="F26" i="36" s="1"/>
  <c r="V50" i="9"/>
  <c r="V46" i="9"/>
  <c r="B24" i="36" s="1"/>
  <c r="V41" i="9"/>
  <c r="B21" i="36" s="1"/>
  <c r="F21" i="36" s="1"/>
  <c r="V38" i="9"/>
  <c r="B20" i="36" s="1"/>
  <c r="F20" i="36" s="1"/>
  <c r="V34" i="9"/>
  <c r="B19" i="36" s="1"/>
  <c r="F19" i="36" s="1"/>
  <c r="V31" i="9"/>
  <c r="B18" i="36" s="1"/>
  <c r="F18" i="36" s="1"/>
  <c r="C14" i="36"/>
  <c r="G14" i="36" s="1"/>
  <c r="V27" i="9"/>
  <c r="B15" i="36" s="1"/>
  <c r="F15" i="36" s="1"/>
  <c r="V25" i="9"/>
  <c r="B14" i="36" s="1"/>
  <c r="F14" i="36" s="1"/>
  <c r="V23" i="9"/>
  <c r="B13" i="36" s="1"/>
  <c r="F13" i="36" s="1"/>
  <c r="V20" i="9"/>
  <c r="B12" i="36" s="1"/>
  <c r="V14" i="9"/>
  <c r="B9" i="36" s="1"/>
  <c r="V12" i="9"/>
  <c r="B8" i="36" s="1"/>
  <c r="F8" i="36" s="1"/>
  <c r="V10" i="9"/>
  <c r="V8" i="9"/>
  <c r="B6" i="36" s="1"/>
  <c r="F6" i="36" s="1"/>
  <c r="V5" i="9"/>
  <c r="B5" i="36" s="1"/>
  <c r="F5" i="36" s="1"/>
  <c r="U23" i="9"/>
  <c r="T23" i="9"/>
  <c r="B13" i="33" s="1"/>
  <c r="F13" i="33" s="1"/>
  <c r="T27" i="9"/>
  <c r="B15" i="33" s="1"/>
  <c r="F15" i="33" s="1"/>
  <c r="T20" i="9"/>
  <c r="B12" i="33" s="1"/>
  <c r="F12" i="33" s="1"/>
  <c r="T25" i="9"/>
  <c r="B14" i="33" s="1"/>
  <c r="F14" i="33" s="1"/>
  <c r="U27" i="9"/>
  <c r="C15" i="33" s="1"/>
  <c r="G15" i="33" s="1"/>
  <c r="U20" i="9"/>
  <c r="U25" i="9"/>
  <c r="C14" i="33" s="1"/>
  <c r="G14" i="33" s="1"/>
  <c r="U55" i="9"/>
  <c r="C26" i="33" s="1"/>
  <c r="G26" i="33" s="1"/>
  <c r="U50" i="9"/>
  <c r="C25" i="33" s="1"/>
  <c r="G25" i="33" s="1"/>
  <c r="U46" i="9"/>
  <c r="T55" i="9"/>
  <c r="B26" i="33" s="1"/>
  <c r="F26" i="33" s="1"/>
  <c r="T50" i="9"/>
  <c r="B25" i="33" s="1"/>
  <c r="F25" i="33" s="1"/>
  <c r="T46" i="9"/>
  <c r="U41" i="9"/>
  <c r="C21" i="33" s="1"/>
  <c r="G21" i="33" s="1"/>
  <c r="U38" i="9"/>
  <c r="C20" i="33" s="1"/>
  <c r="G20" i="33" s="1"/>
  <c r="U34" i="9"/>
  <c r="C19" i="33" s="1"/>
  <c r="G19" i="33" s="1"/>
  <c r="U31" i="9"/>
  <c r="C18" i="33" s="1"/>
  <c r="T41" i="9"/>
  <c r="B21" i="33" s="1"/>
  <c r="F21" i="33" s="1"/>
  <c r="T38" i="9"/>
  <c r="B20" i="33" s="1"/>
  <c r="F20" i="33" s="1"/>
  <c r="T34" i="9"/>
  <c r="B19" i="33" s="1"/>
  <c r="F19" i="33" s="1"/>
  <c r="T31" i="9"/>
  <c r="C13" i="33"/>
  <c r="G13" i="33" s="1"/>
  <c r="U14" i="9"/>
  <c r="C9" i="33" s="1"/>
  <c r="G9" i="33" s="1"/>
  <c r="C8" i="33"/>
  <c r="G8" i="33" s="1"/>
  <c r="C7" i="33"/>
  <c r="G7" i="33" s="1"/>
  <c r="T14" i="9"/>
  <c r="B9" i="33" s="1"/>
  <c r="F9" i="33" s="1"/>
  <c r="U8" i="9"/>
  <c r="C6" i="33" s="1"/>
  <c r="G6" i="33" s="1"/>
  <c r="T8" i="9"/>
  <c r="B6" i="33" s="1"/>
  <c r="F6" i="33" s="1"/>
  <c r="U5" i="9"/>
  <c r="T5" i="9"/>
  <c r="B5" i="33" s="1"/>
  <c r="F5" i="33" s="1"/>
  <c r="G46" i="9"/>
  <c r="G50" i="9"/>
  <c r="C25" i="28" s="1"/>
  <c r="G25" i="28" s="1"/>
  <c r="G55" i="9"/>
  <c r="C26" i="28" s="1"/>
  <c r="G26" i="28" s="1"/>
  <c r="G31" i="9"/>
  <c r="C18" i="28" s="1"/>
  <c r="G34" i="9"/>
  <c r="C19" i="28" s="1"/>
  <c r="G19" i="28" s="1"/>
  <c r="G38" i="9"/>
  <c r="C20" i="28" s="1"/>
  <c r="G20" i="28" s="1"/>
  <c r="G41" i="9"/>
  <c r="C21" i="28" s="1"/>
  <c r="G21" i="28" s="1"/>
  <c r="G20" i="9"/>
  <c r="C12" i="28" s="1"/>
  <c r="G12" i="28" s="1"/>
  <c r="G23" i="9"/>
  <c r="G25" i="9"/>
  <c r="C14" i="28" s="1"/>
  <c r="G14" i="28" s="1"/>
  <c r="G27" i="9"/>
  <c r="C15" i="28" s="1"/>
  <c r="G15" i="28" s="1"/>
  <c r="G5" i="9"/>
  <c r="C5" i="28" s="1"/>
  <c r="G5" i="28" s="1"/>
  <c r="G8" i="9"/>
  <c r="C6" i="28" s="1"/>
  <c r="G6" i="28" s="1"/>
  <c r="G10" i="9"/>
  <c r="C7" i="28" s="1"/>
  <c r="G7" i="28" s="1"/>
  <c r="G12" i="9"/>
  <c r="C8" i="28" s="1"/>
  <c r="G8" i="28" s="1"/>
  <c r="G14" i="9"/>
  <c r="C9" i="28" s="1"/>
  <c r="G9" i="28" s="1"/>
  <c r="F46" i="9"/>
  <c r="B24" i="28" s="1"/>
  <c r="F50" i="9"/>
  <c r="F55" i="9"/>
  <c r="B26" i="28" s="1"/>
  <c r="F26" i="28" s="1"/>
  <c r="F31" i="9"/>
  <c r="F34" i="9"/>
  <c r="B19" i="28" s="1"/>
  <c r="F19" i="28" s="1"/>
  <c r="F38" i="9"/>
  <c r="B20" i="28" s="1"/>
  <c r="F20" i="28" s="1"/>
  <c r="F41" i="9"/>
  <c r="B21" i="28" s="1"/>
  <c r="F21" i="28" s="1"/>
  <c r="F20" i="9"/>
  <c r="B12" i="28" s="1"/>
  <c r="F12" i="28" s="1"/>
  <c r="F23" i="9"/>
  <c r="F25" i="9"/>
  <c r="B14" i="28" s="1"/>
  <c r="F14" i="28" s="1"/>
  <c r="F27" i="9"/>
  <c r="B15" i="28" s="1"/>
  <c r="F15" i="28" s="1"/>
  <c r="F5" i="9"/>
  <c r="B5" i="28" s="1"/>
  <c r="F5" i="28" s="1"/>
  <c r="F8" i="9"/>
  <c r="F10" i="9"/>
  <c r="B7" i="28" s="1"/>
  <c r="F7" i="28" s="1"/>
  <c r="F12" i="9"/>
  <c r="B8" i="28" s="1"/>
  <c r="F8" i="28" s="1"/>
  <c r="F14" i="9"/>
  <c r="B9" i="28" s="1"/>
  <c r="F9" i="28" s="1"/>
  <c r="S55" i="9"/>
  <c r="C26" i="34" s="1"/>
  <c r="G26" i="34" s="1"/>
  <c r="S50" i="9"/>
  <c r="C25" i="34" s="1"/>
  <c r="G25" i="34" s="1"/>
  <c r="S46" i="9"/>
  <c r="C24" i="34" s="1"/>
  <c r="G24" i="34" s="1"/>
  <c r="S41" i="9"/>
  <c r="C21" i="34" s="1"/>
  <c r="G21" i="34" s="1"/>
  <c r="S38" i="9"/>
  <c r="C20" i="34" s="1"/>
  <c r="G20" i="34" s="1"/>
  <c r="S34" i="9"/>
  <c r="C19" i="34" s="1"/>
  <c r="G19" i="34" s="1"/>
  <c r="S31" i="9"/>
  <c r="C18" i="34" s="1"/>
  <c r="S27" i="9"/>
  <c r="C15" i="34" s="1"/>
  <c r="G15" i="34" s="1"/>
  <c r="S25" i="9"/>
  <c r="C14" i="34" s="1"/>
  <c r="G14" i="34" s="1"/>
  <c r="S23" i="9"/>
  <c r="C13" i="34" s="1"/>
  <c r="G13" i="34" s="1"/>
  <c r="S20" i="9"/>
  <c r="C12" i="34" s="1"/>
  <c r="G12" i="34" s="1"/>
  <c r="S14" i="9"/>
  <c r="C9" i="34" s="1"/>
  <c r="G9" i="34" s="1"/>
  <c r="C8" i="34"/>
  <c r="G8" i="34" s="1"/>
  <c r="C7" i="34"/>
  <c r="G7" i="34" s="1"/>
  <c r="S8" i="9"/>
  <c r="C6" i="34" s="1"/>
  <c r="S5" i="9"/>
  <c r="C5" i="34" s="1"/>
  <c r="G5" i="34" s="1"/>
  <c r="R55" i="9"/>
  <c r="R50" i="9"/>
  <c r="B25" i="34" s="1"/>
  <c r="F25" i="34" s="1"/>
  <c r="R46" i="9"/>
  <c r="B24" i="34" s="1"/>
  <c r="F24" i="34" s="1"/>
  <c r="R41" i="9"/>
  <c r="B21" i="34" s="1"/>
  <c r="F21" i="34" s="1"/>
  <c r="R38" i="9"/>
  <c r="B20" i="34" s="1"/>
  <c r="F20" i="34" s="1"/>
  <c r="R34" i="9"/>
  <c r="B19" i="34" s="1"/>
  <c r="F19" i="34" s="1"/>
  <c r="R31" i="9"/>
  <c r="B18" i="34" s="1"/>
  <c r="F18" i="34" s="1"/>
  <c r="R27" i="9"/>
  <c r="B15" i="34" s="1"/>
  <c r="F15" i="34" s="1"/>
  <c r="R25" i="9"/>
  <c r="B14" i="34" s="1"/>
  <c r="F14" i="34" s="1"/>
  <c r="R23" i="9"/>
  <c r="R14" i="9"/>
  <c r="B9" i="34" s="1"/>
  <c r="F9" i="34" s="1"/>
  <c r="B7" i="34"/>
  <c r="F7" i="34" s="1"/>
  <c r="R8" i="9"/>
  <c r="B6" i="34" s="1"/>
  <c r="F6" i="34" s="1"/>
  <c r="R5" i="9"/>
  <c r="P59" i="9"/>
  <c r="O59" i="9"/>
  <c r="N29" i="9"/>
  <c r="I23" i="9"/>
  <c r="C13" i="29" s="1"/>
  <c r="G13" i="29" s="1"/>
  <c r="H23" i="9"/>
  <c r="B13" i="29" s="1"/>
  <c r="F13" i="29" s="1"/>
  <c r="I14" i="9"/>
  <c r="C9" i="29" s="1"/>
  <c r="G9" i="29" s="1"/>
  <c r="I12" i="9"/>
  <c r="C8" i="29" s="1"/>
  <c r="G8" i="29" s="1"/>
  <c r="I8" i="9"/>
  <c r="C6" i="29" s="1"/>
  <c r="G6" i="29" s="1"/>
  <c r="I5" i="9"/>
  <c r="C5" i="29" s="1"/>
  <c r="G5" i="29" s="1"/>
  <c r="H14" i="9"/>
  <c r="B9" i="29" s="1"/>
  <c r="F9" i="29" s="1"/>
  <c r="H12" i="9"/>
  <c r="B8" i="29" s="1"/>
  <c r="F8" i="29" s="1"/>
  <c r="H8" i="9"/>
  <c r="B6" i="29" s="1"/>
  <c r="F6" i="29" s="1"/>
  <c r="I27" i="9"/>
  <c r="C15" i="29" s="1"/>
  <c r="G15" i="29" s="1"/>
  <c r="I25" i="9"/>
  <c r="C14" i="29" s="1"/>
  <c r="G14" i="29" s="1"/>
  <c r="I20" i="9"/>
  <c r="H27" i="9"/>
  <c r="B15" i="29" s="1"/>
  <c r="F15" i="29" s="1"/>
  <c r="H25" i="9"/>
  <c r="B14" i="29" s="1"/>
  <c r="F14" i="29" s="1"/>
  <c r="I41" i="9"/>
  <c r="C21" i="29" s="1"/>
  <c r="G21" i="29" s="1"/>
  <c r="I38" i="9"/>
  <c r="C20" i="29" s="1"/>
  <c r="G20" i="29" s="1"/>
  <c r="I34" i="9"/>
  <c r="C19" i="29" s="1"/>
  <c r="G19" i="29" s="1"/>
  <c r="I31" i="9"/>
  <c r="C18" i="29" s="1"/>
  <c r="G18" i="29" s="1"/>
  <c r="H41" i="9"/>
  <c r="B21" i="29" s="1"/>
  <c r="F21" i="29" s="1"/>
  <c r="H38" i="9"/>
  <c r="B20" i="29" s="1"/>
  <c r="F20" i="29" s="1"/>
  <c r="H34" i="9"/>
  <c r="B19" i="29" s="1"/>
  <c r="F19" i="29" s="1"/>
  <c r="I55" i="9"/>
  <c r="C26" i="29" s="1"/>
  <c r="I50" i="9"/>
  <c r="C25" i="29" s="1"/>
  <c r="G25" i="29" s="1"/>
  <c r="I46" i="9"/>
  <c r="C24" i="29" s="1"/>
  <c r="G24" i="29" s="1"/>
  <c r="H55" i="9"/>
  <c r="B26" i="29" s="1"/>
  <c r="F26" i="29" s="1"/>
  <c r="H50" i="9"/>
  <c r="B25" i="29" s="1"/>
  <c r="F25" i="29" s="1"/>
  <c r="H46" i="9"/>
  <c r="B24" i="29" s="1"/>
  <c r="F24" i="29" s="1"/>
  <c r="H31" i="9"/>
  <c r="B18" i="29" s="1"/>
  <c r="F18" i="29" s="1"/>
  <c r="H20" i="9"/>
  <c r="B12" i="29" s="1"/>
  <c r="H5" i="9"/>
  <c r="B5" i="29" s="1"/>
  <c r="F5" i="29" s="1"/>
  <c r="C13" i="28"/>
  <c r="G13" i="28" s="1"/>
  <c r="E42" i="29"/>
  <c r="D42" i="29"/>
  <c r="B7" i="30"/>
  <c r="F7" i="30" s="1"/>
  <c r="E42" i="27"/>
  <c r="D29" i="26"/>
  <c r="B14" i="31"/>
  <c r="F14" i="31" s="1"/>
  <c r="E40" i="35"/>
  <c r="D40" i="35"/>
  <c r="E41" i="28"/>
  <c r="D41" i="28"/>
  <c r="E29" i="32"/>
  <c r="D29" i="32"/>
  <c r="F26" i="31"/>
  <c r="G5" i="3"/>
  <c r="F6" i="27"/>
  <c r="F26" i="27"/>
  <c r="B16" i="32"/>
  <c r="F16" i="32" s="1"/>
  <c r="F13" i="31"/>
  <c r="F19" i="31"/>
  <c r="G8" i="30"/>
  <c r="F14" i="3"/>
  <c r="F7" i="32"/>
  <c r="F25" i="31"/>
  <c r="B27" i="31"/>
  <c r="F27" i="31" s="1"/>
  <c r="F24" i="36"/>
  <c r="F9" i="36"/>
  <c r="B25" i="35" l="1"/>
  <c r="F25" i="35" s="1"/>
  <c r="X59" i="9"/>
  <c r="X44" i="9"/>
  <c r="D59" i="9"/>
  <c r="V44" i="9"/>
  <c r="X29" i="9"/>
  <c r="T29" i="9"/>
  <c r="O18" i="9"/>
  <c r="O44" i="9"/>
  <c r="G18" i="32"/>
  <c r="C22" i="32"/>
  <c r="G22" i="32" s="1"/>
  <c r="G25" i="32"/>
  <c r="C27" i="32"/>
  <c r="G27" i="32" s="1"/>
  <c r="F26" i="32"/>
  <c r="B27" i="32"/>
  <c r="F27" i="32" s="1"/>
  <c r="B9" i="35"/>
  <c r="F9" i="35" s="1"/>
  <c r="B20" i="35"/>
  <c r="F20" i="35" s="1"/>
  <c r="P44" i="9"/>
  <c r="V29" i="9"/>
  <c r="S18" i="9"/>
  <c r="K29" i="9"/>
  <c r="X18" i="9"/>
  <c r="J44" i="9"/>
  <c r="B16" i="36"/>
  <c r="F16" i="36" s="1"/>
  <c r="F12" i="36"/>
  <c r="C27" i="36"/>
  <c r="G27" i="36" s="1"/>
  <c r="B22" i="36"/>
  <c r="F22" i="36" s="1"/>
  <c r="C22" i="31"/>
  <c r="G22" i="31" s="1"/>
  <c r="B22" i="30"/>
  <c r="F22" i="30" s="1"/>
  <c r="C27" i="34"/>
  <c r="G27" i="34" s="1"/>
  <c r="S44" i="9"/>
  <c r="S29" i="9"/>
  <c r="K59" i="9"/>
  <c r="W18" i="9"/>
  <c r="Y44" i="9"/>
  <c r="W59" i="9"/>
  <c r="B18" i="31"/>
  <c r="F18" i="31" s="1"/>
  <c r="N59" i="9"/>
  <c r="B8" i="35"/>
  <c r="F8" i="35" s="1"/>
  <c r="B13" i="35"/>
  <c r="F13" i="35" s="1"/>
  <c r="C18" i="35"/>
  <c r="G18" i="35" s="1"/>
  <c r="G44" i="9"/>
  <c r="B18" i="33"/>
  <c r="B22" i="33" s="1"/>
  <c r="F22" i="33" s="1"/>
  <c r="T44" i="9"/>
  <c r="C24" i="3"/>
  <c r="G24" i="3" s="1"/>
  <c r="M59" i="9"/>
  <c r="B21" i="3"/>
  <c r="F21" i="3" s="1"/>
  <c r="L44" i="9"/>
  <c r="C13" i="36"/>
  <c r="G13" i="36" s="1"/>
  <c r="W29" i="9"/>
  <c r="B16" i="3"/>
  <c r="F16" i="3" s="1"/>
  <c r="B16" i="30"/>
  <c r="F16" i="30" s="1"/>
  <c r="C16" i="30"/>
  <c r="G16" i="30" s="1"/>
  <c r="L29" i="9"/>
  <c r="G24" i="36"/>
  <c r="C24" i="28"/>
  <c r="G59" i="9"/>
  <c r="C5" i="33"/>
  <c r="C10" i="33" s="1"/>
  <c r="U18" i="9"/>
  <c r="C12" i="33"/>
  <c r="U29" i="9"/>
  <c r="C16" i="27"/>
  <c r="G16" i="27" s="1"/>
  <c r="B5" i="30"/>
  <c r="J18" i="9"/>
  <c r="C12" i="32"/>
  <c r="O29" i="9"/>
  <c r="B18" i="32"/>
  <c r="N44" i="9"/>
  <c r="B7" i="33"/>
  <c r="T18" i="9"/>
  <c r="B6" i="35"/>
  <c r="F6" i="35" s="1"/>
  <c r="B15" i="35"/>
  <c r="F15" i="35" s="1"/>
  <c r="B21" i="35"/>
  <c r="F21" i="35" s="1"/>
  <c r="B19" i="35"/>
  <c r="F19" i="35" s="1"/>
  <c r="C9" i="35"/>
  <c r="G9" i="35" s="1"/>
  <c r="C7" i="35"/>
  <c r="G7" i="35" s="1"/>
  <c r="Y18" i="9"/>
  <c r="C14" i="35"/>
  <c r="G14" i="35" s="1"/>
  <c r="Y29" i="9"/>
  <c r="C20" i="35"/>
  <c r="G20" i="35" s="1"/>
  <c r="C25" i="35"/>
  <c r="G25" i="35" s="1"/>
  <c r="Y59" i="9"/>
  <c r="B26" i="35"/>
  <c r="F26" i="35" s="1"/>
  <c r="B24" i="35"/>
  <c r="I29" i="9"/>
  <c r="B22" i="34"/>
  <c r="F22" i="34" s="1"/>
  <c r="E18" i="9"/>
  <c r="E29" i="9"/>
  <c r="C10" i="27"/>
  <c r="G10" i="27" s="1"/>
  <c r="E44" i="9"/>
  <c r="C59" i="9"/>
  <c r="C27" i="26"/>
  <c r="G27" i="26" s="1"/>
  <c r="C18" i="9"/>
  <c r="B18" i="9"/>
  <c r="B29" i="9"/>
  <c r="B10" i="26"/>
  <c r="F10" i="26" s="1"/>
  <c r="F5" i="26"/>
  <c r="C10" i="26"/>
  <c r="G10" i="26" s="1"/>
  <c r="B44" i="9"/>
  <c r="B22" i="31"/>
  <c r="F22" i="31" s="1"/>
  <c r="G18" i="28"/>
  <c r="C22" i="28"/>
  <c r="C22" i="34"/>
  <c r="G22" i="34" s="1"/>
  <c r="G18" i="34"/>
  <c r="B6" i="28"/>
  <c r="F18" i="9"/>
  <c r="B13" i="28"/>
  <c r="F29" i="9"/>
  <c r="F44" i="9"/>
  <c r="B25" i="28"/>
  <c r="F25" i="28" s="1"/>
  <c r="F59" i="9"/>
  <c r="G18" i="9"/>
  <c r="B24" i="33"/>
  <c r="T59" i="9"/>
  <c r="F15" i="26"/>
  <c r="B16" i="26"/>
  <c r="F16" i="26" s="1"/>
  <c r="C13" i="26"/>
  <c r="C29" i="9"/>
  <c r="F19" i="26"/>
  <c r="B22" i="26"/>
  <c r="F22" i="26" s="1"/>
  <c r="B26" i="26"/>
  <c r="B59" i="9"/>
  <c r="B8" i="27"/>
  <c r="D18" i="9"/>
  <c r="B21" i="27"/>
  <c r="D44" i="9"/>
  <c r="F25" i="27"/>
  <c r="B27" i="27"/>
  <c r="F27" i="27" s="1"/>
  <c r="C25" i="27"/>
  <c r="E59" i="9"/>
  <c r="C6" i="30"/>
  <c r="K18" i="9"/>
  <c r="C18" i="30"/>
  <c r="K44" i="9"/>
  <c r="K62" i="9" s="1"/>
  <c r="G24" i="30"/>
  <c r="C27" i="30"/>
  <c r="B26" i="30"/>
  <c r="F26" i="30" s="1"/>
  <c r="J59" i="9"/>
  <c r="C6" i="3"/>
  <c r="M18" i="9"/>
  <c r="C15" i="3"/>
  <c r="M29" i="9"/>
  <c r="C19" i="3"/>
  <c r="M44" i="9"/>
  <c r="B24" i="3"/>
  <c r="L59" i="9"/>
  <c r="B6" i="3"/>
  <c r="L18" i="9"/>
  <c r="B5" i="32"/>
  <c r="N18" i="9"/>
  <c r="B7" i="31"/>
  <c r="P18" i="9"/>
  <c r="G25" i="3"/>
  <c r="C22" i="26"/>
  <c r="G22" i="26" s="1"/>
  <c r="C10" i="28"/>
  <c r="C10" i="32"/>
  <c r="G10" i="32" s="1"/>
  <c r="F24" i="30"/>
  <c r="B16" i="27"/>
  <c r="F16" i="27" s="1"/>
  <c r="C16" i="28"/>
  <c r="G16" i="28" s="1"/>
  <c r="S59" i="9"/>
  <c r="R44" i="9"/>
  <c r="G29" i="9"/>
  <c r="B12" i="31"/>
  <c r="U44" i="9"/>
  <c r="G5" i="33"/>
  <c r="F24" i="28"/>
  <c r="G19" i="27"/>
  <c r="C22" i="27"/>
  <c r="J29" i="9"/>
  <c r="C44" i="9"/>
  <c r="D29" i="9"/>
  <c r="B18" i="28"/>
  <c r="B5" i="34"/>
  <c r="R18" i="9"/>
  <c r="B13" i="34"/>
  <c r="R29" i="9"/>
  <c r="B26" i="34"/>
  <c r="R59" i="9"/>
  <c r="G6" i="34"/>
  <c r="C10" i="34"/>
  <c r="C16" i="34"/>
  <c r="G16" i="34" s="1"/>
  <c r="C22" i="33"/>
  <c r="G22" i="33" s="1"/>
  <c r="G18" i="33"/>
  <c r="C24" i="33"/>
  <c r="U59" i="9"/>
  <c r="B16" i="33"/>
  <c r="B7" i="36"/>
  <c r="V18" i="9"/>
  <c r="G6" i="36"/>
  <c r="C10" i="36"/>
  <c r="B25" i="36"/>
  <c r="V59" i="9"/>
  <c r="F18" i="35"/>
  <c r="G12" i="35"/>
  <c r="Q29" i="9"/>
  <c r="C12" i="31"/>
  <c r="Q59" i="9"/>
  <c r="C24" i="31"/>
  <c r="C19" i="36"/>
  <c r="W44" i="9"/>
  <c r="B7" i="35"/>
  <c r="B14" i="35"/>
  <c r="C6" i="35"/>
  <c r="G6" i="35" s="1"/>
  <c r="C15" i="35"/>
  <c r="G15" i="35" s="1"/>
  <c r="C13" i="35"/>
  <c r="G13" i="35" s="1"/>
  <c r="C21" i="35"/>
  <c r="G21" i="35" s="1"/>
  <c r="C19" i="35"/>
  <c r="C26" i="35"/>
  <c r="G26" i="35" s="1"/>
  <c r="C24" i="35"/>
  <c r="Q18" i="9"/>
  <c r="I59" i="9"/>
  <c r="B27" i="29"/>
  <c r="F27" i="29" s="1"/>
  <c r="C27" i="29"/>
  <c r="G27" i="29" s="1"/>
  <c r="G26" i="29"/>
  <c r="H59" i="9"/>
  <c r="H29" i="9"/>
  <c r="H18" i="9"/>
  <c r="I18" i="9"/>
  <c r="F12" i="29"/>
  <c r="B16" i="29"/>
  <c r="F16" i="29" s="1"/>
  <c r="C12" i="29"/>
  <c r="G12" i="29" s="1"/>
  <c r="B10" i="29"/>
  <c r="C10" i="29"/>
  <c r="B22" i="29"/>
  <c r="F22" i="29" s="1"/>
  <c r="H44" i="9"/>
  <c r="I44" i="9"/>
  <c r="C22" i="29"/>
  <c r="C5" i="31"/>
  <c r="Q44" i="9"/>
  <c r="V62" i="9" l="1"/>
  <c r="X62" i="9"/>
  <c r="B22" i="35"/>
  <c r="F22" i="35" s="1"/>
  <c r="W62" i="9"/>
  <c r="P62" i="9"/>
  <c r="O62" i="9"/>
  <c r="N62" i="9"/>
  <c r="M62" i="9"/>
  <c r="L62" i="9"/>
  <c r="F18" i="33"/>
  <c r="R62" i="9"/>
  <c r="S62" i="9"/>
  <c r="J62" i="9"/>
  <c r="B27" i="30"/>
  <c r="C27" i="3"/>
  <c r="G27" i="3" s="1"/>
  <c r="B27" i="28"/>
  <c r="F62" i="9"/>
  <c r="F10" i="29"/>
  <c r="B29" i="29"/>
  <c r="F29" i="29" s="1"/>
  <c r="G10" i="29"/>
  <c r="U62" i="9"/>
  <c r="G62" i="9"/>
  <c r="T62" i="9"/>
  <c r="F24" i="35"/>
  <c r="B27" i="35"/>
  <c r="F27" i="35" s="1"/>
  <c r="Y62" i="9"/>
  <c r="F7" i="33"/>
  <c r="B10" i="33"/>
  <c r="F10" i="33" s="1"/>
  <c r="F18" i="32"/>
  <c r="B22" i="32"/>
  <c r="F22" i="32" s="1"/>
  <c r="C16" i="32"/>
  <c r="G12" i="32"/>
  <c r="F5" i="30"/>
  <c r="B10" i="30"/>
  <c r="F10" i="30" s="1"/>
  <c r="C16" i="36"/>
  <c r="G16" i="36" s="1"/>
  <c r="G12" i="33"/>
  <c r="C16" i="33"/>
  <c r="G16" i="33" s="1"/>
  <c r="G24" i="28"/>
  <c r="C27" i="28"/>
  <c r="G27" i="28" s="1"/>
  <c r="B22" i="3"/>
  <c r="F22" i="3" s="1"/>
  <c r="E62" i="9"/>
  <c r="D62" i="9"/>
  <c r="C62" i="9"/>
  <c r="B62" i="9"/>
  <c r="G24" i="35"/>
  <c r="C27" i="35"/>
  <c r="G27" i="35" s="1"/>
  <c r="G19" i="35"/>
  <c r="C22" i="35"/>
  <c r="G22" i="35" s="1"/>
  <c r="F7" i="35"/>
  <c r="B10" i="35"/>
  <c r="G24" i="31"/>
  <c r="C27" i="31"/>
  <c r="G27" i="31" s="1"/>
  <c r="G12" i="31"/>
  <c r="C16" i="31"/>
  <c r="G16" i="31" s="1"/>
  <c r="C16" i="35"/>
  <c r="G16" i="35" s="1"/>
  <c r="G10" i="36"/>
  <c r="F16" i="33"/>
  <c r="G24" i="33"/>
  <c r="C27" i="33"/>
  <c r="G27" i="33" s="1"/>
  <c r="G10" i="34"/>
  <c r="C29" i="34"/>
  <c r="G29" i="34" s="1"/>
  <c r="B22" i="28"/>
  <c r="F22" i="28" s="1"/>
  <c r="F18" i="28"/>
  <c r="G22" i="27"/>
  <c r="F12" i="31"/>
  <c r="B16" i="31"/>
  <c r="F16" i="31" s="1"/>
  <c r="G10" i="28"/>
  <c r="F7" i="31"/>
  <c r="B10" i="31"/>
  <c r="F5" i="32"/>
  <c r="B10" i="32"/>
  <c r="F6" i="3"/>
  <c r="B10" i="3"/>
  <c r="F10" i="3" s="1"/>
  <c r="F24" i="3"/>
  <c r="B27" i="3"/>
  <c r="F27" i="30"/>
  <c r="G18" i="30"/>
  <c r="C22" i="30"/>
  <c r="G22" i="30" s="1"/>
  <c r="G6" i="30"/>
  <c r="C10" i="30"/>
  <c r="G10" i="30" s="1"/>
  <c r="C27" i="27"/>
  <c r="G27" i="27" s="1"/>
  <c r="G25" i="27"/>
  <c r="F21" i="27"/>
  <c r="B22" i="27"/>
  <c r="F22" i="27" s="1"/>
  <c r="F8" i="27"/>
  <c r="B10" i="27"/>
  <c r="F26" i="26"/>
  <c r="B27" i="26"/>
  <c r="F27" i="26" s="1"/>
  <c r="G13" i="26"/>
  <c r="C16" i="26"/>
  <c r="F24" i="33"/>
  <c r="B27" i="33"/>
  <c r="F27" i="33" s="1"/>
  <c r="B16" i="28"/>
  <c r="F16" i="28" s="1"/>
  <c r="F13" i="28"/>
  <c r="B10" i="28"/>
  <c r="F6" i="28"/>
  <c r="G22" i="28"/>
  <c r="F27" i="28"/>
  <c r="Q62" i="9"/>
  <c r="C10" i="35"/>
  <c r="C16" i="29"/>
  <c r="G16" i="29" s="1"/>
  <c r="F14" i="35"/>
  <c r="B16" i="35"/>
  <c r="F16" i="35" s="1"/>
  <c r="G19" i="36"/>
  <c r="C22" i="36"/>
  <c r="G22" i="36" s="1"/>
  <c r="F25" i="36"/>
  <c r="B27" i="36"/>
  <c r="F27" i="36" s="1"/>
  <c r="F7" i="36"/>
  <c r="B10" i="36"/>
  <c r="F26" i="34"/>
  <c r="B27" i="34"/>
  <c r="F27" i="34" s="1"/>
  <c r="F13" i="34"/>
  <c r="B16" i="34"/>
  <c r="F16" i="34" s="1"/>
  <c r="F5" i="34"/>
  <c r="B10" i="34"/>
  <c r="G10" i="33"/>
  <c r="G19" i="3"/>
  <c r="C22" i="3"/>
  <c r="G15" i="3"/>
  <c r="C16" i="3"/>
  <c r="G16" i="3" s="1"/>
  <c r="C10" i="3"/>
  <c r="G10" i="3" s="1"/>
  <c r="G6" i="3"/>
  <c r="G27" i="30"/>
  <c r="H62" i="9"/>
  <c r="I62" i="9"/>
  <c r="B42" i="29"/>
  <c r="G22" i="29"/>
  <c r="G5" i="31"/>
  <c r="C10" i="31"/>
  <c r="C40" i="35" l="1"/>
  <c r="C29" i="33"/>
  <c r="G29" i="33" s="1"/>
  <c r="C29" i="35"/>
  <c r="G29" i="35" s="1"/>
  <c r="C28" i="28"/>
  <c r="G28" i="28" s="1"/>
  <c r="C41" i="28"/>
  <c r="B28" i="28"/>
  <c r="F28" i="28" s="1"/>
  <c r="G10" i="35"/>
  <c r="C29" i="30"/>
  <c r="G29" i="30" s="1"/>
  <c r="B29" i="30"/>
  <c r="F29" i="30" s="1"/>
  <c r="G16" i="32"/>
  <c r="C29" i="32"/>
  <c r="G29" i="32" s="1"/>
  <c r="C29" i="29"/>
  <c r="G29" i="29" s="1"/>
  <c r="C42" i="27"/>
  <c r="B29" i="26"/>
  <c r="F29" i="26" s="1"/>
  <c r="C42" i="29"/>
  <c r="G16" i="26"/>
  <c r="C29" i="26"/>
  <c r="G29" i="26" s="1"/>
  <c r="B29" i="27"/>
  <c r="F29" i="27" s="1"/>
  <c r="B42" i="27"/>
  <c r="F10" i="27"/>
  <c r="F27" i="3"/>
  <c r="B29" i="3"/>
  <c r="F29" i="3" s="1"/>
  <c r="B29" i="32"/>
  <c r="F29" i="32" s="1"/>
  <c r="F10" i="32"/>
  <c r="B29" i="31"/>
  <c r="F29" i="31" s="1"/>
  <c r="F10" i="31"/>
  <c r="B29" i="35"/>
  <c r="F29" i="35" s="1"/>
  <c r="F10" i="35"/>
  <c r="B40" i="35"/>
  <c r="G22" i="3"/>
  <c r="C29" i="3"/>
  <c r="G29" i="3" s="1"/>
  <c r="F10" i="34"/>
  <c r="B29" i="34"/>
  <c r="F29" i="34" s="1"/>
  <c r="F10" i="36"/>
  <c r="B29" i="36"/>
  <c r="F29" i="36" s="1"/>
  <c r="F10" i="28"/>
  <c r="B41" i="28"/>
  <c r="C29" i="27"/>
  <c r="G29" i="27" s="1"/>
  <c r="B29" i="33"/>
  <c r="F29" i="33" s="1"/>
  <c r="C29" i="36"/>
  <c r="G29" i="36" s="1"/>
  <c r="C29" i="31"/>
  <c r="G29" i="31" s="1"/>
  <c r="G10" i="31"/>
</calcChain>
</file>

<file path=xl/sharedStrings.xml><?xml version="1.0" encoding="utf-8"?>
<sst xmlns="http://schemas.openxmlformats.org/spreadsheetml/2006/main" count="609" uniqueCount="246">
  <si>
    <t>其它亞克力混紡紗</t>
  </si>
  <si>
    <t>其他聚酯纖維紗</t>
  </si>
  <si>
    <t>嫘縈棉混紡紗</t>
  </si>
  <si>
    <t>尼龍短纖紗</t>
  </si>
  <si>
    <t>其他亞克力棉混紡紗/55096900004</t>
  </si>
  <si>
    <t>零售用人纖短纖紗/55111000000.5511200008.55113000006</t>
  </si>
  <si>
    <t xml:space="preserve">                         56060010006.56060020004.56060090009</t>
  </si>
  <si>
    <t>其他人纖短纖紗/550991000065509920000555099900008</t>
  </si>
  <si>
    <t>A/W紗</t>
  </si>
  <si>
    <t>A/C紗</t>
  </si>
  <si>
    <t>聚酯棉紗</t>
    <phoneticPr fontId="2" type="noConversion"/>
  </si>
  <si>
    <t>混紡T/R紗</t>
  </si>
  <si>
    <t>混紡T/W紗</t>
  </si>
  <si>
    <t>混紡T/C紗</t>
  </si>
  <si>
    <t>人纖製縫紉線</t>
  </si>
  <si>
    <t>特殊人纖短纖紗</t>
  </si>
  <si>
    <t>其他人纖短纖紗</t>
  </si>
  <si>
    <t>產品類別</t>
    <phoneticPr fontId="2" type="noConversion"/>
  </si>
  <si>
    <r>
      <t>合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  <charset val="136"/>
      </rPr>
      <t>計</t>
    </r>
    <phoneticPr fontId="2" type="noConversion"/>
  </si>
  <si>
    <t>亞克力紗</t>
    <phoneticPr fontId="2" type="noConversion"/>
  </si>
  <si>
    <t>嫘縈棉紗</t>
    <phoneticPr fontId="2" type="noConversion"/>
  </si>
  <si>
    <t>零售用人纖短纖紗</t>
    <phoneticPr fontId="2" type="noConversion"/>
  </si>
  <si>
    <t xml:space="preserve">嫘縈棉混紡紗/55102000009   55103000007    55109000004 </t>
  </si>
  <si>
    <t>56050010007.56050090000.</t>
  </si>
  <si>
    <t>56060010006.56060020004.56060090009</t>
  </si>
  <si>
    <r>
      <t>聚酯棉紗</t>
    </r>
    <r>
      <rPr>
        <sz val="11"/>
        <rFont val="Times New Roman"/>
        <family val="1"/>
      </rPr>
      <t>/55092100001   55092200000    T/R</t>
    </r>
    <r>
      <rPr>
        <sz val="11"/>
        <rFont val="新細明體"/>
        <family val="1"/>
        <charset val="136"/>
      </rPr>
      <t>紗</t>
    </r>
    <r>
      <rPr>
        <sz val="11"/>
        <rFont val="Times New Roman"/>
        <family val="1"/>
      </rPr>
      <t>/55095100004    T/W</t>
    </r>
    <r>
      <rPr>
        <sz val="11"/>
        <rFont val="新細明體"/>
        <family val="1"/>
        <charset val="136"/>
      </rPr>
      <t>紗</t>
    </r>
    <r>
      <rPr>
        <sz val="11"/>
        <rFont val="Times New Roman"/>
        <family val="1"/>
      </rPr>
      <t>/55095200003</t>
    </r>
    <phoneticPr fontId="2" type="noConversion"/>
  </si>
  <si>
    <t>與去年同期比較</t>
    <phoneticPr fontId="2" type="noConversion"/>
  </si>
  <si>
    <t>產品類別</t>
  </si>
  <si>
    <t>數量(公斤)</t>
    <phoneticPr fontId="2" type="noConversion"/>
  </si>
  <si>
    <t>金額(美元)</t>
    <phoneticPr fontId="2" type="noConversion"/>
  </si>
  <si>
    <t>數量(%)</t>
    <phoneticPr fontId="2" type="noConversion"/>
  </si>
  <si>
    <t>金額(%)</t>
    <phoneticPr fontId="2" type="noConversion"/>
  </si>
  <si>
    <t>聚酯棉紗</t>
  </si>
  <si>
    <t>合   計</t>
  </si>
  <si>
    <t>亞克力紗</t>
  </si>
  <si>
    <t>嫘縈棉紗</t>
  </si>
  <si>
    <t>零售用人纖短纖紗</t>
  </si>
  <si>
    <t>聚酯棉紗/55092100001   5509220000    T/R紗/55095100004    T/W紗/55095200003</t>
  </si>
  <si>
    <t>T/C紗/55095300002    其他聚酯纖維棉紗/550959000006</t>
  </si>
  <si>
    <r>
      <t xml:space="preserve">亞克力紗/55093100009   55093200008     (A/W紗)/55096100002    (A/C紗)/55096200001    </t>
    </r>
    <r>
      <rPr>
        <sz val="12"/>
        <rFont val="新細明體"/>
        <family val="1"/>
        <charset val="136"/>
      </rPr>
      <t/>
    </r>
  </si>
  <si>
    <r>
      <t xml:space="preserve">嫘縈棉紗/55101100000   55101200009   </t>
    </r>
    <r>
      <rPr>
        <sz val="12"/>
        <rFont val="新細明體"/>
        <family val="1"/>
        <charset val="136"/>
      </rPr>
      <t/>
    </r>
  </si>
  <si>
    <t>尼龍短纖紗/55091100003    55091200002     人纖製縫紉線/55081000005    55082000003</t>
  </si>
  <si>
    <t>數量(公斤)</t>
    <phoneticPr fontId="2" type="noConversion"/>
  </si>
  <si>
    <t>金額(美元)</t>
    <phoneticPr fontId="2" type="noConversion"/>
  </si>
  <si>
    <t>55095900006</t>
    <phoneticPr fontId="2" type="noConversion"/>
  </si>
  <si>
    <t>55094100007</t>
    <phoneticPr fontId="2" type="noConversion"/>
  </si>
  <si>
    <t>55094200006</t>
    <phoneticPr fontId="2" type="noConversion"/>
  </si>
  <si>
    <t>56049020007/56049090002</t>
    <phoneticPr fontId="15" type="noConversion"/>
  </si>
  <si>
    <t>特殊人纖短纖紗/56049020007.56049090002.56049010009.56050010007.56050090000.</t>
    <phoneticPr fontId="2" type="noConversion"/>
  </si>
  <si>
    <t>數量(公斤)</t>
  </si>
  <si>
    <t>金額(美元)</t>
  </si>
  <si>
    <t>105年01-04月</t>
    <phoneticPr fontId="2" type="noConversion"/>
  </si>
  <si>
    <t>人纖短纖紗總計</t>
    <phoneticPr fontId="2" type="noConversion"/>
  </si>
  <si>
    <t>特殊人纖短纖紗/56049020007,56049090002,56049010009,56050010007,56050090000,56060010006,56060020004,56060090009</t>
    <phoneticPr fontId="2" type="noConversion"/>
  </si>
  <si>
    <r>
      <t>T/C</t>
    </r>
    <r>
      <rPr>
        <sz val="11"/>
        <rFont val="新細明體"/>
        <family val="1"/>
        <charset val="136"/>
      </rPr>
      <t>紗</t>
    </r>
    <r>
      <rPr>
        <sz val="11"/>
        <rFont val="Times New Roman"/>
        <family val="1"/>
      </rPr>
      <t xml:space="preserve">/55095300002    </t>
    </r>
    <r>
      <rPr>
        <sz val="11"/>
        <rFont val="新細明體"/>
        <family val="1"/>
        <charset val="136"/>
      </rPr>
      <t>其他聚酯纖維棉紗</t>
    </r>
    <r>
      <rPr>
        <sz val="11"/>
        <rFont val="Times New Roman"/>
        <family val="1"/>
      </rPr>
      <t>/550959000006 55094100007 55094200006</t>
    </r>
    <phoneticPr fontId="2" type="noConversion"/>
  </si>
  <si>
    <r>
      <t>亞克力紗</t>
    </r>
    <r>
      <rPr>
        <sz val="11"/>
        <rFont val="Times New Roman"/>
        <family val="1"/>
      </rPr>
      <t>/55093100009   55093200008     (A/W</t>
    </r>
    <r>
      <rPr>
        <sz val="11"/>
        <rFont val="新細明體"/>
        <family val="1"/>
        <charset val="136"/>
      </rPr>
      <t>紗</t>
    </r>
    <r>
      <rPr>
        <sz val="11"/>
        <rFont val="Times New Roman"/>
        <family val="1"/>
      </rPr>
      <t>)/55096100002    (A/C</t>
    </r>
    <r>
      <rPr>
        <sz val="11"/>
        <rFont val="新細明體"/>
        <family val="1"/>
        <charset val="136"/>
      </rPr>
      <t>紗</t>
    </r>
    <r>
      <rPr>
        <sz val="11"/>
        <rFont val="Times New Roman"/>
        <family val="1"/>
      </rPr>
      <t xml:space="preserve">)/55096200001    </t>
    </r>
    <r>
      <rPr>
        <sz val="12"/>
        <rFont val="新細明體"/>
        <family val="1"/>
        <charset val="136"/>
      </rPr>
      <t/>
    </r>
    <phoneticPr fontId="2" type="noConversion"/>
  </si>
  <si>
    <t>其他亞克力棉混紡紗/55096900004</t>
    <phoneticPr fontId="2" type="noConversion"/>
  </si>
  <si>
    <r>
      <t>嫘縈棉紗</t>
    </r>
    <r>
      <rPr>
        <sz val="11"/>
        <rFont val="Times New Roman"/>
        <family val="1"/>
      </rPr>
      <t xml:space="preserve">/5510100000   55101200009   </t>
    </r>
    <r>
      <rPr>
        <sz val="12"/>
        <rFont val="新細明體"/>
        <family val="1"/>
        <charset val="136"/>
      </rPr>
      <t/>
    </r>
    <phoneticPr fontId="2" type="noConversion"/>
  </si>
  <si>
    <t xml:space="preserve">嫘縈棉混紡紗/55102000009   55103000007    55109000004 </t>
    <phoneticPr fontId="2" type="noConversion"/>
  </si>
  <si>
    <r>
      <t>尼龍短纖紗</t>
    </r>
    <r>
      <rPr>
        <sz val="11"/>
        <rFont val="Times New Roman"/>
        <family val="1"/>
      </rPr>
      <t xml:space="preserve">/55091100003    55091200002     </t>
    </r>
    <r>
      <rPr>
        <sz val="11"/>
        <rFont val="新細明體"/>
        <family val="1"/>
        <charset val="136"/>
      </rPr>
      <t>人纖製縫紉線</t>
    </r>
    <r>
      <rPr>
        <sz val="11"/>
        <rFont val="Times New Roman"/>
        <family val="1"/>
      </rPr>
      <t>/55081000005    55082000003</t>
    </r>
    <phoneticPr fontId="2" type="noConversion"/>
  </si>
  <si>
    <t>零售用人纖短纖紗/55111000000.5511200008.55113000006</t>
    <phoneticPr fontId="2" type="noConversion"/>
  </si>
  <si>
    <t>其他人纖短纖紗/55099100006,55099200005,55099900008</t>
    <phoneticPr fontId="2" type="noConversion"/>
  </si>
  <si>
    <t>105年01-07月</t>
    <phoneticPr fontId="2" type="noConversion"/>
  </si>
  <si>
    <t>總計</t>
    <phoneticPr fontId="2" type="noConversion"/>
  </si>
  <si>
    <t>總計</t>
  </si>
  <si>
    <r>
      <t>聚酯棉紗、混紡</t>
    </r>
    <r>
      <rPr>
        <sz val="11"/>
        <rFont val="Times New Roman"/>
        <family val="1"/>
      </rPr>
      <t>T/C</t>
    </r>
    <r>
      <rPr>
        <sz val="11"/>
        <rFont val="新細明體"/>
        <family val="1"/>
        <charset val="136"/>
      </rPr>
      <t>紗、</t>
    </r>
    <r>
      <rPr>
        <sz val="11"/>
        <rFont val="Times New Roman"/>
        <family val="1"/>
      </rPr>
      <t>T/R</t>
    </r>
    <r>
      <rPr>
        <sz val="11"/>
        <rFont val="新細明體"/>
        <family val="1"/>
        <charset val="136"/>
      </rPr>
      <t>紗混紡、</t>
    </r>
    <r>
      <rPr>
        <sz val="11"/>
        <rFont val="Times New Roman"/>
        <family val="1"/>
      </rPr>
      <t>T/W</t>
    </r>
    <r>
      <rPr>
        <sz val="11"/>
        <rFont val="新細明體"/>
        <family val="1"/>
        <charset val="136"/>
      </rPr>
      <t>紗及其他聚酯纖維棉紗</t>
    </r>
    <r>
      <rPr>
        <sz val="12"/>
        <color indexed="8"/>
        <rFont val="新細明體"/>
        <family val="1"/>
        <charset val="136"/>
      </rPr>
      <t>總進口數量、金額分別為</t>
    </r>
    <r>
      <rPr>
        <sz val="12"/>
        <color indexed="8"/>
        <rFont val="Times New Roman"/>
        <family val="1"/>
      </rPr>
      <t>14</t>
    </r>
    <r>
      <rPr>
        <sz val="12"/>
        <rFont val="Times New Roman"/>
        <family val="1"/>
      </rPr>
      <t>,861</t>
    </r>
    <r>
      <rPr>
        <sz val="12"/>
        <rFont val="新細明體"/>
        <family val="1"/>
        <charset val="136"/>
      </rPr>
      <t>公噸及</t>
    </r>
    <r>
      <rPr>
        <sz val="12"/>
        <rFont val="Times New Roman"/>
        <family val="1"/>
      </rPr>
      <t>33,825</t>
    </r>
    <r>
      <rPr>
        <sz val="12"/>
        <rFont val="新細明體"/>
        <family val="1"/>
        <charset val="136"/>
      </rPr>
      <t>千美元，較去年同期分別減少</t>
    </r>
    <r>
      <rPr>
        <sz val="12"/>
        <rFont val="Times New Roman"/>
        <family val="1"/>
      </rPr>
      <t>26.56</t>
    </r>
    <r>
      <rPr>
        <sz val="12"/>
        <color indexed="8"/>
        <rFont val="Times New Roman"/>
        <family val="1"/>
      </rPr>
      <t>%</t>
    </r>
    <r>
      <rPr>
        <sz val="12"/>
        <color indexed="8"/>
        <rFont val="新細明體"/>
        <family val="1"/>
        <charset val="136"/>
      </rPr>
      <t>及</t>
    </r>
    <r>
      <rPr>
        <sz val="12"/>
        <color indexed="8"/>
        <rFont val="Times New Roman"/>
        <family val="1"/>
      </rPr>
      <t>43.12%</t>
    </r>
    <r>
      <rPr>
        <sz val="12"/>
        <color indexed="8"/>
        <rFont val="新細明體"/>
        <family val="1"/>
        <charset val="136"/>
      </rPr>
      <t>。</t>
    </r>
    <phoneticPr fontId="2" type="noConversion"/>
  </si>
  <si>
    <r>
      <t>亞克力紗、</t>
    </r>
    <r>
      <rPr>
        <sz val="11"/>
        <rFont val="Times New Roman"/>
        <family val="1"/>
      </rPr>
      <t>A/W</t>
    </r>
    <r>
      <rPr>
        <sz val="11"/>
        <rFont val="新細明體"/>
        <family val="1"/>
        <charset val="136"/>
      </rPr>
      <t>紗、</t>
    </r>
    <r>
      <rPr>
        <sz val="11"/>
        <rFont val="Times New Roman"/>
        <family val="1"/>
      </rPr>
      <t>A/C</t>
    </r>
    <r>
      <rPr>
        <sz val="11"/>
        <rFont val="新細明體"/>
        <family val="1"/>
        <charset val="136"/>
      </rPr>
      <t>紗及其他亞克力棉混紡紗</t>
    </r>
    <r>
      <rPr>
        <sz val="12"/>
        <color indexed="8"/>
        <rFont val="新細明體"/>
        <family val="1"/>
        <charset val="136"/>
      </rPr>
      <t>總進口數量、金額分別為</t>
    </r>
    <r>
      <rPr>
        <sz val="12"/>
        <color indexed="8"/>
        <rFont val="Times New Roman"/>
        <family val="1"/>
      </rPr>
      <t>967</t>
    </r>
    <r>
      <rPr>
        <sz val="12"/>
        <rFont val="新細明體"/>
        <family val="1"/>
        <charset val="136"/>
      </rPr>
      <t>公噸及</t>
    </r>
    <r>
      <rPr>
        <sz val="12"/>
        <rFont val="Times New Roman"/>
        <family val="1"/>
      </rPr>
      <t>8,028</t>
    </r>
    <r>
      <rPr>
        <sz val="12"/>
        <rFont val="新細明體"/>
        <family val="1"/>
        <charset val="136"/>
      </rPr>
      <t>千美元，較去年同期減少</t>
    </r>
    <r>
      <rPr>
        <sz val="12"/>
        <rFont val="Times New Roman"/>
        <family val="1"/>
      </rPr>
      <t>38.65</t>
    </r>
    <r>
      <rPr>
        <sz val="12"/>
        <color indexed="8"/>
        <rFont val="Times New Roman"/>
        <family val="1"/>
      </rPr>
      <t>%</t>
    </r>
    <r>
      <rPr>
        <sz val="12"/>
        <color indexed="8"/>
        <rFont val="新細明體"/>
        <family val="1"/>
        <charset val="136"/>
      </rPr>
      <t>及</t>
    </r>
    <r>
      <rPr>
        <sz val="12"/>
        <color indexed="8"/>
        <rFont val="Times New Roman"/>
        <family val="1"/>
      </rPr>
      <t>38.04%</t>
    </r>
    <r>
      <rPr>
        <sz val="12"/>
        <color indexed="8"/>
        <rFont val="新細明體"/>
        <family val="1"/>
        <charset val="136"/>
      </rPr>
      <t>。</t>
    </r>
    <phoneticPr fontId="2" type="noConversion"/>
  </si>
  <si>
    <r>
      <t>嫘縈棉紗、嫘縈棉混紡紗、尼龍短纖紗、人纖製縫紉線</t>
    </r>
    <r>
      <rPr>
        <sz val="12"/>
        <color indexed="8"/>
        <rFont val="新細明體"/>
        <family val="1"/>
        <charset val="136"/>
      </rPr>
      <t>總進口數量、金額分別為</t>
    </r>
    <r>
      <rPr>
        <sz val="12"/>
        <color indexed="8"/>
        <rFont val="Times New Roman"/>
        <family val="1"/>
      </rPr>
      <t>9,728</t>
    </r>
    <r>
      <rPr>
        <sz val="12"/>
        <color indexed="8"/>
        <rFont val="新細明體"/>
        <family val="1"/>
        <charset val="136"/>
      </rPr>
      <t>公</t>
    </r>
    <r>
      <rPr>
        <sz val="12"/>
        <rFont val="新細明體"/>
        <family val="1"/>
        <charset val="136"/>
      </rPr>
      <t>噸及</t>
    </r>
    <r>
      <rPr>
        <sz val="12"/>
        <rFont val="Times New Roman"/>
        <family val="1"/>
      </rPr>
      <t>35,058</t>
    </r>
    <r>
      <rPr>
        <sz val="12"/>
        <rFont val="新細明體"/>
        <family val="1"/>
        <charset val="136"/>
      </rPr>
      <t>千美元，較去年同期分別減少</t>
    </r>
    <r>
      <rPr>
        <sz val="12"/>
        <rFont val="Times New Roman"/>
        <family val="1"/>
      </rPr>
      <t>7.13</t>
    </r>
    <r>
      <rPr>
        <sz val="12"/>
        <color indexed="8"/>
        <rFont val="Times New Roman"/>
        <family val="1"/>
      </rPr>
      <t>%</t>
    </r>
    <r>
      <rPr>
        <sz val="12"/>
        <color indexed="8"/>
        <rFont val="新細明體"/>
        <family val="1"/>
        <charset val="136"/>
      </rPr>
      <t>及</t>
    </r>
    <r>
      <rPr>
        <sz val="12"/>
        <color indexed="8"/>
        <rFont val="Times New Roman"/>
        <family val="1"/>
      </rPr>
      <t>5.44%</t>
    </r>
    <r>
      <rPr>
        <sz val="12"/>
        <color indexed="8"/>
        <rFont val="新細明體"/>
        <family val="1"/>
        <charset val="136"/>
      </rPr>
      <t>。</t>
    </r>
    <phoneticPr fontId="2" type="noConversion"/>
  </si>
  <si>
    <r>
      <t>零售用人纖短纖紗、特殊人纖短纖紗、其他人纖短纖紗</t>
    </r>
    <r>
      <rPr>
        <sz val="12"/>
        <color indexed="8"/>
        <rFont val="新細明體"/>
        <family val="1"/>
        <charset val="136"/>
      </rPr>
      <t>總進口數量、金額分別為</t>
    </r>
    <r>
      <rPr>
        <sz val="12"/>
        <color indexed="8"/>
        <rFont val="Times New Roman"/>
        <family val="1"/>
      </rPr>
      <t xml:space="preserve">3,121 </t>
    </r>
    <r>
      <rPr>
        <sz val="12"/>
        <color indexed="8"/>
        <rFont val="新細明體"/>
        <family val="1"/>
        <charset val="136"/>
      </rPr>
      <t>公</t>
    </r>
    <r>
      <rPr>
        <sz val="12"/>
        <rFont val="新細明體"/>
        <family val="1"/>
        <charset val="136"/>
      </rPr>
      <t>噸及</t>
    </r>
    <r>
      <rPr>
        <sz val="12"/>
        <rFont val="Times New Roman"/>
        <family val="1"/>
      </rPr>
      <t>21,158</t>
    </r>
    <r>
      <rPr>
        <sz val="12"/>
        <rFont val="新細明體"/>
        <family val="1"/>
        <charset val="136"/>
      </rPr>
      <t>千美元，較去年同期分別增加</t>
    </r>
    <r>
      <rPr>
        <sz val="12"/>
        <rFont val="Times New Roman"/>
        <family val="1"/>
      </rPr>
      <t>14.49</t>
    </r>
    <r>
      <rPr>
        <sz val="12"/>
        <color indexed="8"/>
        <rFont val="Times New Roman"/>
        <family val="1"/>
      </rPr>
      <t>%</t>
    </r>
    <r>
      <rPr>
        <sz val="12"/>
        <color indexed="8"/>
        <rFont val="新細明體"/>
        <family val="1"/>
        <charset val="136"/>
      </rPr>
      <t>及</t>
    </r>
    <r>
      <rPr>
        <sz val="12"/>
        <color indexed="8"/>
        <rFont val="Times New Roman"/>
        <family val="1"/>
      </rPr>
      <t>11.65%</t>
    </r>
    <r>
      <rPr>
        <sz val="12"/>
        <color indexed="8"/>
        <rFont val="新細明體"/>
        <family val="1"/>
        <charset val="136"/>
      </rPr>
      <t>。</t>
    </r>
    <phoneticPr fontId="2" type="noConversion"/>
  </si>
  <si>
    <t>106年01-04月</t>
    <phoneticPr fontId="2" type="noConversion"/>
  </si>
  <si>
    <r>
      <t xml:space="preserve">106年1-4月聚酯棉紗\亞克力紗\嫘縈棉紗\人纖短纖紗出口統計表     </t>
    </r>
    <r>
      <rPr>
        <sz val="12"/>
        <rFont val="新細明體"/>
        <family val="1"/>
        <charset val="136"/>
      </rPr>
      <t/>
    </r>
    <phoneticPr fontId="2" type="noConversion"/>
  </si>
  <si>
    <r>
      <t>106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1-4</t>
    </r>
    <r>
      <rPr>
        <sz val="11"/>
        <rFont val="新細明體"/>
        <family val="1"/>
        <charset val="136"/>
      </rPr>
      <t>月</t>
    </r>
    <phoneticPr fontId="2" type="noConversion"/>
  </si>
  <si>
    <r>
      <rPr>
        <sz val="11"/>
        <rFont val="新細明體"/>
        <family val="1"/>
        <charset val="136"/>
      </rPr>
      <t>產品類別</t>
    </r>
    <phoneticPr fontId="2" type="noConversion"/>
  </si>
  <si>
    <r>
      <rPr>
        <sz val="11"/>
        <rFont val="新細明體"/>
        <family val="1"/>
        <charset val="136"/>
      </rPr>
      <t>數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公斤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</si>
  <si>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新細明體"/>
        <family val="1"/>
        <charset val="136"/>
      </rPr>
      <t>金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  <charset val="136"/>
      </rPr>
      <t>額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美元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</si>
  <si>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新細明體"/>
        <family val="1"/>
        <charset val="136"/>
      </rPr>
      <t>數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公斤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</si>
  <si>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新細明體"/>
        <family val="1"/>
        <charset val="136"/>
      </rPr>
      <t>金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  <charset val="136"/>
      </rPr>
      <t>額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美元</t>
    </r>
    <r>
      <rPr>
        <sz val="11"/>
        <rFont val="Times New Roman"/>
        <family val="1"/>
      </rPr>
      <t>)</t>
    </r>
    <phoneticPr fontId="2" type="noConversion"/>
  </si>
  <si>
    <r>
      <t>數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公斤</t>
    </r>
    <r>
      <rPr>
        <sz val="11"/>
        <rFont val="Times New Roman"/>
        <family val="1"/>
      </rPr>
      <t>)</t>
    </r>
    <phoneticPr fontId="2" type="noConversion"/>
  </si>
  <si>
    <r>
      <t>金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  <charset val="136"/>
      </rPr>
      <t>額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美元</t>
    </r>
    <r>
      <rPr>
        <sz val="11"/>
        <rFont val="Times New Roman"/>
        <family val="1"/>
      </rPr>
      <t>)</t>
    </r>
    <phoneticPr fontId="2" type="noConversion"/>
  </si>
  <si>
    <r>
      <t>數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公斤</t>
    </r>
    <r>
      <rPr>
        <sz val="11"/>
        <rFont val="Times New Roman"/>
        <family val="1"/>
      </rPr>
      <t>)</t>
    </r>
    <phoneticPr fontId="2" type="noConversion"/>
  </si>
  <si>
    <r>
      <t>數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公斤</t>
    </r>
    <r>
      <rPr>
        <sz val="11"/>
        <rFont val="Times New Roman"/>
        <family val="1"/>
      </rPr>
      <t>)</t>
    </r>
    <phoneticPr fontId="2" type="noConversion"/>
  </si>
  <si>
    <r>
      <t>數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公斤</t>
    </r>
    <r>
      <rPr>
        <sz val="11"/>
        <rFont val="Times New Roman"/>
        <family val="1"/>
      </rPr>
      <t>)</t>
    </r>
  </si>
  <si>
    <r>
      <t>金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  <charset val="136"/>
      </rPr>
      <t>額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美元</t>
    </r>
    <r>
      <rPr>
        <sz val="11"/>
        <rFont val="Times New Roman"/>
        <family val="1"/>
      </rPr>
      <t>)</t>
    </r>
  </si>
  <si>
    <r>
      <rPr>
        <sz val="11"/>
        <rFont val="新細明體"/>
        <family val="1"/>
        <charset val="136"/>
      </rPr>
      <t>聚酯棉紗</t>
    </r>
    <phoneticPr fontId="2" type="noConversion"/>
  </si>
  <si>
    <r>
      <rPr>
        <sz val="11"/>
        <rFont val="新細明體"/>
        <family val="1"/>
        <charset val="136"/>
      </rPr>
      <t>混紡</t>
    </r>
    <r>
      <rPr>
        <sz val="11"/>
        <rFont val="Times New Roman"/>
        <family val="1"/>
      </rPr>
      <t>T/R</t>
    </r>
    <r>
      <rPr>
        <sz val="11"/>
        <rFont val="新細明體"/>
        <family val="1"/>
        <charset val="136"/>
      </rPr>
      <t>紗</t>
    </r>
  </si>
  <si>
    <r>
      <rPr>
        <sz val="11"/>
        <rFont val="新細明體"/>
        <family val="1"/>
        <charset val="136"/>
      </rPr>
      <t>混紡</t>
    </r>
    <r>
      <rPr>
        <sz val="11"/>
        <rFont val="Times New Roman"/>
        <family val="1"/>
      </rPr>
      <t>T/W</t>
    </r>
    <r>
      <rPr>
        <sz val="11"/>
        <rFont val="新細明體"/>
        <family val="1"/>
        <charset val="136"/>
      </rPr>
      <t>紗</t>
    </r>
  </si>
  <si>
    <r>
      <rPr>
        <sz val="11"/>
        <rFont val="新細明體"/>
        <family val="1"/>
        <charset val="136"/>
      </rPr>
      <t>混紡</t>
    </r>
    <r>
      <rPr>
        <sz val="11"/>
        <rFont val="Times New Roman"/>
        <family val="1"/>
      </rPr>
      <t>T/C</t>
    </r>
    <r>
      <rPr>
        <sz val="11"/>
        <rFont val="新細明體"/>
        <family val="1"/>
        <charset val="136"/>
      </rPr>
      <t>紗</t>
    </r>
  </si>
  <si>
    <r>
      <rPr>
        <sz val="11"/>
        <rFont val="新細明體"/>
        <family val="1"/>
        <charset val="136"/>
      </rPr>
      <t>其他聚酯纖維紗</t>
    </r>
  </si>
  <si>
    <r>
      <rPr>
        <sz val="11"/>
        <rFont val="新細明體"/>
        <family val="1"/>
        <charset val="136"/>
      </rPr>
      <t>合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  <charset val="136"/>
      </rPr>
      <t>計</t>
    </r>
    <phoneticPr fontId="2" type="noConversion"/>
  </si>
  <si>
    <r>
      <rPr>
        <sz val="11"/>
        <rFont val="新細明體"/>
        <family val="1"/>
        <charset val="136"/>
      </rPr>
      <t>亞克力紗</t>
    </r>
    <phoneticPr fontId="2" type="noConversion"/>
  </si>
  <si>
    <r>
      <t>A/W</t>
    </r>
    <r>
      <rPr>
        <sz val="11"/>
        <rFont val="新細明體"/>
        <family val="1"/>
        <charset val="136"/>
      </rPr>
      <t>紗</t>
    </r>
    <phoneticPr fontId="2" type="noConversion"/>
  </si>
  <si>
    <r>
      <t>A/C</t>
    </r>
    <r>
      <rPr>
        <sz val="11"/>
        <rFont val="新細明體"/>
        <family val="1"/>
        <charset val="136"/>
      </rPr>
      <t>紗</t>
    </r>
    <r>
      <rPr>
        <sz val="11"/>
        <rFont val="Times New Roman"/>
        <family val="1"/>
      </rPr>
      <t xml:space="preserve">   </t>
    </r>
    <phoneticPr fontId="2" type="noConversion"/>
  </si>
  <si>
    <r>
      <rPr>
        <sz val="11"/>
        <rFont val="新細明體"/>
        <family val="1"/>
        <charset val="136"/>
      </rPr>
      <t>其它亞克力混紡紗</t>
    </r>
  </si>
  <si>
    <r>
      <rPr>
        <sz val="11"/>
        <rFont val="新細明體"/>
        <family val="1"/>
        <charset val="136"/>
      </rPr>
      <t>合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  <charset val="136"/>
      </rPr>
      <t>計</t>
    </r>
    <phoneticPr fontId="2" type="noConversion"/>
  </si>
  <si>
    <r>
      <rPr>
        <sz val="11"/>
        <rFont val="新細明體"/>
        <family val="1"/>
        <charset val="136"/>
      </rPr>
      <t>嫘縈棉紗</t>
    </r>
    <phoneticPr fontId="2" type="noConversion"/>
  </si>
  <si>
    <r>
      <rPr>
        <sz val="11"/>
        <rFont val="新細明體"/>
        <family val="1"/>
        <charset val="136"/>
      </rPr>
      <t>嫘縈棉混紡紗</t>
    </r>
  </si>
  <si>
    <r>
      <rPr>
        <sz val="11"/>
        <rFont val="新細明體"/>
        <family val="1"/>
        <charset val="136"/>
      </rPr>
      <t>尼龍短纖紗</t>
    </r>
  </si>
  <si>
    <r>
      <rPr>
        <sz val="11"/>
        <rFont val="新細明體"/>
        <family val="1"/>
        <charset val="136"/>
      </rPr>
      <t>人纖製縫紉線</t>
    </r>
  </si>
  <si>
    <r>
      <rPr>
        <sz val="11"/>
        <rFont val="新細明體"/>
        <family val="1"/>
        <charset val="136"/>
      </rPr>
      <t>合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  <charset val="136"/>
      </rPr>
      <t>計</t>
    </r>
    <phoneticPr fontId="2" type="noConversion"/>
  </si>
  <si>
    <r>
      <rPr>
        <sz val="11"/>
        <rFont val="新細明體"/>
        <family val="1"/>
        <charset val="136"/>
      </rPr>
      <t>零售用人纖短纖紗</t>
    </r>
    <phoneticPr fontId="2" type="noConversion"/>
  </si>
  <si>
    <r>
      <rPr>
        <sz val="11"/>
        <rFont val="新細明體"/>
        <family val="1"/>
        <charset val="136"/>
      </rPr>
      <t>特殊人纖短纖紗</t>
    </r>
  </si>
  <si>
    <r>
      <rPr>
        <sz val="11"/>
        <rFont val="新細明體"/>
        <family val="1"/>
        <charset val="136"/>
      </rPr>
      <t>其他人纖短纖紗</t>
    </r>
  </si>
  <si>
    <r>
      <rPr>
        <sz val="11"/>
        <rFont val="新細明體"/>
        <family val="1"/>
        <charset val="136"/>
      </rPr>
      <t>合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  <charset val="136"/>
      </rPr>
      <t>計</t>
    </r>
    <phoneticPr fontId="2" type="noConversion"/>
  </si>
  <si>
    <r>
      <rPr>
        <sz val="11"/>
        <rFont val="新細明體"/>
        <family val="1"/>
        <charset val="136"/>
      </rPr>
      <t>總計</t>
    </r>
    <phoneticPr fontId="2" type="noConversion"/>
  </si>
  <si>
    <r>
      <t xml:space="preserve">106年1-3月聚酯棉紗\亞克力紗\嫘縈棉紗\人纖短纖紗出口統計表     </t>
    </r>
    <r>
      <rPr>
        <sz val="12"/>
        <rFont val="新細明體"/>
        <family val="1"/>
        <charset val="136"/>
      </rPr>
      <t/>
    </r>
    <phoneticPr fontId="2" type="noConversion"/>
  </si>
  <si>
    <t>105年01-03月</t>
    <phoneticPr fontId="2" type="noConversion"/>
  </si>
  <si>
    <t>106年01-03月</t>
    <phoneticPr fontId="2" type="noConversion"/>
  </si>
  <si>
    <t>106年01-05月</t>
    <phoneticPr fontId="2" type="noConversion"/>
  </si>
  <si>
    <t>105年01-05月</t>
    <phoneticPr fontId="2" type="noConversion"/>
  </si>
  <si>
    <r>
      <t>106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01</t>
    </r>
    <r>
      <rPr>
        <sz val="11"/>
        <rFont val="新細明體"/>
        <family val="1"/>
        <charset val="136"/>
      </rPr>
      <t>月</t>
    </r>
    <phoneticPr fontId="2" type="noConversion"/>
  </si>
  <si>
    <r>
      <t>106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1-2</t>
    </r>
    <r>
      <rPr>
        <sz val="11"/>
        <rFont val="新細明體"/>
        <family val="1"/>
        <charset val="136"/>
      </rPr>
      <t>月</t>
    </r>
    <phoneticPr fontId="2" type="noConversion"/>
  </si>
  <si>
    <r>
      <t>106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1-3</t>
    </r>
    <r>
      <rPr>
        <sz val="11"/>
        <rFont val="新細明體"/>
        <family val="1"/>
        <charset val="136"/>
      </rPr>
      <t>月</t>
    </r>
    <phoneticPr fontId="2" type="noConversion"/>
  </si>
  <si>
    <r>
      <t>106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1-5</t>
    </r>
    <r>
      <rPr>
        <sz val="11"/>
        <rFont val="新細明體"/>
        <family val="1"/>
        <charset val="136"/>
      </rPr>
      <t>月</t>
    </r>
    <phoneticPr fontId="2" type="noConversion"/>
  </si>
  <si>
    <r>
      <t xml:space="preserve">106年1月聚酯棉紗\亞克力紗\嫘縈棉紗\人纖短纖紗出口統計表     </t>
    </r>
    <r>
      <rPr>
        <sz val="12"/>
        <rFont val="新細明體"/>
        <family val="1"/>
        <charset val="136"/>
      </rPr>
      <t/>
    </r>
    <phoneticPr fontId="2" type="noConversion"/>
  </si>
  <si>
    <t>106年01月</t>
    <phoneticPr fontId="2" type="noConversion"/>
  </si>
  <si>
    <t>105年01月</t>
    <phoneticPr fontId="2" type="noConversion"/>
  </si>
  <si>
    <t>總  計</t>
    <phoneticPr fontId="2" type="noConversion"/>
  </si>
  <si>
    <r>
      <t xml:space="preserve">106年1~2月聚酯棉紗\亞克力紗\嫘縈棉紗\人纖短纖紗出口統計表     </t>
    </r>
    <r>
      <rPr>
        <sz val="12"/>
        <rFont val="新細明體"/>
        <family val="1"/>
        <charset val="136"/>
      </rPr>
      <t/>
    </r>
    <phoneticPr fontId="2" type="noConversion"/>
  </si>
  <si>
    <t>106年01-02月</t>
    <phoneticPr fontId="2" type="noConversion"/>
  </si>
  <si>
    <t>105年01-02月</t>
    <phoneticPr fontId="2" type="noConversion"/>
  </si>
  <si>
    <t>總  計</t>
  </si>
  <si>
    <r>
      <t xml:space="preserve">106年1~5月聚酯棉紗\亞克力紗\嫘縈棉紗\人纖短纖紗出口統計表     </t>
    </r>
    <r>
      <rPr>
        <sz val="12"/>
        <rFont val="新細明體"/>
        <family val="1"/>
        <charset val="136"/>
      </rPr>
      <t/>
    </r>
    <phoneticPr fontId="2" type="noConversion"/>
  </si>
  <si>
    <t>聚酯棉紗/55092100001   55092200000    T/R紗/55095100004    T/W紗/55095200003</t>
    <phoneticPr fontId="2" type="noConversion"/>
  </si>
  <si>
    <t>T/C紗/55095300002    其他聚酯纖維棉紗/550959000006 55094100007 55094200006</t>
    <phoneticPr fontId="2" type="noConversion"/>
  </si>
  <si>
    <r>
      <t xml:space="preserve">亞克力紗/55093100009   55093200008     (A/W紗)/55096100002    (A/C紗)/55096200001    </t>
    </r>
    <r>
      <rPr>
        <sz val="12"/>
        <rFont val="新細明體"/>
        <family val="1"/>
        <charset val="136"/>
      </rPr>
      <t/>
    </r>
    <phoneticPr fontId="2" type="noConversion"/>
  </si>
  <si>
    <r>
      <t xml:space="preserve">嫘縈棉紗/5510100000   55101200009   </t>
    </r>
    <r>
      <rPr>
        <sz val="12"/>
        <rFont val="新細明體"/>
        <family val="1"/>
        <charset val="136"/>
      </rPr>
      <t/>
    </r>
    <phoneticPr fontId="2" type="noConversion"/>
  </si>
  <si>
    <t>尼龍短纖紗/55091100003    55091200002     人纖製縫紉線/55081000005    55082000003</t>
    <phoneticPr fontId="2" type="noConversion"/>
  </si>
  <si>
    <t>合   計</t>
    <phoneticPr fontId="2" type="noConversion"/>
  </si>
  <si>
    <t>106年01-06月</t>
    <phoneticPr fontId="2" type="noConversion"/>
  </si>
  <si>
    <t>105年01-06月</t>
    <phoneticPr fontId="2" type="noConversion"/>
  </si>
  <si>
    <r>
      <t>106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1-6</t>
    </r>
    <r>
      <rPr>
        <sz val="11"/>
        <rFont val="新細明體"/>
        <family val="1"/>
        <charset val="136"/>
      </rPr>
      <t>月</t>
    </r>
    <phoneticPr fontId="2" type="noConversion"/>
  </si>
  <si>
    <r>
      <t xml:space="preserve">106年1~6月聚酯棉紗\亞克力紗\嫘縈棉紗\人纖短纖紗出口統計表     </t>
    </r>
    <r>
      <rPr>
        <sz val="12"/>
        <rFont val="新細明體"/>
        <family val="1"/>
        <charset val="136"/>
      </rPr>
      <t/>
    </r>
    <phoneticPr fontId="2" type="noConversion"/>
  </si>
  <si>
    <t>合   計</t>
    <phoneticPr fontId="2" type="noConversion"/>
  </si>
  <si>
    <r>
      <t>106</t>
    </r>
    <r>
      <rPr>
        <b/>
        <sz val="12"/>
        <rFont val="新細明體"/>
        <family val="1"/>
        <charset val="136"/>
      </rPr>
      <t>年</t>
    </r>
    <r>
      <rPr>
        <b/>
        <sz val="12"/>
        <rFont val="Times New Roman"/>
        <family val="1"/>
      </rPr>
      <t>1~7</t>
    </r>
    <r>
      <rPr>
        <b/>
        <sz val="12"/>
        <rFont val="新細明體"/>
        <family val="1"/>
        <charset val="136"/>
      </rPr>
      <t>月聚酯棉紗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  <charset val="136"/>
      </rPr>
      <t>亞克力紗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  <charset val="136"/>
      </rPr>
      <t>嫘縈棉紗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  <charset val="136"/>
      </rPr>
      <t>人纖短纖紗出口統計表</t>
    </r>
    <r>
      <rPr>
        <b/>
        <sz val="12"/>
        <rFont val="Times New Roman"/>
        <family val="1"/>
      </rPr>
      <t xml:space="preserve">     </t>
    </r>
    <r>
      <rPr>
        <sz val="12"/>
        <rFont val="新細明體"/>
        <family val="1"/>
        <charset val="136"/>
      </rPr>
      <t/>
    </r>
    <phoneticPr fontId="2" type="noConversion"/>
  </si>
  <si>
    <t>106年01-07月</t>
    <phoneticPr fontId="2" type="noConversion"/>
  </si>
  <si>
    <r>
      <t>106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1-7</t>
    </r>
    <r>
      <rPr>
        <sz val="11"/>
        <rFont val="新細明體"/>
        <family val="1"/>
        <charset val="136"/>
      </rPr>
      <t>月</t>
    </r>
    <phoneticPr fontId="2" type="noConversion"/>
  </si>
  <si>
    <r>
      <rPr>
        <sz val="11"/>
        <rFont val="微軟正黑體 Light"/>
        <family val="2"/>
        <charset val="136"/>
      </rPr>
      <t>聚酯棉紗</t>
    </r>
    <r>
      <rPr>
        <sz val="11"/>
        <rFont val="Times New Roman"/>
        <family val="1"/>
      </rPr>
      <t>/55092100001   55092200000    T/R</t>
    </r>
    <r>
      <rPr>
        <sz val="11"/>
        <rFont val="微軟正黑體 Light"/>
        <family val="2"/>
        <charset val="136"/>
      </rPr>
      <t>紗</t>
    </r>
    <r>
      <rPr>
        <sz val="11"/>
        <rFont val="Times New Roman"/>
        <family val="1"/>
      </rPr>
      <t>/55095100004    T/W</t>
    </r>
    <r>
      <rPr>
        <sz val="11"/>
        <rFont val="微軟正黑體 Light"/>
        <family val="2"/>
        <charset val="136"/>
      </rPr>
      <t>紗</t>
    </r>
    <r>
      <rPr>
        <sz val="11"/>
        <rFont val="Times New Roman"/>
        <family val="1"/>
      </rPr>
      <t>/55095200003</t>
    </r>
  </si>
  <si>
    <r>
      <t>T/C</t>
    </r>
    <r>
      <rPr>
        <sz val="11"/>
        <rFont val="微軟正黑體 Light"/>
        <family val="2"/>
        <charset val="136"/>
      </rPr>
      <t>紗</t>
    </r>
    <r>
      <rPr>
        <sz val="11"/>
        <rFont val="Times New Roman"/>
        <family val="1"/>
      </rPr>
      <t xml:space="preserve">/55095300002    </t>
    </r>
    <r>
      <rPr>
        <sz val="11"/>
        <rFont val="微軟正黑體 Light"/>
        <family val="2"/>
        <charset val="136"/>
      </rPr>
      <t>其他聚酯纖維棉紗</t>
    </r>
    <r>
      <rPr>
        <sz val="11"/>
        <rFont val="Times New Roman"/>
        <family val="1"/>
      </rPr>
      <t>/550959000006 55094100007 55094200006</t>
    </r>
  </si>
  <si>
    <r>
      <rPr>
        <sz val="11"/>
        <rFont val="微軟正黑體 Light"/>
        <family val="2"/>
        <charset val="136"/>
      </rPr>
      <t>亞克力紗</t>
    </r>
    <r>
      <rPr>
        <sz val="11"/>
        <rFont val="Times New Roman"/>
        <family val="1"/>
      </rPr>
      <t>/55093100009   55093200008     (A/W</t>
    </r>
    <r>
      <rPr>
        <sz val="11"/>
        <rFont val="微軟正黑體 Light"/>
        <family val="2"/>
        <charset val="136"/>
      </rPr>
      <t>紗</t>
    </r>
    <r>
      <rPr>
        <sz val="11"/>
        <rFont val="Times New Roman"/>
        <family val="1"/>
      </rPr>
      <t>)/55096100002    (A/C</t>
    </r>
    <r>
      <rPr>
        <sz val="11"/>
        <rFont val="微軟正黑體 Light"/>
        <family val="2"/>
        <charset val="136"/>
      </rPr>
      <t>紗</t>
    </r>
    <r>
      <rPr>
        <sz val="11"/>
        <rFont val="Times New Roman"/>
        <family val="1"/>
      </rPr>
      <t xml:space="preserve">)/55096200001    </t>
    </r>
  </si>
  <si>
    <r>
      <rPr>
        <sz val="11"/>
        <rFont val="微軟正黑體 Light"/>
        <family val="2"/>
        <charset val="136"/>
      </rPr>
      <t>其他亞克力棉混紡紗</t>
    </r>
    <r>
      <rPr>
        <sz val="11"/>
        <rFont val="Times New Roman"/>
        <family val="1"/>
      </rPr>
      <t>/55096900004</t>
    </r>
  </si>
  <si>
    <r>
      <rPr>
        <sz val="11"/>
        <rFont val="微軟正黑體 Light"/>
        <family val="2"/>
        <charset val="136"/>
      </rPr>
      <t>嫘縈棉紗</t>
    </r>
    <r>
      <rPr>
        <sz val="11"/>
        <rFont val="Times New Roman"/>
        <family val="1"/>
      </rPr>
      <t xml:space="preserve">/5510100000   55101200009   </t>
    </r>
  </si>
  <si>
    <r>
      <rPr>
        <sz val="11"/>
        <rFont val="微軟正黑體 Light"/>
        <family val="2"/>
        <charset val="136"/>
      </rPr>
      <t>嫘縈棉混紡紗</t>
    </r>
    <r>
      <rPr>
        <sz val="11"/>
        <rFont val="Times New Roman"/>
        <family val="1"/>
      </rPr>
      <t xml:space="preserve">/55102000009   55103000007    55109000004 </t>
    </r>
  </si>
  <si>
    <r>
      <rPr>
        <sz val="11"/>
        <rFont val="微軟正黑體 Light"/>
        <family val="2"/>
        <charset val="136"/>
      </rPr>
      <t>尼龍短纖紗</t>
    </r>
    <r>
      <rPr>
        <sz val="11"/>
        <rFont val="Times New Roman"/>
        <family val="1"/>
      </rPr>
      <t xml:space="preserve">/55091100003    55091200002     </t>
    </r>
    <r>
      <rPr>
        <sz val="11"/>
        <rFont val="微軟正黑體 Light"/>
        <family val="2"/>
        <charset val="136"/>
      </rPr>
      <t>人纖製縫紉線</t>
    </r>
    <r>
      <rPr>
        <sz val="11"/>
        <rFont val="Times New Roman"/>
        <family val="1"/>
      </rPr>
      <t>/55081000005    55082000003</t>
    </r>
  </si>
  <si>
    <r>
      <rPr>
        <sz val="11"/>
        <rFont val="微軟正黑體 Light"/>
        <family val="2"/>
        <charset val="136"/>
      </rPr>
      <t>零售用人纖短纖紗</t>
    </r>
    <r>
      <rPr>
        <sz val="11"/>
        <rFont val="Times New Roman"/>
        <family val="1"/>
      </rPr>
      <t>/55111000000.5511200008.55113000006</t>
    </r>
  </si>
  <si>
    <r>
      <rPr>
        <sz val="11"/>
        <rFont val="微軟正黑體 Light"/>
        <family val="2"/>
        <charset val="136"/>
      </rPr>
      <t>特殊人纖短纖紗</t>
    </r>
    <r>
      <rPr>
        <sz val="11"/>
        <rFont val="Times New Roman"/>
        <family val="1"/>
      </rPr>
      <t>/56049020007,56049090002,56049010009,56050010007,56050090000,56060010006,56060020004,56060090009</t>
    </r>
  </si>
  <si>
    <r>
      <rPr>
        <sz val="11"/>
        <rFont val="微軟正黑體 Light"/>
        <family val="2"/>
        <charset val="136"/>
      </rPr>
      <t>其他人纖短纖紗</t>
    </r>
    <r>
      <rPr>
        <sz val="11"/>
        <rFont val="Times New Roman"/>
        <family val="1"/>
      </rPr>
      <t>/55099100006,55099200005,55099900008</t>
    </r>
  </si>
  <si>
    <r>
      <t>106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1-8</t>
    </r>
    <r>
      <rPr>
        <sz val="11"/>
        <rFont val="新細明體"/>
        <family val="1"/>
        <charset val="136"/>
      </rPr>
      <t>月</t>
    </r>
    <phoneticPr fontId="2" type="noConversion"/>
  </si>
  <si>
    <r>
      <t>106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1-9</t>
    </r>
    <r>
      <rPr>
        <sz val="11"/>
        <rFont val="新細明體"/>
        <family val="1"/>
        <charset val="136"/>
      </rPr>
      <t>月</t>
    </r>
    <phoneticPr fontId="2" type="noConversion"/>
  </si>
  <si>
    <r>
      <t>106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1-10</t>
    </r>
    <r>
      <rPr>
        <sz val="11"/>
        <rFont val="新細明體"/>
        <family val="1"/>
        <charset val="136"/>
      </rPr>
      <t>月</t>
    </r>
    <phoneticPr fontId="2" type="noConversion"/>
  </si>
  <si>
    <r>
      <t>106</t>
    </r>
    <r>
      <rPr>
        <b/>
        <sz val="11"/>
        <rFont val="新細明體"/>
        <family val="1"/>
        <charset val="136"/>
      </rPr>
      <t>年聚酯棉紗</t>
    </r>
    <r>
      <rPr>
        <b/>
        <sz val="11"/>
        <rFont val="Times New Roman"/>
        <family val="1"/>
      </rPr>
      <t>\</t>
    </r>
    <r>
      <rPr>
        <b/>
        <sz val="11"/>
        <rFont val="新細明體"/>
        <family val="1"/>
        <charset val="136"/>
      </rPr>
      <t>亞克力紗</t>
    </r>
    <r>
      <rPr>
        <b/>
        <sz val="11"/>
        <rFont val="Times New Roman"/>
        <family val="1"/>
      </rPr>
      <t>\</t>
    </r>
    <r>
      <rPr>
        <b/>
        <sz val="11"/>
        <rFont val="新細明體"/>
        <family val="1"/>
        <charset val="136"/>
      </rPr>
      <t>嫘縈棉紗</t>
    </r>
    <r>
      <rPr>
        <b/>
        <sz val="11"/>
        <rFont val="Times New Roman"/>
        <family val="1"/>
      </rPr>
      <t>\</t>
    </r>
    <r>
      <rPr>
        <b/>
        <sz val="11"/>
        <rFont val="新細明體"/>
        <family val="1"/>
        <charset val="136"/>
      </rPr>
      <t>人纖短纖紗出口統計表</t>
    </r>
    <r>
      <rPr>
        <b/>
        <sz val="11"/>
        <rFont val="Times New Roman"/>
        <family val="1"/>
      </rPr>
      <t xml:space="preserve">     </t>
    </r>
    <r>
      <rPr>
        <sz val="12"/>
        <rFont val="新細明體"/>
        <family val="1"/>
        <charset val="136"/>
      </rPr>
      <t/>
    </r>
    <phoneticPr fontId="2" type="noConversion"/>
  </si>
  <si>
    <r>
      <t>106</t>
    </r>
    <r>
      <rPr>
        <b/>
        <sz val="12"/>
        <rFont val="微軟正黑體 Light"/>
        <family val="2"/>
        <charset val="136"/>
      </rPr>
      <t>年</t>
    </r>
    <r>
      <rPr>
        <b/>
        <sz val="12"/>
        <rFont val="Times New Roman"/>
        <family val="1"/>
      </rPr>
      <t>1~8</t>
    </r>
    <r>
      <rPr>
        <b/>
        <sz val="12"/>
        <rFont val="微軟正黑體 Light"/>
        <family val="2"/>
        <charset val="136"/>
      </rPr>
      <t>月聚酯棉紗</t>
    </r>
    <r>
      <rPr>
        <b/>
        <sz val="12"/>
        <rFont val="Times New Roman"/>
        <family val="1"/>
      </rPr>
      <t>\</t>
    </r>
    <r>
      <rPr>
        <b/>
        <sz val="12"/>
        <rFont val="微軟正黑體 Light"/>
        <family val="2"/>
        <charset val="136"/>
      </rPr>
      <t>亞克力紗</t>
    </r>
    <r>
      <rPr>
        <b/>
        <sz val="12"/>
        <rFont val="Times New Roman"/>
        <family val="1"/>
      </rPr>
      <t>\</t>
    </r>
    <r>
      <rPr>
        <b/>
        <sz val="12"/>
        <rFont val="微軟正黑體 Light"/>
        <family val="2"/>
        <charset val="136"/>
      </rPr>
      <t>嫘縈棉紗</t>
    </r>
    <r>
      <rPr>
        <b/>
        <sz val="12"/>
        <rFont val="Times New Roman"/>
        <family val="1"/>
      </rPr>
      <t>\</t>
    </r>
    <r>
      <rPr>
        <b/>
        <sz val="12"/>
        <rFont val="微軟正黑體 Light"/>
        <family val="2"/>
        <charset val="136"/>
      </rPr>
      <t>人纖短纖紗出口統計表</t>
    </r>
    <r>
      <rPr>
        <b/>
        <sz val="12"/>
        <rFont val="Times New Roman"/>
        <family val="1"/>
      </rPr>
      <t xml:space="preserve">     </t>
    </r>
    <r>
      <rPr>
        <sz val="12"/>
        <rFont val="新細明體"/>
        <family val="1"/>
        <charset val="136"/>
      </rPr>
      <t/>
    </r>
    <phoneticPr fontId="2" type="noConversion"/>
  </si>
  <si>
    <r>
      <t>106</t>
    </r>
    <r>
      <rPr>
        <sz val="12"/>
        <rFont val="微軟正黑體 Light"/>
        <family val="2"/>
        <charset val="136"/>
      </rPr>
      <t>年</t>
    </r>
    <r>
      <rPr>
        <sz val="12"/>
        <rFont val="Times New Roman"/>
        <family val="1"/>
      </rPr>
      <t>01-08</t>
    </r>
    <r>
      <rPr>
        <sz val="12"/>
        <rFont val="微軟正黑體 Light"/>
        <family val="2"/>
        <charset val="136"/>
      </rPr>
      <t>月</t>
    </r>
    <phoneticPr fontId="2" type="noConversion"/>
  </si>
  <si>
    <r>
      <t>105</t>
    </r>
    <r>
      <rPr>
        <sz val="12"/>
        <rFont val="微軟正黑體 Light"/>
        <family val="2"/>
        <charset val="136"/>
      </rPr>
      <t>年</t>
    </r>
    <r>
      <rPr>
        <sz val="12"/>
        <rFont val="Times New Roman"/>
        <family val="1"/>
      </rPr>
      <t>01-08</t>
    </r>
    <r>
      <rPr>
        <sz val="12"/>
        <rFont val="微軟正黑體 Light"/>
        <family val="2"/>
        <charset val="136"/>
      </rPr>
      <t>月</t>
    </r>
    <phoneticPr fontId="2" type="noConversion"/>
  </si>
  <si>
    <r>
      <rPr>
        <sz val="11"/>
        <rFont val="微軟正黑體 Light"/>
        <family val="2"/>
        <charset val="136"/>
      </rPr>
      <t>與去年同期比較</t>
    </r>
    <phoneticPr fontId="2" type="noConversion"/>
  </si>
  <si>
    <r>
      <rPr>
        <sz val="12"/>
        <rFont val="微軟正黑體 Light"/>
        <family val="2"/>
        <charset val="136"/>
      </rPr>
      <t>產品類別</t>
    </r>
    <phoneticPr fontId="2" type="noConversion"/>
  </si>
  <si>
    <r>
      <rPr>
        <sz val="12"/>
        <rFont val="微軟正黑體 Light"/>
        <family val="2"/>
        <charset val="136"/>
      </rPr>
      <t>數量</t>
    </r>
    <r>
      <rPr>
        <sz val="12"/>
        <rFont val="Times New Roman"/>
        <family val="1"/>
      </rPr>
      <t>(</t>
    </r>
    <r>
      <rPr>
        <sz val="12"/>
        <rFont val="微軟正黑體 Light"/>
        <family val="2"/>
        <charset val="136"/>
      </rPr>
      <t>公斤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</si>
  <si>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微軟正黑體 Light"/>
        <family val="2"/>
        <charset val="136"/>
      </rPr>
      <t>金額</t>
    </r>
    <r>
      <rPr>
        <sz val="12"/>
        <rFont val="Times New Roman"/>
        <family val="1"/>
      </rPr>
      <t>(</t>
    </r>
    <r>
      <rPr>
        <sz val="12"/>
        <rFont val="微軟正黑體 Light"/>
        <family val="2"/>
        <charset val="136"/>
      </rPr>
      <t>美元</t>
    </r>
    <r>
      <rPr>
        <sz val="12"/>
        <rFont val="Times New Roman"/>
        <family val="1"/>
      </rPr>
      <t>)</t>
    </r>
    <phoneticPr fontId="2" type="noConversion"/>
  </si>
  <si>
    <r>
      <rPr>
        <sz val="11"/>
        <rFont val="微軟正黑體 Light"/>
        <family val="2"/>
        <charset val="136"/>
      </rPr>
      <t>數量</t>
    </r>
    <r>
      <rPr>
        <sz val="11"/>
        <rFont val="Times New Roman"/>
        <family val="1"/>
      </rPr>
      <t>(%)</t>
    </r>
    <phoneticPr fontId="2" type="noConversion"/>
  </si>
  <si>
    <r>
      <rPr>
        <sz val="11"/>
        <rFont val="微軟正黑體 Light"/>
        <family val="2"/>
        <charset val="136"/>
      </rPr>
      <t>金額</t>
    </r>
    <r>
      <rPr>
        <sz val="11"/>
        <rFont val="Times New Roman"/>
        <family val="1"/>
      </rPr>
      <t>(%)</t>
    </r>
    <phoneticPr fontId="2" type="noConversion"/>
  </si>
  <si>
    <r>
      <rPr>
        <sz val="12"/>
        <rFont val="微軟正黑體 Light"/>
        <family val="2"/>
        <charset val="136"/>
      </rPr>
      <t>聚酯棉紗</t>
    </r>
    <phoneticPr fontId="2" type="noConversion"/>
  </si>
  <si>
    <r>
      <rPr>
        <sz val="12"/>
        <rFont val="微軟正黑體 Light"/>
        <family val="2"/>
        <charset val="136"/>
      </rPr>
      <t>混紡</t>
    </r>
    <r>
      <rPr>
        <sz val="12"/>
        <rFont val="Times New Roman"/>
        <family val="1"/>
      </rPr>
      <t>T/R</t>
    </r>
    <r>
      <rPr>
        <sz val="12"/>
        <rFont val="微軟正黑體 Light"/>
        <family val="2"/>
        <charset val="136"/>
      </rPr>
      <t>紗</t>
    </r>
  </si>
  <si>
    <r>
      <rPr>
        <sz val="12"/>
        <rFont val="微軟正黑體 Light"/>
        <family val="2"/>
        <charset val="136"/>
      </rPr>
      <t>混紡</t>
    </r>
    <r>
      <rPr>
        <sz val="12"/>
        <rFont val="Times New Roman"/>
        <family val="1"/>
      </rPr>
      <t>T/W</t>
    </r>
    <r>
      <rPr>
        <sz val="12"/>
        <rFont val="微軟正黑體 Light"/>
        <family val="2"/>
        <charset val="136"/>
      </rPr>
      <t>紗</t>
    </r>
  </si>
  <si>
    <r>
      <rPr>
        <sz val="12"/>
        <rFont val="微軟正黑體 Light"/>
        <family val="2"/>
        <charset val="136"/>
      </rPr>
      <t>混紡</t>
    </r>
    <r>
      <rPr>
        <sz val="12"/>
        <rFont val="Times New Roman"/>
        <family val="1"/>
      </rPr>
      <t>T/C</t>
    </r>
    <r>
      <rPr>
        <sz val="12"/>
        <rFont val="微軟正黑體 Light"/>
        <family val="2"/>
        <charset val="136"/>
      </rPr>
      <t>紗</t>
    </r>
  </si>
  <si>
    <r>
      <rPr>
        <sz val="12"/>
        <rFont val="微軟正黑體 Light"/>
        <family val="2"/>
        <charset val="136"/>
      </rPr>
      <t>其他聚酯纖維紗</t>
    </r>
  </si>
  <si>
    <r>
      <rPr>
        <sz val="12"/>
        <rFont val="微軟正黑體 Light"/>
        <family val="2"/>
        <charset val="136"/>
      </rPr>
      <t>合</t>
    </r>
    <r>
      <rPr>
        <sz val="12"/>
        <rFont val="Times New Roman"/>
        <family val="1"/>
      </rPr>
      <t xml:space="preserve">   </t>
    </r>
    <r>
      <rPr>
        <sz val="12"/>
        <rFont val="微軟正黑體 Light"/>
        <family val="2"/>
        <charset val="136"/>
      </rPr>
      <t>計</t>
    </r>
    <phoneticPr fontId="2" type="noConversion"/>
  </si>
  <si>
    <r>
      <rPr>
        <sz val="12"/>
        <rFont val="微軟正黑體 Light"/>
        <family val="2"/>
        <charset val="136"/>
      </rPr>
      <t>亞克力紗</t>
    </r>
    <phoneticPr fontId="2" type="noConversion"/>
  </si>
  <si>
    <r>
      <t>A/W</t>
    </r>
    <r>
      <rPr>
        <sz val="12"/>
        <rFont val="微軟正黑體 Light"/>
        <family val="2"/>
        <charset val="136"/>
      </rPr>
      <t>紗</t>
    </r>
  </si>
  <si>
    <r>
      <t>A/C</t>
    </r>
    <r>
      <rPr>
        <sz val="12"/>
        <rFont val="微軟正黑體 Light"/>
        <family val="2"/>
        <charset val="136"/>
      </rPr>
      <t>紗</t>
    </r>
  </si>
  <si>
    <r>
      <rPr>
        <sz val="12"/>
        <rFont val="微軟正黑體 Light"/>
        <family val="2"/>
        <charset val="136"/>
      </rPr>
      <t>其它亞克力混紡紗</t>
    </r>
  </si>
  <si>
    <r>
      <rPr>
        <sz val="12"/>
        <rFont val="微軟正黑體 Light"/>
        <family val="2"/>
        <charset val="136"/>
      </rPr>
      <t>嫘縈棉紗</t>
    </r>
    <phoneticPr fontId="2" type="noConversion"/>
  </si>
  <si>
    <r>
      <rPr>
        <sz val="12"/>
        <rFont val="微軟正黑體 Light"/>
        <family val="2"/>
        <charset val="136"/>
      </rPr>
      <t>嫘縈棉混紡紗</t>
    </r>
  </si>
  <si>
    <r>
      <rPr>
        <sz val="12"/>
        <rFont val="微軟正黑體 Light"/>
        <family val="2"/>
        <charset val="136"/>
      </rPr>
      <t>尼龍短纖紗</t>
    </r>
  </si>
  <si>
    <r>
      <rPr>
        <sz val="12"/>
        <rFont val="微軟正黑體 Light"/>
        <family val="2"/>
        <charset val="136"/>
      </rPr>
      <t>人纖製縫紉線</t>
    </r>
  </si>
  <si>
    <r>
      <rPr>
        <sz val="12"/>
        <rFont val="微軟正黑體 Light"/>
        <family val="2"/>
        <charset val="136"/>
      </rPr>
      <t>零售用人纖短纖紗</t>
    </r>
    <phoneticPr fontId="2" type="noConversion"/>
  </si>
  <si>
    <r>
      <rPr>
        <sz val="12"/>
        <rFont val="微軟正黑體 Light"/>
        <family val="2"/>
        <charset val="136"/>
      </rPr>
      <t>特殊人纖短纖紗</t>
    </r>
  </si>
  <si>
    <r>
      <rPr>
        <sz val="12"/>
        <rFont val="微軟正黑體 Light"/>
        <family val="2"/>
        <charset val="136"/>
      </rPr>
      <t>其他人纖短纖紗</t>
    </r>
  </si>
  <si>
    <r>
      <rPr>
        <sz val="12"/>
        <rFont val="微軟正黑體 Light"/>
        <family val="2"/>
        <charset val="136"/>
      </rPr>
      <t>總計</t>
    </r>
    <phoneticPr fontId="2" type="noConversion"/>
  </si>
  <si>
    <r>
      <t>106</t>
    </r>
    <r>
      <rPr>
        <b/>
        <sz val="12"/>
        <rFont val="微軟正黑體 Light"/>
        <family val="2"/>
        <charset val="136"/>
      </rPr>
      <t>年</t>
    </r>
    <r>
      <rPr>
        <b/>
        <sz val="12"/>
        <rFont val="Times New Roman"/>
        <family val="1"/>
      </rPr>
      <t>1~9</t>
    </r>
    <r>
      <rPr>
        <b/>
        <sz val="12"/>
        <rFont val="微軟正黑體 Light"/>
        <family val="2"/>
        <charset val="136"/>
      </rPr>
      <t>月聚酯棉紗</t>
    </r>
    <r>
      <rPr>
        <b/>
        <sz val="12"/>
        <rFont val="Times New Roman"/>
        <family val="1"/>
      </rPr>
      <t>\</t>
    </r>
    <r>
      <rPr>
        <b/>
        <sz val="12"/>
        <rFont val="微軟正黑體 Light"/>
        <family val="2"/>
        <charset val="136"/>
      </rPr>
      <t>亞克力紗</t>
    </r>
    <r>
      <rPr>
        <b/>
        <sz val="12"/>
        <rFont val="Times New Roman"/>
        <family val="1"/>
      </rPr>
      <t>\</t>
    </r>
    <r>
      <rPr>
        <b/>
        <sz val="12"/>
        <rFont val="微軟正黑體 Light"/>
        <family val="2"/>
        <charset val="136"/>
      </rPr>
      <t>嫘縈棉紗</t>
    </r>
    <r>
      <rPr>
        <b/>
        <sz val="12"/>
        <rFont val="Times New Roman"/>
        <family val="1"/>
      </rPr>
      <t>\</t>
    </r>
    <r>
      <rPr>
        <b/>
        <sz val="12"/>
        <rFont val="微軟正黑體 Light"/>
        <family val="2"/>
        <charset val="136"/>
      </rPr>
      <t>人纖短纖紗出口統計表</t>
    </r>
    <r>
      <rPr>
        <b/>
        <sz val="12"/>
        <rFont val="Times New Roman"/>
        <family val="1"/>
      </rPr>
      <t xml:space="preserve">     </t>
    </r>
    <r>
      <rPr>
        <sz val="12"/>
        <rFont val="新細明體"/>
        <family val="1"/>
        <charset val="136"/>
      </rPr>
      <t/>
    </r>
    <phoneticPr fontId="2" type="noConversion"/>
  </si>
  <si>
    <r>
      <t>106</t>
    </r>
    <r>
      <rPr>
        <sz val="12"/>
        <rFont val="微軟正黑體 Light"/>
        <family val="2"/>
        <charset val="136"/>
      </rPr>
      <t>年</t>
    </r>
    <r>
      <rPr>
        <sz val="12"/>
        <rFont val="Times New Roman"/>
        <family val="1"/>
      </rPr>
      <t>01-09</t>
    </r>
    <r>
      <rPr>
        <sz val="12"/>
        <rFont val="微軟正黑體 Light"/>
        <family val="2"/>
        <charset val="136"/>
      </rPr>
      <t>月</t>
    </r>
    <phoneticPr fontId="2" type="noConversion"/>
  </si>
  <si>
    <r>
      <t>105</t>
    </r>
    <r>
      <rPr>
        <sz val="12"/>
        <rFont val="微軟正黑體 Light"/>
        <family val="2"/>
        <charset val="136"/>
      </rPr>
      <t>年</t>
    </r>
    <r>
      <rPr>
        <sz val="12"/>
        <rFont val="Times New Roman"/>
        <family val="1"/>
      </rPr>
      <t>01-09</t>
    </r>
    <r>
      <rPr>
        <sz val="12"/>
        <rFont val="微軟正黑體 Light"/>
        <family val="2"/>
        <charset val="136"/>
      </rPr>
      <t>月</t>
    </r>
    <phoneticPr fontId="2" type="noConversion"/>
  </si>
  <si>
    <r>
      <rPr>
        <sz val="12"/>
        <rFont val="微軟正黑體 Light"/>
        <family val="2"/>
        <charset val="136"/>
      </rPr>
      <t>數</t>
    </r>
    <r>
      <rPr>
        <sz val="12"/>
        <rFont val="Times New Roman"/>
        <family val="1"/>
      </rPr>
      <t xml:space="preserve"> </t>
    </r>
    <r>
      <rPr>
        <sz val="12"/>
        <rFont val="微軟正黑體 Light"/>
        <family val="2"/>
        <charset val="136"/>
      </rPr>
      <t>量</t>
    </r>
    <r>
      <rPr>
        <sz val="12"/>
        <rFont val="Times New Roman"/>
        <family val="1"/>
      </rPr>
      <t>(</t>
    </r>
    <r>
      <rPr>
        <sz val="12"/>
        <rFont val="微軟正黑體 Light"/>
        <family val="2"/>
        <charset val="136"/>
      </rPr>
      <t>公斤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</si>
  <si>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微軟正黑體 Light"/>
        <family val="2"/>
        <charset val="136"/>
      </rPr>
      <t>金</t>
    </r>
    <r>
      <rPr>
        <sz val="12"/>
        <rFont val="Times New Roman"/>
        <family val="1"/>
      </rPr>
      <t xml:space="preserve">  </t>
    </r>
    <r>
      <rPr>
        <sz val="12"/>
        <rFont val="微軟正黑體 Light"/>
        <family val="2"/>
        <charset val="136"/>
      </rPr>
      <t>額</t>
    </r>
    <r>
      <rPr>
        <sz val="12"/>
        <rFont val="Times New Roman"/>
        <family val="1"/>
      </rPr>
      <t>(</t>
    </r>
    <r>
      <rPr>
        <sz val="12"/>
        <rFont val="微軟正黑體 Light"/>
        <family val="2"/>
        <charset val="136"/>
      </rPr>
      <t>美元</t>
    </r>
    <r>
      <rPr>
        <sz val="12"/>
        <rFont val="Times New Roman"/>
        <family val="1"/>
      </rPr>
      <t>)</t>
    </r>
    <phoneticPr fontId="2" type="noConversion"/>
  </si>
  <si>
    <r>
      <t>106</t>
    </r>
    <r>
      <rPr>
        <b/>
        <sz val="12"/>
        <rFont val="微軟正黑體 Light"/>
        <family val="2"/>
        <charset val="136"/>
      </rPr>
      <t>年</t>
    </r>
    <r>
      <rPr>
        <b/>
        <sz val="12"/>
        <rFont val="Times New Roman"/>
        <family val="1"/>
      </rPr>
      <t>1~10</t>
    </r>
    <r>
      <rPr>
        <b/>
        <sz val="12"/>
        <rFont val="微軟正黑體 Light"/>
        <family val="2"/>
        <charset val="136"/>
      </rPr>
      <t>月聚酯棉紗</t>
    </r>
    <r>
      <rPr>
        <b/>
        <sz val="12"/>
        <rFont val="Times New Roman"/>
        <family val="1"/>
      </rPr>
      <t>\</t>
    </r>
    <r>
      <rPr>
        <b/>
        <sz val="12"/>
        <rFont val="微軟正黑體 Light"/>
        <family val="2"/>
        <charset val="136"/>
      </rPr>
      <t>亞克力紗</t>
    </r>
    <r>
      <rPr>
        <b/>
        <sz val="12"/>
        <rFont val="Times New Roman"/>
        <family val="1"/>
      </rPr>
      <t>\</t>
    </r>
    <r>
      <rPr>
        <b/>
        <sz val="12"/>
        <rFont val="微軟正黑體 Light"/>
        <family val="2"/>
        <charset val="136"/>
      </rPr>
      <t>嫘縈棉紗</t>
    </r>
    <r>
      <rPr>
        <b/>
        <sz val="12"/>
        <rFont val="Times New Roman"/>
        <family val="1"/>
      </rPr>
      <t>\</t>
    </r>
    <r>
      <rPr>
        <b/>
        <sz val="12"/>
        <rFont val="微軟正黑體 Light"/>
        <family val="2"/>
        <charset val="136"/>
      </rPr>
      <t>人纖短纖紗出口統計表</t>
    </r>
    <r>
      <rPr>
        <b/>
        <sz val="12"/>
        <rFont val="Times New Roman"/>
        <family val="1"/>
      </rPr>
      <t xml:space="preserve">     </t>
    </r>
    <r>
      <rPr>
        <sz val="12"/>
        <rFont val="新細明體"/>
        <family val="1"/>
        <charset val="136"/>
      </rPr>
      <t/>
    </r>
    <phoneticPr fontId="2" type="noConversion"/>
  </si>
  <si>
    <r>
      <t>106</t>
    </r>
    <r>
      <rPr>
        <sz val="12"/>
        <rFont val="微軟正黑體 Light"/>
        <family val="2"/>
        <charset val="136"/>
      </rPr>
      <t>年</t>
    </r>
    <r>
      <rPr>
        <sz val="12"/>
        <rFont val="Times New Roman"/>
        <family val="1"/>
      </rPr>
      <t>01-10</t>
    </r>
    <r>
      <rPr>
        <sz val="12"/>
        <rFont val="微軟正黑體 Light"/>
        <family val="2"/>
        <charset val="136"/>
      </rPr>
      <t>月</t>
    </r>
    <phoneticPr fontId="2" type="noConversion"/>
  </si>
  <si>
    <r>
      <t>105</t>
    </r>
    <r>
      <rPr>
        <sz val="12"/>
        <rFont val="微軟正黑體 Light"/>
        <family val="2"/>
        <charset val="136"/>
      </rPr>
      <t>年</t>
    </r>
    <r>
      <rPr>
        <sz val="12"/>
        <rFont val="Times New Roman"/>
        <family val="1"/>
      </rPr>
      <t>01-10</t>
    </r>
    <r>
      <rPr>
        <sz val="12"/>
        <rFont val="微軟正黑體 Light"/>
        <family val="2"/>
        <charset val="136"/>
      </rPr>
      <t>月</t>
    </r>
    <phoneticPr fontId="2" type="noConversion"/>
  </si>
  <si>
    <r>
      <t>106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1-11</t>
    </r>
    <r>
      <rPr>
        <sz val="11"/>
        <rFont val="新細明體"/>
        <family val="1"/>
        <charset val="136"/>
      </rPr>
      <t>月</t>
    </r>
    <phoneticPr fontId="2" type="noConversion"/>
  </si>
  <si>
    <r>
      <t xml:space="preserve">          106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01-12</t>
    </r>
    <r>
      <rPr>
        <sz val="11"/>
        <rFont val="新細明體"/>
        <family val="1"/>
        <charset val="136"/>
      </rPr>
      <t>月</t>
    </r>
    <phoneticPr fontId="2" type="noConversion"/>
  </si>
  <si>
    <r>
      <rPr>
        <sz val="11"/>
        <rFont val="華康標楷體"/>
        <family val="1"/>
        <charset val="136"/>
      </rPr>
      <t>與去年同期比較</t>
    </r>
    <phoneticPr fontId="2" type="noConversion"/>
  </si>
  <si>
    <r>
      <rPr>
        <sz val="12"/>
        <rFont val="新細明體"/>
        <family val="1"/>
        <charset val="136"/>
      </rPr>
      <t>其他聚酯纖維紗</t>
    </r>
  </si>
  <si>
    <r>
      <t>A/W</t>
    </r>
    <r>
      <rPr>
        <sz val="12"/>
        <rFont val="新細明體"/>
        <family val="1"/>
        <charset val="136"/>
      </rPr>
      <t>紗</t>
    </r>
  </si>
  <si>
    <r>
      <t>A/C</t>
    </r>
    <r>
      <rPr>
        <sz val="12"/>
        <rFont val="新細明體"/>
        <family val="1"/>
        <charset val="136"/>
      </rPr>
      <t>紗</t>
    </r>
  </si>
  <si>
    <r>
      <rPr>
        <sz val="12"/>
        <rFont val="新細明體"/>
        <family val="1"/>
        <charset val="136"/>
      </rPr>
      <t>其它亞克力混紡紗</t>
    </r>
  </si>
  <si>
    <r>
      <rPr>
        <sz val="12"/>
        <rFont val="新細明體"/>
        <family val="1"/>
        <charset val="136"/>
      </rPr>
      <t>嫘縈棉混紡紗</t>
    </r>
  </si>
  <si>
    <r>
      <rPr>
        <sz val="12"/>
        <rFont val="新細明體"/>
        <family val="1"/>
        <charset val="136"/>
      </rPr>
      <t>尼龍短纖紗</t>
    </r>
  </si>
  <si>
    <r>
      <rPr>
        <sz val="12"/>
        <rFont val="新細明體"/>
        <family val="1"/>
        <charset val="136"/>
      </rPr>
      <t>人纖製縫紉線</t>
    </r>
  </si>
  <si>
    <r>
      <rPr>
        <sz val="12"/>
        <rFont val="新細明體"/>
        <family val="1"/>
        <charset val="136"/>
      </rPr>
      <t>零售用人纖短纖紗</t>
    </r>
    <phoneticPr fontId="2" type="noConversion"/>
  </si>
  <si>
    <r>
      <rPr>
        <sz val="12"/>
        <rFont val="新細明體"/>
        <family val="1"/>
        <charset val="136"/>
      </rPr>
      <t>特殊人纖短纖紗</t>
    </r>
  </si>
  <si>
    <r>
      <rPr>
        <sz val="12"/>
        <rFont val="新細明體"/>
        <family val="1"/>
        <charset val="136"/>
      </rPr>
      <t>其他人纖短纖紗</t>
    </r>
  </si>
  <si>
    <r>
      <rPr>
        <sz val="12"/>
        <rFont val="新細明體"/>
        <family val="1"/>
        <charset val="136"/>
      </rPr>
      <t>亞克力紗</t>
    </r>
    <phoneticPr fontId="2" type="noConversion"/>
  </si>
  <si>
    <r>
      <rPr>
        <sz val="12"/>
        <rFont val="新細明體"/>
        <family val="1"/>
        <charset val="136"/>
      </rPr>
      <t>產品類別</t>
    </r>
    <phoneticPr fontId="2" type="noConversion"/>
  </si>
  <si>
    <r>
      <rPr>
        <sz val="12"/>
        <rFont val="新細明體"/>
        <family val="1"/>
        <charset val="136"/>
      </rPr>
      <t>零售用人纖短纖紗</t>
    </r>
    <phoneticPr fontId="2" type="noConversion"/>
  </si>
  <si>
    <r>
      <rPr>
        <sz val="12"/>
        <rFont val="新細明體"/>
        <family val="1"/>
        <charset val="136"/>
      </rPr>
      <t>亞克力紗</t>
    </r>
    <phoneticPr fontId="2" type="noConversion"/>
  </si>
  <si>
    <r>
      <rPr>
        <sz val="12"/>
        <rFont val="新細明體"/>
        <family val="1"/>
        <charset val="136"/>
      </rPr>
      <t>嫘縈棉紗</t>
    </r>
    <phoneticPr fontId="2" type="noConversion"/>
  </si>
  <si>
    <r>
      <rPr>
        <sz val="12"/>
        <rFont val="華康標楷體"/>
        <family val="1"/>
        <charset val="136"/>
      </rPr>
      <t>數量</t>
    </r>
    <r>
      <rPr>
        <sz val="12"/>
        <rFont val="Times New Roman"/>
        <family val="1"/>
      </rPr>
      <t>(</t>
    </r>
    <r>
      <rPr>
        <sz val="12"/>
        <rFont val="華康標楷體"/>
        <family val="1"/>
        <charset val="136"/>
      </rPr>
      <t>公斤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</si>
  <si>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華康標楷體"/>
        <family val="1"/>
        <charset val="136"/>
      </rPr>
      <t>金額</t>
    </r>
    <r>
      <rPr>
        <sz val="12"/>
        <rFont val="Times New Roman"/>
        <family val="1"/>
      </rPr>
      <t>(</t>
    </r>
    <r>
      <rPr>
        <sz val="12"/>
        <rFont val="華康標楷體"/>
        <family val="1"/>
        <charset val="136"/>
      </rPr>
      <t>美元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</si>
  <si>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華康標楷體"/>
        <family val="1"/>
        <charset val="136"/>
      </rPr>
      <t>數量</t>
    </r>
    <r>
      <rPr>
        <sz val="12"/>
        <rFont val="Times New Roman"/>
        <family val="1"/>
      </rPr>
      <t>(</t>
    </r>
    <r>
      <rPr>
        <sz val="12"/>
        <rFont val="華康標楷體"/>
        <family val="1"/>
        <charset val="136"/>
      </rPr>
      <t>公斤</t>
    </r>
    <r>
      <rPr>
        <sz val="12"/>
        <rFont val="Times New Roman"/>
        <family val="1"/>
      </rPr>
      <t>)</t>
    </r>
  </si>
  <si>
    <r>
      <rPr>
        <sz val="12"/>
        <rFont val="華康標楷體"/>
        <family val="1"/>
        <charset val="136"/>
      </rPr>
      <t>金額</t>
    </r>
    <r>
      <rPr>
        <sz val="12"/>
        <rFont val="Times New Roman"/>
        <family val="1"/>
      </rPr>
      <t>(</t>
    </r>
    <r>
      <rPr>
        <sz val="12"/>
        <rFont val="華康標楷體"/>
        <family val="1"/>
        <charset val="136"/>
      </rPr>
      <t>美元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</si>
  <si>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混紡</t>
    </r>
    <r>
      <rPr>
        <sz val="12"/>
        <rFont val="Times New Roman"/>
        <family val="1"/>
      </rPr>
      <t>T/R</t>
    </r>
    <r>
      <rPr>
        <sz val="12"/>
        <rFont val="新細明體"/>
        <family val="1"/>
        <charset val="136"/>
      </rPr>
      <t>紗</t>
    </r>
  </si>
  <si>
    <r>
      <rPr>
        <sz val="12"/>
        <rFont val="新細明體"/>
        <family val="1"/>
        <charset val="136"/>
      </rPr>
      <t>混紡</t>
    </r>
    <r>
      <rPr>
        <sz val="12"/>
        <rFont val="Times New Roman"/>
        <family val="1"/>
      </rPr>
      <t>T/W</t>
    </r>
    <r>
      <rPr>
        <sz val="12"/>
        <rFont val="新細明體"/>
        <family val="1"/>
        <charset val="136"/>
      </rPr>
      <t>紗</t>
    </r>
  </si>
  <si>
    <r>
      <rPr>
        <sz val="12"/>
        <rFont val="新細明體"/>
        <family val="1"/>
        <charset val="136"/>
      </rPr>
      <t>混紡</t>
    </r>
    <r>
      <rPr>
        <sz val="12"/>
        <rFont val="Times New Roman"/>
        <family val="1"/>
      </rPr>
      <t>T/C</t>
    </r>
    <r>
      <rPr>
        <sz val="12"/>
        <rFont val="新細明體"/>
        <family val="1"/>
        <charset val="136"/>
      </rPr>
      <t>紗</t>
    </r>
  </si>
  <si>
    <r>
      <rPr>
        <sz val="12"/>
        <rFont val="新細明體"/>
        <family val="1"/>
        <charset val="136"/>
      </rPr>
      <t>合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  <charset val="136"/>
      </rPr>
      <t>計</t>
    </r>
    <phoneticPr fontId="2" type="noConversion"/>
  </si>
  <si>
    <r>
      <rPr>
        <sz val="12"/>
        <rFont val="新細明體"/>
        <family val="1"/>
        <charset val="136"/>
      </rPr>
      <t>合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  <charset val="136"/>
      </rPr>
      <t>計</t>
    </r>
    <phoneticPr fontId="2" type="noConversion"/>
  </si>
  <si>
    <r>
      <rPr>
        <sz val="12"/>
        <rFont val="新細明體"/>
        <family val="1"/>
        <charset val="136"/>
      </rPr>
      <t>嫘縈棉紗</t>
    </r>
    <phoneticPr fontId="2" type="noConversion"/>
  </si>
  <si>
    <r>
      <rPr>
        <sz val="12"/>
        <rFont val="新細明體"/>
        <family val="1"/>
        <charset val="136"/>
      </rPr>
      <t>總計</t>
    </r>
    <phoneticPr fontId="2" type="noConversion"/>
  </si>
  <si>
    <r>
      <rPr>
        <sz val="11"/>
        <rFont val="新細明體"/>
        <family val="1"/>
        <charset val="136"/>
      </rPr>
      <t>聚酯棉紗</t>
    </r>
    <r>
      <rPr>
        <sz val="11"/>
        <rFont val="Times New Roman"/>
        <family val="1"/>
      </rPr>
      <t>/55092100001   55092200000    T/R</t>
    </r>
    <r>
      <rPr>
        <sz val="11"/>
        <rFont val="新細明體"/>
        <family val="1"/>
        <charset val="136"/>
      </rPr>
      <t>紗</t>
    </r>
    <r>
      <rPr>
        <sz val="11"/>
        <rFont val="Times New Roman"/>
        <family val="1"/>
      </rPr>
      <t>/55095100004    T/W</t>
    </r>
    <r>
      <rPr>
        <sz val="11"/>
        <rFont val="新細明體"/>
        <family val="1"/>
        <charset val="136"/>
      </rPr>
      <t>紗</t>
    </r>
    <r>
      <rPr>
        <sz val="11"/>
        <rFont val="Times New Roman"/>
        <family val="1"/>
      </rPr>
      <t>/55095200003</t>
    </r>
  </si>
  <si>
    <r>
      <t>T/C</t>
    </r>
    <r>
      <rPr>
        <sz val="11"/>
        <rFont val="新細明體"/>
        <family val="1"/>
        <charset val="136"/>
      </rPr>
      <t>紗</t>
    </r>
    <r>
      <rPr>
        <sz val="11"/>
        <rFont val="Times New Roman"/>
        <family val="1"/>
      </rPr>
      <t xml:space="preserve">/55095300002    </t>
    </r>
    <r>
      <rPr>
        <sz val="11"/>
        <rFont val="新細明體"/>
        <family val="1"/>
        <charset val="136"/>
      </rPr>
      <t>其他聚酯纖維棉紗</t>
    </r>
    <r>
      <rPr>
        <sz val="11"/>
        <rFont val="Times New Roman"/>
        <family val="1"/>
      </rPr>
      <t>/550959000006 55094100007 55094200006</t>
    </r>
  </si>
  <si>
    <r>
      <rPr>
        <sz val="11"/>
        <rFont val="新細明體"/>
        <family val="1"/>
        <charset val="136"/>
      </rPr>
      <t>亞克力紗</t>
    </r>
    <r>
      <rPr>
        <sz val="11"/>
        <rFont val="Times New Roman"/>
        <family val="1"/>
      </rPr>
      <t>/55093100009   55093200008     (A/W</t>
    </r>
    <r>
      <rPr>
        <sz val="11"/>
        <rFont val="新細明體"/>
        <family val="1"/>
        <charset val="136"/>
      </rPr>
      <t>紗</t>
    </r>
    <r>
      <rPr>
        <sz val="11"/>
        <rFont val="Times New Roman"/>
        <family val="1"/>
      </rPr>
      <t>)/55096100002    (A/C</t>
    </r>
    <r>
      <rPr>
        <sz val="11"/>
        <rFont val="新細明體"/>
        <family val="1"/>
        <charset val="136"/>
      </rPr>
      <t>紗</t>
    </r>
    <r>
      <rPr>
        <sz val="11"/>
        <rFont val="Times New Roman"/>
        <family val="1"/>
      </rPr>
      <t xml:space="preserve">)/55096200001    </t>
    </r>
  </si>
  <si>
    <r>
      <rPr>
        <sz val="11"/>
        <rFont val="新細明體"/>
        <family val="1"/>
        <charset val="136"/>
      </rPr>
      <t>其他亞克力棉混紡紗</t>
    </r>
    <r>
      <rPr>
        <sz val="11"/>
        <rFont val="Times New Roman"/>
        <family val="1"/>
      </rPr>
      <t>/55096900004</t>
    </r>
  </si>
  <si>
    <r>
      <rPr>
        <sz val="11"/>
        <rFont val="新細明體"/>
        <family val="1"/>
        <charset val="136"/>
      </rPr>
      <t>嫘縈棉紗</t>
    </r>
    <r>
      <rPr>
        <sz val="11"/>
        <rFont val="Times New Roman"/>
        <family val="1"/>
      </rPr>
      <t xml:space="preserve">/5510100000   55101200009   </t>
    </r>
  </si>
  <si>
    <r>
      <rPr>
        <sz val="11"/>
        <rFont val="新細明體"/>
        <family val="1"/>
        <charset val="136"/>
      </rPr>
      <t>嫘縈棉混紡紗</t>
    </r>
    <r>
      <rPr>
        <sz val="11"/>
        <rFont val="Times New Roman"/>
        <family val="1"/>
      </rPr>
      <t xml:space="preserve">/55102000009   55103000007    55109000004 </t>
    </r>
  </si>
  <si>
    <r>
      <rPr>
        <sz val="11"/>
        <rFont val="新細明體"/>
        <family val="1"/>
        <charset val="136"/>
      </rPr>
      <t>尼龍短纖紗</t>
    </r>
    <r>
      <rPr>
        <sz val="11"/>
        <rFont val="Times New Roman"/>
        <family val="1"/>
      </rPr>
      <t xml:space="preserve">/55091100003    55091200002     </t>
    </r>
    <r>
      <rPr>
        <sz val="11"/>
        <rFont val="新細明體"/>
        <family val="1"/>
        <charset val="136"/>
      </rPr>
      <t>人纖製縫紉線</t>
    </r>
    <r>
      <rPr>
        <sz val="11"/>
        <rFont val="Times New Roman"/>
        <family val="1"/>
      </rPr>
      <t>/55081000005    55082000003</t>
    </r>
  </si>
  <si>
    <r>
      <rPr>
        <sz val="11"/>
        <rFont val="新細明體"/>
        <family val="1"/>
        <charset val="136"/>
      </rPr>
      <t>零售用人纖短纖紗</t>
    </r>
    <r>
      <rPr>
        <sz val="11"/>
        <rFont val="Times New Roman"/>
        <family val="1"/>
      </rPr>
      <t>/55111000000.5511200008.55113000006</t>
    </r>
  </si>
  <si>
    <r>
      <rPr>
        <sz val="11"/>
        <rFont val="新細明體"/>
        <family val="1"/>
        <charset val="136"/>
      </rPr>
      <t>特殊人纖短纖紗</t>
    </r>
    <r>
      <rPr>
        <sz val="11"/>
        <rFont val="Times New Roman"/>
        <family val="1"/>
      </rPr>
      <t>/56049020007,56049090002,56049010009,56050010007,56050090000,56060010006,56060020004,56060090009</t>
    </r>
  </si>
  <si>
    <r>
      <rPr>
        <sz val="11"/>
        <rFont val="新細明體"/>
        <family val="1"/>
        <charset val="136"/>
      </rPr>
      <t>其他人纖短纖紗</t>
    </r>
    <r>
      <rPr>
        <sz val="11"/>
        <rFont val="Times New Roman"/>
        <family val="1"/>
      </rPr>
      <t>/55099100006,55099200005,55099900008</t>
    </r>
  </si>
  <si>
    <r>
      <t>106</t>
    </r>
    <r>
      <rPr>
        <b/>
        <sz val="12"/>
        <rFont val="新細明體"/>
        <family val="1"/>
        <charset val="136"/>
      </rPr>
      <t>年</t>
    </r>
    <r>
      <rPr>
        <b/>
        <sz val="12"/>
        <rFont val="Times New Roman"/>
        <family val="1"/>
      </rPr>
      <t>01-11</t>
    </r>
    <r>
      <rPr>
        <b/>
        <sz val="12"/>
        <rFont val="新細明體"/>
        <family val="1"/>
        <charset val="136"/>
      </rPr>
      <t>月聚酯棉紗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  <charset val="136"/>
      </rPr>
      <t>亞克力紗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  <charset val="136"/>
      </rPr>
      <t>嫘縈棉紗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  <charset val="136"/>
      </rPr>
      <t>人纖短纖紗出口統計表</t>
    </r>
    <r>
      <rPr>
        <b/>
        <sz val="12"/>
        <rFont val="Times New Roman"/>
        <family val="1"/>
      </rPr>
      <t xml:space="preserve">     </t>
    </r>
    <r>
      <rPr>
        <sz val="12"/>
        <rFont val="新細明體"/>
        <family val="1"/>
        <charset val="136"/>
      </rPr>
      <t/>
    </r>
    <phoneticPr fontId="2" type="noConversion"/>
  </si>
  <si>
    <r>
      <t>106</t>
    </r>
    <r>
      <rPr>
        <sz val="12"/>
        <rFont val="細明體"/>
        <family val="3"/>
        <charset val="136"/>
      </rPr>
      <t>年</t>
    </r>
    <r>
      <rPr>
        <sz val="12"/>
        <rFont val="Times New Roman"/>
        <family val="1"/>
      </rPr>
      <t>01-11</t>
    </r>
    <r>
      <rPr>
        <sz val="12"/>
        <rFont val="細明體"/>
        <family val="3"/>
        <charset val="136"/>
      </rPr>
      <t>月</t>
    </r>
    <phoneticPr fontId="2" type="noConversion"/>
  </si>
  <si>
    <r>
      <t>105</t>
    </r>
    <r>
      <rPr>
        <sz val="12"/>
        <rFont val="細明體"/>
        <family val="3"/>
        <charset val="136"/>
      </rPr>
      <t>年</t>
    </r>
    <r>
      <rPr>
        <sz val="12"/>
        <rFont val="Times New Roman"/>
        <family val="1"/>
      </rPr>
      <t>01-11</t>
    </r>
    <r>
      <rPr>
        <sz val="12"/>
        <rFont val="細明體"/>
        <family val="3"/>
        <charset val="136"/>
      </rPr>
      <t>月</t>
    </r>
    <phoneticPr fontId="2" type="noConversion"/>
  </si>
  <si>
    <r>
      <rPr>
        <sz val="11"/>
        <rFont val="華康標楷體"/>
        <family val="1"/>
        <charset val="136"/>
      </rPr>
      <t>與去年同期比較</t>
    </r>
    <phoneticPr fontId="2" type="noConversion"/>
  </si>
  <si>
    <r>
      <rPr>
        <sz val="12"/>
        <rFont val="新細明體"/>
        <family val="1"/>
        <charset val="136"/>
      </rPr>
      <t>產品類別</t>
    </r>
    <phoneticPr fontId="2" type="noConversion"/>
  </si>
  <si>
    <r>
      <rPr>
        <sz val="12"/>
        <rFont val="華康標楷體"/>
        <family val="1"/>
        <charset val="136"/>
      </rPr>
      <t>數量</t>
    </r>
    <r>
      <rPr>
        <sz val="12"/>
        <rFont val="Times New Roman"/>
        <family val="1"/>
      </rPr>
      <t>(</t>
    </r>
    <r>
      <rPr>
        <sz val="12"/>
        <rFont val="華康標楷體"/>
        <family val="1"/>
        <charset val="136"/>
      </rPr>
      <t>公斤</t>
    </r>
    <r>
      <rPr>
        <sz val="12"/>
        <rFont val="Times New Roman"/>
        <family val="1"/>
      </rPr>
      <t>)</t>
    </r>
    <phoneticPr fontId="2" type="noConversion"/>
  </si>
  <si>
    <r>
      <rPr>
        <sz val="11"/>
        <rFont val="華康標楷體"/>
        <family val="1"/>
        <charset val="136"/>
      </rPr>
      <t>數量</t>
    </r>
    <r>
      <rPr>
        <sz val="11"/>
        <rFont val="Times New Roman"/>
        <family val="1"/>
      </rPr>
      <t>(%)</t>
    </r>
    <phoneticPr fontId="2" type="noConversion"/>
  </si>
  <si>
    <r>
      <rPr>
        <sz val="11"/>
        <rFont val="華康標楷體"/>
        <family val="1"/>
        <charset val="136"/>
      </rPr>
      <t>金額</t>
    </r>
    <r>
      <rPr>
        <sz val="11"/>
        <rFont val="Times New Roman"/>
        <family val="1"/>
      </rPr>
      <t>(%)</t>
    </r>
    <phoneticPr fontId="2" type="noConversion"/>
  </si>
  <si>
    <r>
      <rPr>
        <sz val="12"/>
        <rFont val="新細明體"/>
        <family val="1"/>
        <charset val="136"/>
      </rPr>
      <t>聚酯棉紗</t>
    </r>
    <phoneticPr fontId="2" type="noConversion"/>
  </si>
  <si>
    <r>
      <rPr>
        <sz val="12"/>
        <rFont val="新細明體"/>
        <family val="1"/>
        <charset val="136"/>
      </rPr>
      <t>合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  <charset val="136"/>
      </rPr>
      <t>計</t>
    </r>
    <phoneticPr fontId="2" type="noConversion"/>
  </si>
  <si>
    <r>
      <rPr>
        <sz val="12"/>
        <rFont val="新細明體"/>
        <family val="1"/>
        <charset val="136"/>
      </rPr>
      <t>合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  <charset val="136"/>
      </rPr>
      <t>計</t>
    </r>
    <phoneticPr fontId="2" type="noConversion"/>
  </si>
  <si>
    <r>
      <rPr>
        <sz val="12"/>
        <rFont val="新細明體"/>
        <family val="1"/>
        <charset val="136"/>
      </rPr>
      <t>合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  <charset val="136"/>
      </rPr>
      <t>計</t>
    </r>
    <phoneticPr fontId="2" type="noConversion"/>
  </si>
  <si>
    <r>
      <rPr>
        <sz val="12"/>
        <rFont val="新細明體"/>
        <family val="1"/>
        <charset val="136"/>
      </rPr>
      <t>總計</t>
    </r>
  </si>
  <si>
    <r>
      <t>106</t>
    </r>
    <r>
      <rPr>
        <b/>
        <sz val="12"/>
        <rFont val="新細明體"/>
        <family val="1"/>
        <charset val="136"/>
      </rPr>
      <t>年</t>
    </r>
    <r>
      <rPr>
        <b/>
        <sz val="12"/>
        <rFont val="Times New Roman"/>
        <family val="1"/>
      </rPr>
      <t>1-12</t>
    </r>
    <r>
      <rPr>
        <b/>
        <sz val="12"/>
        <rFont val="新細明體"/>
        <family val="1"/>
        <charset val="136"/>
      </rPr>
      <t>月聚酯棉紗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  <charset val="136"/>
      </rPr>
      <t>亞克力紗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  <charset val="136"/>
      </rPr>
      <t>嫘縈棉紗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  <charset val="136"/>
      </rPr>
      <t>人纖短纖紗出口統計表</t>
    </r>
    <r>
      <rPr>
        <b/>
        <sz val="12"/>
        <rFont val="Times New Roman"/>
        <family val="1"/>
      </rPr>
      <t xml:space="preserve">     </t>
    </r>
    <r>
      <rPr>
        <sz val="12"/>
        <rFont val="新細明體"/>
        <family val="1"/>
        <charset val="136"/>
      </rPr>
      <t/>
    </r>
    <phoneticPr fontId="2" type="noConversion"/>
  </si>
  <si>
    <r>
      <t>106</t>
    </r>
    <r>
      <rPr>
        <sz val="12"/>
        <rFont val="細明體"/>
        <family val="3"/>
        <charset val="136"/>
      </rPr>
      <t>年</t>
    </r>
    <r>
      <rPr>
        <sz val="12"/>
        <rFont val="Times New Roman"/>
        <family val="1"/>
      </rPr>
      <t>01-12</t>
    </r>
    <r>
      <rPr>
        <sz val="12"/>
        <rFont val="細明體"/>
        <family val="3"/>
        <charset val="136"/>
      </rPr>
      <t>月</t>
    </r>
    <phoneticPr fontId="2" type="noConversion"/>
  </si>
  <si>
    <r>
      <t>105</t>
    </r>
    <r>
      <rPr>
        <sz val="12"/>
        <rFont val="細明體"/>
        <family val="3"/>
        <charset val="136"/>
      </rPr>
      <t>年</t>
    </r>
    <r>
      <rPr>
        <sz val="12"/>
        <rFont val="Times New Roman"/>
        <family val="1"/>
      </rPr>
      <t>01-12</t>
    </r>
    <r>
      <rPr>
        <sz val="12"/>
        <rFont val="細明體"/>
        <family val="3"/>
        <charset val="136"/>
      </rPr>
      <t>月</t>
    </r>
    <phoneticPr fontId="2" type="noConversion"/>
  </si>
  <si>
    <r>
      <rPr>
        <sz val="12"/>
        <rFont val="華康標楷體"/>
        <family val="1"/>
        <charset val="136"/>
      </rPr>
      <t>金額</t>
    </r>
    <r>
      <rPr>
        <sz val="12"/>
        <rFont val="Times New Roman"/>
        <family val="1"/>
      </rPr>
      <t>(</t>
    </r>
    <r>
      <rPr>
        <sz val="12"/>
        <rFont val="華康標楷體"/>
        <family val="1"/>
        <charset val="136"/>
      </rPr>
      <t>美元</t>
    </r>
    <r>
      <rPr>
        <sz val="12"/>
        <rFont val="Times New Roman"/>
        <family val="1"/>
      </rPr>
      <t>)</t>
    </r>
    <phoneticPr fontId="2" type="noConversion"/>
  </si>
  <si>
    <r>
      <rPr>
        <sz val="11"/>
        <rFont val="華康標楷體"/>
        <family val="1"/>
        <charset val="136"/>
      </rPr>
      <t>數量</t>
    </r>
    <r>
      <rPr>
        <sz val="11"/>
        <rFont val="Times New Roman"/>
        <family val="1"/>
      </rPr>
      <t>(%)</t>
    </r>
    <phoneticPr fontId="2" type="noConversion"/>
  </si>
  <si>
    <r>
      <rPr>
        <sz val="11"/>
        <rFont val="華康標楷體"/>
        <family val="1"/>
        <charset val="136"/>
      </rPr>
      <t>金額</t>
    </r>
    <r>
      <rPr>
        <sz val="11"/>
        <rFont val="Times New Roman"/>
        <family val="1"/>
      </rPr>
      <t>(%)</t>
    </r>
    <phoneticPr fontId="2" type="noConversion"/>
  </si>
  <si>
    <r>
      <rPr>
        <sz val="12"/>
        <rFont val="新細明體"/>
        <family val="1"/>
        <charset val="136"/>
      </rPr>
      <t>聚酯棉紗</t>
    </r>
    <phoneticPr fontId="2" type="noConversion"/>
  </si>
  <si>
    <r>
      <rPr>
        <sz val="12"/>
        <rFont val="新細明體"/>
        <family val="1"/>
        <charset val="136"/>
      </rPr>
      <t>合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  <charset val="136"/>
      </rPr>
      <t>計</t>
    </r>
    <phoneticPr fontId="2" type="noConversion"/>
  </si>
  <si>
    <r>
      <t>106</t>
    </r>
    <r>
      <rPr>
        <b/>
        <sz val="12"/>
        <rFont val="新細明體"/>
        <family val="1"/>
        <charset val="136"/>
      </rPr>
      <t>年</t>
    </r>
    <r>
      <rPr>
        <b/>
        <sz val="12"/>
        <rFont val="Times New Roman"/>
        <family val="1"/>
      </rPr>
      <t>1-12</t>
    </r>
    <r>
      <rPr>
        <b/>
        <sz val="12"/>
        <rFont val="新細明體"/>
        <family val="1"/>
        <charset val="136"/>
      </rPr>
      <t>月聚酯棉紗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  <charset val="136"/>
      </rPr>
      <t>亞克力紗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  <charset val="136"/>
      </rPr>
      <t>嫘縈棉紗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  <charset val="136"/>
      </rPr>
      <t>人纖短纖紗出口統計表</t>
    </r>
    <r>
      <rPr>
        <b/>
        <sz val="12"/>
        <rFont val="Times New Roman"/>
        <family val="1"/>
      </rPr>
      <t xml:space="preserve">     </t>
    </r>
    <r>
      <rPr>
        <sz val="12"/>
        <rFont val="新細明體"/>
        <family val="1"/>
        <charset val="136"/>
      </rPr>
      <t/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</si>
</sst>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#,##0_);[Red]\(#,##0\)"/>
    <numFmt numFmtId="177" formatCode="_-* #,##0_-;\-* #,##0_-;_-* &quot;-&quot;??_-;_-@_-"/>
    <numFmt numFmtId="178" formatCode="0.0%"/>
  </numFmts>
  <fonts count="2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1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華康標楷體"/>
      <family val="1"/>
      <charset val="136"/>
    </font>
    <font>
      <sz val="12"/>
      <name val="華康標楷體"/>
      <family val="1"/>
      <charset val="136"/>
    </font>
    <font>
      <sz val="11"/>
      <name val="華康標楷體"/>
      <family val="1"/>
      <charset val="136"/>
    </font>
    <font>
      <sz val="12"/>
      <name val="細明體"/>
      <family val="3"/>
      <charset val="136"/>
    </font>
    <font>
      <sz val="12"/>
      <color indexed="8"/>
      <name val="新細明體"/>
      <family val="1"/>
      <charset val="136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9"/>
      <name val="PMingLiU"/>
      <family val="1"/>
      <charset val="136"/>
    </font>
    <font>
      <b/>
      <sz val="11"/>
      <name val="新細明體"/>
      <family val="1"/>
      <charset val="136"/>
    </font>
    <font>
      <sz val="11"/>
      <color indexed="12"/>
      <name val="Times New Roman"/>
      <family val="1"/>
    </font>
    <font>
      <b/>
      <sz val="12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2"/>
      <color rgb="FFC00000"/>
      <name val="新細明體"/>
      <family val="1"/>
      <charset val="136"/>
      <scheme val="minor"/>
    </font>
    <font>
      <sz val="11"/>
      <color rgb="FF0000FF"/>
      <name val="Times New Roman"/>
      <family val="1"/>
    </font>
    <font>
      <sz val="11"/>
      <name val="微軟正黑體 Light"/>
      <family val="2"/>
      <charset val="136"/>
    </font>
    <font>
      <b/>
      <sz val="12"/>
      <name val="微軟正黑體 Light"/>
      <family val="2"/>
      <charset val="136"/>
    </font>
    <font>
      <sz val="12"/>
      <name val="微軟正黑體 Light"/>
      <family val="2"/>
      <charset val="136"/>
    </font>
    <font>
      <sz val="12"/>
      <color indexed="63"/>
      <name val="Times New Roman"/>
      <family val="1"/>
    </font>
    <font>
      <sz val="12"/>
      <color indexed="9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8F5F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/>
    <xf numFmtId="177" fontId="0" fillId="0" borderId="0" xfId="0" applyNumberFormat="1"/>
    <xf numFmtId="0" fontId="8" fillId="0" borderId="0" xfId="0" applyFont="1" applyAlignment="1">
      <alignment horizontal="centerContinuous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0" fontId="10" fillId="0" borderId="1" xfId="2" applyNumberFormat="1" applyFont="1" applyBorder="1" applyAlignment="1">
      <alignment horizontal="center" vertical="center"/>
    </xf>
    <xf numFmtId="0" fontId="10" fillId="0" borderId="0" xfId="0" applyFont="1"/>
    <xf numFmtId="0" fontId="0" fillId="7" borderId="1" xfId="0" applyFill="1" applyBorder="1" applyAlignment="1">
      <alignment horizontal="center" vertical="center"/>
    </xf>
    <xf numFmtId="177" fontId="0" fillId="7" borderId="1" xfId="0" applyNumberFormat="1" applyFill="1" applyBorder="1" applyAlignment="1">
      <alignment vertical="center"/>
    </xf>
    <xf numFmtId="10" fontId="10" fillId="7" borderId="1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0" fillId="0" borderId="1" xfId="0" applyBorder="1" applyAlignment="1">
      <alignment vertical="center"/>
    </xf>
    <xf numFmtId="177" fontId="9" fillId="0" borderId="1" xfId="1" applyNumberFormat="1" applyFont="1" applyFill="1" applyBorder="1" applyAlignment="1">
      <alignment horizontal="right" vertical="center"/>
    </xf>
    <xf numFmtId="177" fontId="9" fillId="0" borderId="1" xfId="1" applyNumberFormat="1" applyFont="1" applyFill="1" applyBorder="1" applyAlignment="1">
      <alignment vertical="center"/>
    </xf>
    <xf numFmtId="177" fontId="9" fillId="0" borderId="1" xfId="1" applyNumberFormat="1" applyFont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177" fontId="9" fillId="2" borderId="5" xfId="1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Continuous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7" fillId="0" borderId="1" xfId="1" applyNumberFormat="1" applyFont="1" applyFill="1" applyBorder="1"/>
    <xf numFmtId="49" fontId="7" fillId="0" borderId="3" xfId="0" applyNumberFormat="1" applyFont="1" applyFill="1" applyBorder="1" applyAlignment="1">
      <alignment horizontal="right"/>
    </xf>
    <xf numFmtId="0" fontId="7" fillId="0" borderId="3" xfId="0" applyFont="1" applyFill="1" applyBorder="1"/>
    <xf numFmtId="0" fontId="7" fillId="0" borderId="4" xfId="0" applyFont="1" applyFill="1" applyBorder="1"/>
    <xf numFmtId="0" fontId="7" fillId="0" borderId="2" xfId="0" applyFont="1" applyFill="1" applyBorder="1"/>
    <xf numFmtId="0" fontId="7" fillId="0" borderId="1" xfId="0" applyFont="1" applyFill="1" applyBorder="1" applyAlignment="1">
      <alignment horizontal="right"/>
    </xf>
    <xf numFmtId="0" fontId="7" fillId="0" borderId="5" xfId="0" applyFont="1" applyFill="1" applyBorder="1"/>
    <xf numFmtId="0" fontId="7" fillId="0" borderId="0" xfId="0" applyFont="1" applyFill="1"/>
    <xf numFmtId="0" fontId="7" fillId="0" borderId="1" xfId="0" applyFont="1" applyFill="1" applyBorder="1" applyAlignment="1">
      <alignment vertical="center"/>
    </xf>
    <xf numFmtId="176" fontId="7" fillId="0" borderId="0" xfId="0" applyNumberFormat="1" applyFont="1"/>
    <xf numFmtId="0" fontId="4" fillId="0" borderId="0" xfId="0" applyFont="1" applyFill="1"/>
    <xf numFmtId="0" fontId="18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/>
    </xf>
    <xf numFmtId="0" fontId="19" fillId="0" borderId="0" xfId="0" applyFont="1"/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Continuous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177" fontId="19" fillId="0" borderId="1" xfId="1" applyNumberFormat="1" applyFont="1" applyFill="1" applyBorder="1" applyAlignment="1">
      <alignment horizontal="right" vertical="center"/>
    </xf>
    <xf numFmtId="177" fontId="19" fillId="0" borderId="1" xfId="1" applyNumberFormat="1" applyFont="1" applyFill="1" applyBorder="1" applyAlignment="1">
      <alignment vertical="center"/>
    </xf>
    <xf numFmtId="177" fontId="19" fillId="0" borderId="1" xfId="1" applyNumberFormat="1" applyFont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19" fillId="2" borderId="4" xfId="0" applyFont="1" applyFill="1" applyBorder="1" applyAlignment="1">
      <alignment vertical="center"/>
    </xf>
    <xf numFmtId="0" fontId="19" fillId="2" borderId="5" xfId="0" applyFont="1" applyFill="1" applyBorder="1" applyAlignment="1">
      <alignment vertical="center"/>
    </xf>
    <xf numFmtId="0" fontId="19" fillId="0" borderId="2" xfId="0" applyFont="1" applyBorder="1" applyAlignment="1">
      <alignment vertical="center"/>
    </xf>
    <xf numFmtId="177" fontId="19" fillId="0" borderId="2" xfId="1" applyNumberFormat="1" applyFont="1" applyBorder="1" applyAlignment="1">
      <alignment vertical="center"/>
    </xf>
    <xf numFmtId="177" fontId="19" fillId="2" borderId="5" xfId="1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177" fontId="19" fillId="0" borderId="1" xfId="0" applyNumberFormat="1" applyFont="1" applyBorder="1"/>
    <xf numFmtId="177" fontId="19" fillId="0" borderId="0" xfId="0" applyNumberFormat="1" applyFont="1"/>
    <xf numFmtId="10" fontId="19" fillId="0" borderId="1" xfId="2" applyNumberFormat="1" applyFont="1" applyBorder="1" applyAlignment="1">
      <alignment horizontal="right" vertical="center"/>
    </xf>
    <xf numFmtId="0" fontId="19" fillId="2" borderId="5" xfId="0" applyFont="1" applyFill="1" applyBorder="1" applyAlignment="1">
      <alignment horizontal="right" vertical="center"/>
    </xf>
    <xf numFmtId="0" fontId="19" fillId="3" borderId="1" xfId="0" applyFont="1" applyFill="1" applyBorder="1" applyAlignment="1">
      <alignment horizontal="center" vertical="center"/>
    </xf>
    <xf numFmtId="177" fontId="19" fillId="3" borderId="1" xfId="0" applyNumberFormat="1" applyFont="1" applyFill="1" applyBorder="1" applyAlignment="1">
      <alignment vertical="center"/>
    </xf>
    <xf numFmtId="177" fontId="19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/>
    <xf numFmtId="10" fontId="19" fillId="3" borderId="1" xfId="2" applyNumberFormat="1" applyFont="1" applyFill="1" applyBorder="1" applyAlignment="1">
      <alignment horizontal="right" vertical="center"/>
    </xf>
    <xf numFmtId="0" fontId="19" fillId="0" borderId="1" xfId="0" applyFont="1" applyBorder="1"/>
    <xf numFmtId="0" fontId="19" fillId="0" borderId="1" xfId="0" applyFont="1" applyBorder="1" applyAlignment="1">
      <alignment horizontal="centerContinuous"/>
    </xf>
    <xf numFmtId="177" fontId="19" fillId="0" borderId="1" xfId="1" applyNumberFormat="1" applyFont="1" applyFill="1" applyBorder="1" applyAlignment="1">
      <alignment horizontal="right"/>
    </xf>
    <xf numFmtId="177" fontId="19" fillId="0" borderId="1" xfId="1" applyNumberFormat="1" applyFont="1" applyFill="1" applyBorder="1" applyAlignment="1"/>
    <xf numFmtId="177" fontId="19" fillId="0" borderId="1" xfId="1" applyNumberFormat="1" applyFont="1" applyBorder="1" applyAlignment="1"/>
    <xf numFmtId="0" fontId="19" fillId="0" borderId="3" xfId="0" applyFont="1" applyFill="1" applyBorder="1"/>
    <xf numFmtId="0" fontId="19" fillId="2" borderId="4" xfId="0" applyFont="1" applyFill="1" applyBorder="1"/>
    <xf numFmtId="0" fontId="19" fillId="2" borderId="5" xfId="0" applyFont="1" applyFill="1" applyBorder="1"/>
    <xf numFmtId="0" fontId="19" fillId="0" borderId="2" xfId="0" applyFont="1" applyBorder="1"/>
    <xf numFmtId="177" fontId="19" fillId="0" borderId="2" xfId="1" applyNumberFormat="1" applyFont="1" applyBorder="1"/>
    <xf numFmtId="177" fontId="19" fillId="0" borderId="1" xfId="1" applyNumberFormat="1" applyFont="1" applyBorder="1"/>
    <xf numFmtId="177" fontId="19" fillId="2" borderId="5" xfId="1" applyNumberFormat="1" applyFont="1" applyFill="1" applyBorder="1"/>
    <xf numFmtId="0" fontId="19" fillId="4" borderId="1" xfId="0" applyFont="1" applyFill="1" applyBorder="1" applyAlignment="1">
      <alignment horizontal="center" vertical="center"/>
    </xf>
    <xf numFmtId="177" fontId="19" fillId="4" borderId="6" xfId="0" applyNumberFormat="1" applyFont="1" applyFill="1" applyBorder="1" applyAlignment="1">
      <alignment vertical="center"/>
    </xf>
    <xf numFmtId="10" fontId="19" fillId="0" borderId="1" xfId="2" applyNumberFormat="1" applyFont="1" applyBorder="1" applyAlignment="1">
      <alignment horizontal="center" vertical="center"/>
    </xf>
    <xf numFmtId="10" fontId="19" fillId="5" borderId="1" xfId="2" applyNumberFormat="1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vertical="center"/>
    </xf>
    <xf numFmtId="177" fontId="19" fillId="7" borderId="1" xfId="0" applyNumberFormat="1" applyFont="1" applyFill="1" applyBorder="1" applyAlignment="1">
      <alignment vertical="center"/>
    </xf>
    <xf numFmtId="0" fontId="19" fillId="0" borderId="0" xfId="0" applyFont="1" applyFill="1"/>
    <xf numFmtId="0" fontId="19" fillId="6" borderId="1" xfId="0" applyFont="1" applyFill="1" applyBorder="1"/>
    <xf numFmtId="177" fontId="19" fillId="6" borderId="1" xfId="0" applyNumberFormat="1" applyFont="1" applyFill="1" applyBorder="1"/>
    <xf numFmtId="10" fontId="19" fillId="6" borderId="1" xfId="2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9" fillId="6" borderId="1" xfId="0" applyFont="1" applyFill="1" applyBorder="1" applyAlignment="1">
      <alignment vertical="center"/>
    </xf>
    <xf numFmtId="177" fontId="19" fillId="6" borderId="1" xfId="0" applyNumberFormat="1" applyFont="1" applyFill="1" applyBorder="1" applyAlignment="1">
      <alignment vertical="center"/>
    </xf>
    <xf numFmtId="10" fontId="21" fillId="0" borderId="1" xfId="2" applyNumberFormat="1" applyFont="1" applyBorder="1" applyAlignment="1">
      <alignment horizontal="right" vertical="center"/>
    </xf>
    <xf numFmtId="10" fontId="21" fillId="6" borderId="1" xfId="2" applyNumberFormat="1" applyFont="1" applyFill="1" applyBorder="1" applyAlignment="1">
      <alignment horizontal="right" vertical="center"/>
    </xf>
    <xf numFmtId="176" fontId="7" fillId="7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176" fontId="7" fillId="7" borderId="1" xfId="0" applyNumberFormat="1" applyFont="1" applyFill="1" applyBorder="1"/>
    <xf numFmtId="176" fontId="7" fillId="7" borderId="1" xfId="1" applyNumberFormat="1" applyFont="1" applyFill="1" applyBorder="1"/>
    <xf numFmtId="177" fontId="7" fillId="7" borderId="1" xfId="1" applyNumberFormat="1" applyFont="1" applyFill="1" applyBorder="1"/>
    <xf numFmtId="177" fontId="7" fillId="7" borderId="1" xfId="0" applyNumberFormat="1" applyFont="1" applyFill="1" applyBorder="1" applyAlignment="1">
      <alignment vertical="center"/>
    </xf>
    <xf numFmtId="177" fontId="7" fillId="7" borderId="1" xfId="1" applyNumberFormat="1" applyFont="1" applyFill="1" applyBorder="1" applyAlignment="1">
      <alignment horizontal="right"/>
    </xf>
    <xf numFmtId="176" fontId="7" fillId="7" borderId="5" xfId="0" applyNumberFormat="1" applyFont="1" applyFill="1" applyBorder="1"/>
    <xf numFmtId="177" fontId="7" fillId="7" borderId="5" xfId="1" applyNumberFormat="1" applyFont="1" applyFill="1" applyBorder="1"/>
    <xf numFmtId="0" fontId="7" fillId="7" borderId="5" xfId="0" applyFont="1" applyFill="1" applyBorder="1"/>
    <xf numFmtId="176" fontId="7" fillId="7" borderId="0" xfId="0" applyNumberFormat="1" applyFont="1" applyFill="1"/>
    <xf numFmtId="0" fontId="7" fillId="7" borderId="0" xfId="0" applyFont="1" applyFill="1"/>
    <xf numFmtId="176" fontId="17" fillId="7" borderId="1" xfId="0" applyNumberFormat="1" applyFont="1" applyFill="1" applyBorder="1" applyAlignment="1">
      <alignment vertical="center"/>
    </xf>
    <xf numFmtId="177" fontId="17" fillId="7" borderId="1" xfId="0" applyNumberFormat="1" applyFont="1" applyFill="1" applyBorder="1" applyAlignment="1">
      <alignment vertical="center"/>
    </xf>
    <xf numFmtId="177" fontId="22" fillId="7" borderId="1" xfId="0" applyNumberFormat="1" applyFont="1" applyFill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7" fontId="3" fillId="0" borderId="1" xfId="1" applyNumberFormat="1" applyFont="1" applyFill="1" applyBorder="1" applyAlignment="1">
      <alignment horizontal="right" vertical="center"/>
    </xf>
    <xf numFmtId="177" fontId="3" fillId="0" borderId="1" xfId="1" applyNumberFormat="1" applyFont="1" applyFill="1" applyBorder="1" applyAlignment="1">
      <alignment vertical="center"/>
    </xf>
    <xf numFmtId="177" fontId="3" fillId="0" borderId="1" xfId="1" applyNumberFormat="1" applyFont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177" fontId="3" fillId="2" borderId="5" xfId="1" applyNumberFormat="1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177" fontId="3" fillId="7" borderId="1" xfId="0" applyNumberFormat="1" applyFont="1" applyFill="1" applyBorder="1" applyAlignment="1">
      <alignment vertical="center"/>
    </xf>
    <xf numFmtId="177" fontId="3" fillId="0" borderId="1" xfId="1" applyNumberFormat="1" applyFont="1" applyBorder="1" applyAlignment="1">
      <alignment horizontal="right" vertical="center"/>
    </xf>
    <xf numFmtId="177" fontId="3" fillId="0" borderId="2" xfId="1" applyNumberFormat="1" applyFont="1" applyBorder="1" applyAlignment="1">
      <alignment vertical="center"/>
    </xf>
    <xf numFmtId="3" fontId="26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8" fontId="7" fillId="0" borderId="1" xfId="2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8" fontId="3" fillId="2" borderId="5" xfId="0" applyNumberFormat="1" applyFont="1" applyFill="1" applyBorder="1" applyAlignment="1">
      <alignment horizontal="right" vertical="center"/>
    </xf>
    <xf numFmtId="178" fontId="7" fillId="7" borderId="1" xfId="2" applyNumberFormat="1" applyFont="1" applyFill="1" applyBorder="1" applyAlignment="1">
      <alignment horizontal="right" vertical="center"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0" fillId="0" borderId="0" xfId="0" applyFont="1" applyBorder="1" applyAlignment="1"/>
    <xf numFmtId="0" fontId="18" fillId="0" borderId="0" xfId="0" applyFont="1" applyAlignment="1">
      <alignment horizontal="center"/>
    </xf>
    <xf numFmtId="0" fontId="20" fillId="0" borderId="7" xfId="0" applyFont="1" applyBorder="1" applyAlignment="1"/>
    <xf numFmtId="0" fontId="20" fillId="0" borderId="0" xfId="0" applyFont="1" applyBorder="1" applyAlignment="1">
      <alignment wrapText="1"/>
    </xf>
    <xf numFmtId="0" fontId="4" fillId="0" borderId="0" xfId="0" applyFont="1" applyBorder="1" applyAlignment="1"/>
    <xf numFmtId="0" fontId="0" fillId="0" borderId="0" xfId="0" applyBorder="1" applyAlignment="1"/>
    <xf numFmtId="0" fontId="18" fillId="0" borderId="0" xfId="0" applyFont="1" applyAlignment="1">
      <alignment horizontal="center" vertical="center"/>
    </xf>
    <xf numFmtId="0" fontId="4" fillId="0" borderId="7" xfId="0" applyFont="1" applyBorder="1" applyAlignment="1"/>
    <xf numFmtId="0" fontId="0" fillId="0" borderId="7" xfId="0" applyBorder="1" applyAlignment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4" fillId="0" borderId="0" xfId="0" applyFont="1" applyBorder="1" applyAlignment="1"/>
    <xf numFmtId="0" fontId="16" fillId="0" borderId="0" xfId="0" applyFont="1" applyBorder="1" applyAlignment="1"/>
    <xf numFmtId="176" fontId="7" fillId="7" borderId="1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Continuous"/>
    </xf>
    <xf numFmtId="177" fontId="3" fillId="0" borderId="1" xfId="1" applyNumberFormat="1" applyFont="1" applyFill="1" applyBorder="1" applyAlignment="1"/>
    <xf numFmtId="178" fontId="7" fillId="0" borderId="1" xfId="2" applyNumberFormat="1" applyFont="1" applyBorder="1" applyAlignment="1">
      <alignment horizontal="center" vertical="center"/>
    </xf>
    <xf numFmtId="177" fontId="3" fillId="0" borderId="1" xfId="1" applyNumberFormat="1" applyFont="1" applyBorder="1" applyAlignment="1"/>
    <xf numFmtId="0" fontId="3" fillId="0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178" fontId="3" fillId="2" borderId="5" xfId="0" applyNumberFormat="1" applyFont="1" applyFill="1" applyBorder="1"/>
    <xf numFmtId="0" fontId="3" fillId="0" borderId="2" xfId="0" applyFont="1" applyBorder="1"/>
    <xf numFmtId="177" fontId="3" fillId="0" borderId="1" xfId="1" applyNumberFormat="1" applyFont="1" applyBorder="1"/>
    <xf numFmtId="177" fontId="3" fillId="2" borderId="5" xfId="1" applyNumberFormat="1" applyFont="1" applyFill="1" applyBorder="1"/>
    <xf numFmtId="178" fontId="7" fillId="7" borderId="1" xfId="2" applyNumberFormat="1" applyFont="1" applyFill="1" applyBorder="1" applyAlignment="1">
      <alignment horizontal="center" vertical="center"/>
    </xf>
    <xf numFmtId="177" fontId="3" fillId="0" borderId="0" xfId="0" applyNumberFormat="1" applyFont="1"/>
    <xf numFmtId="0" fontId="3" fillId="8" borderId="1" xfId="0" applyFont="1" applyFill="1" applyBorder="1" applyAlignment="1">
      <alignment vertical="center"/>
    </xf>
    <xf numFmtId="0" fontId="27" fillId="0" borderId="0" xfId="0" applyFont="1"/>
    <xf numFmtId="177" fontId="27" fillId="0" borderId="0" xfId="0" applyNumberFormat="1" applyFont="1"/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41"/>
  <sheetViews>
    <sheetView workbookViewId="0">
      <selection activeCell="J10" sqref="J10"/>
    </sheetView>
  </sheetViews>
  <sheetFormatPr defaultColWidth="9" defaultRowHeight="16.7"/>
  <cols>
    <col min="1" max="1" width="19.25" style="47" customWidth="1"/>
    <col min="2" max="2" width="11.625" style="47" customWidth="1"/>
    <col min="3" max="3" width="12.375" style="47" customWidth="1"/>
    <col min="4" max="4" width="11.625" style="47" customWidth="1"/>
    <col min="5" max="5" width="12.375" style="47" customWidth="1"/>
    <col min="6" max="6" width="9.875" style="47" customWidth="1"/>
    <col min="7" max="7" width="10.375" style="47" customWidth="1"/>
    <col min="8" max="16384" width="9" style="47"/>
  </cols>
  <sheetData>
    <row r="1" spans="1:7" ht="21.7" customHeight="1">
      <c r="A1" s="45" t="s">
        <v>113</v>
      </c>
      <c r="B1" s="46"/>
      <c r="C1" s="46"/>
      <c r="D1" s="46"/>
      <c r="E1" s="46"/>
      <c r="F1" s="46"/>
      <c r="G1" s="46"/>
    </row>
    <row r="3" spans="1:7" ht="21.85" customHeight="1">
      <c r="A3" s="48"/>
      <c r="B3" s="49" t="s">
        <v>114</v>
      </c>
      <c r="C3" s="49"/>
      <c r="D3" s="49" t="s">
        <v>115</v>
      </c>
      <c r="E3" s="49"/>
      <c r="F3" s="141" t="s">
        <v>26</v>
      </c>
      <c r="G3" s="142"/>
    </row>
    <row r="4" spans="1:7" s="51" customFormat="1" ht="29.35" customHeight="1">
      <c r="A4" s="50" t="s">
        <v>27</v>
      </c>
      <c r="B4" s="50" t="s">
        <v>28</v>
      </c>
      <c r="C4" s="50" t="s">
        <v>29</v>
      </c>
      <c r="D4" s="50" t="s">
        <v>28</v>
      </c>
      <c r="E4" s="50" t="s">
        <v>29</v>
      </c>
      <c r="F4" s="50" t="s">
        <v>30</v>
      </c>
      <c r="G4" s="50" t="s">
        <v>31</v>
      </c>
    </row>
    <row r="5" spans="1:7" ht="21.85" customHeight="1">
      <c r="A5" s="48" t="s">
        <v>32</v>
      </c>
      <c r="B5" s="52">
        <f>SUM(公式!B5)</f>
        <v>197735</v>
      </c>
      <c r="C5" s="52">
        <f>SUM(公式!C5)</f>
        <v>376700</v>
      </c>
      <c r="D5" s="52">
        <v>547162</v>
      </c>
      <c r="E5" s="52">
        <v>1366800</v>
      </c>
      <c r="F5" s="64">
        <f t="shared" ref="F5:G10" si="0">SUM(B5/D5-1)</f>
        <v>-0.63861708232662351</v>
      </c>
      <c r="G5" s="64">
        <f t="shared" si="0"/>
        <v>-0.72439274217149552</v>
      </c>
    </row>
    <row r="6" spans="1:7" ht="21.85" customHeight="1">
      <c r="A6" s="48" t="s">
        <v>11</v>
      </c>
      <c r="B6" s="52">
        <f>SUM(公式!B8)</f>
        <v>305986</v>
      </c>
      <c r="C6" s="52">
        <f>SUM(公式!C8)</f>
        <v>553600</v>
      </c>
      <c r="D6" s="53">
        <v>203117</v>
      </c>
      <c r="E6" s="53">
        <v>438800</v>
      </c>
      <c r="F6" s="64">
        <f t="shared" si="0"/>
        <v>0.50645194641512026</v>
      </c>
      <c r="G6" s="64">
        <f t="shared" si="0"/>
        <v>0.26162260711030072</v>
      </c>
    </row>
    <row r="7" spans="1:7" ht="21.85" customHeight="1">
      <c r="A7" s="48" t="s">
        <v>12</v>
      </c>
      <c r="B7" s="52">
        <f>SUM(公式!B10)</f>
        <v>0</v>
      </c>
      <c r="C7" s="52">
        <f>SUM(公式!C10)</f>
        <v>0</v>
      </c>
      <c r="D7" s="54">
        <v>2203</v>
      </c>
      <c r="E7" s="54">
        <v>28400</v>
      </c>
      <c r="F7" s="54">
        <v>0</v>
      </c>
      <c r="G7" s="54">
        <v>0</v>
      </c>
    </row>
    <row r="8" spans="1:7" ht="21.85" customHeight="1">
      <c r="A8" s="48" t="s">
        <v>13</v>
      </c>
      <c r="B8" s="52">
        <f>SUM(公式!B12)</f>
        <v>484073</v>
      </c>
      <c r="C8" s="52">
        <f>SUM(公式!C12)</f>
        <v>963900</v>
      </c>
      <c r="D8" s="54">
        <v>503222</v>
      </c>
      <c r="E8" s="54">
        <v>1443600</v>
      </c>
      <c r="F8" s="64">
        <f t="shared" si="0"/>
        <v>-3.8052787835190061E-2</v>
      </c>
      <c r="G8" s="64">
        <f t="shared" si="0"/>
        <v>-0.3322942643391521</v>
      </c>
    </row>
    <row r="9" spans="1:7" ht="21.85" customHeight="1">
      <c r="A9" s="48" t="s">
        <v>1</v>
      </c>
      <c r="B9" s="52">
        <f>SUM(公式!B14)</f>
        <v>148218</v>
      </c>
      <c r="C9" s="52">
        <f>SUM(公式!C14)</f>
        <v>288600</v>
      </c>
      <c r="D9" s="54">
        <v>144810</v>
      </c>
      <c r="E9" s="54">
        <v>390000</v>
      </c>
      <c r="F9" s="64">
        <f t="shared" si="0"/>
        <v>2.3534286306194252E-2</v>
      </c>
      <c r="G9" s="64">
        <f t="shared" si="0"/>
        <v>-0.26</v>
      </c>
    </row>
    <row r="10" spans="1:7" ht="23.35" customHeight="1">
      <c r="A10" s="55" t="s">
        <v>33</v>
      </c>
      <c r="B10" s="54">
        <f>SUM(B5:B9)</f>
        <v>1136012</v>
      </c>
      <c r="C10" s="54">
        <f>SUM(C5:C9)</f>
        <v>2182800</v>
      </c>
      <c r="D10" s="54">
        <v>1400514</v>
      </c>
      <c r="E10" s="54">
        <v>3667600</v>
      </c>
      <c r="F10" s="64">
        <f t="shared" si="0"/>
        <v>-0.18886066115726086</v>
      </c>
      <c r="G10" s="64">
        <f t="shared" si="0"/>
        <v>-0.40484240375177227</v>
      </c>
    </row>
    <row r="11" spans="1:7" ht="11.35" customHeight="1">
      <c r="A11" s="56"/>
      <c r="B11" s="57"/>
      <c r="C11" s="57"/>
      <c r="D11" s="57"/>
      <c r="E11" s="57"/>
      <c r="F11" s="65"/>
      <c r="G11" s="65"/>
    </row>
    <row r="12" spans="1:7" ht="21.85" customHeight="1">
      <c r="A12" s="58" t="s">
        <v>34</v>
      </c>
      <c r="B12" s="52">
        <f>SUM(公式!B20)</f>
        <v>21054</v>
      </c>
      <c r="C12" s="52">
        <f>SUM(公式!C20)</f>
        <v>102000</v>
      </c>
      <c r="D12" s="59">
        <v>39362</v>
      </c>
      <c r="E12" s="59">
        <v>245900</v>
      </c>
      <c r="F12" s="64">
        <f t="shared" ref="F12:G16" si="1">SUM(B12/D12-1)</f>
        <v>-0.46511864234540923</v>
      </c>
      <c r="G12" s="64">
        <f t="shared" si="1"/>
        <v>-0.58519723464823103</v>
      </c>
    </row>
    <row r="13" spans="1:7" ht="21.85" customHeight="1">
      <c r="A13" s="48" t="s">
        <v>8</v>
      </c>
      <c r="B13" s="52">
        <f>SUM(公式!B23)</f>
        <v>0</v>
      </c>
      <c r="C13" s="52">
        <f>SUM(公式!C23)</f>
        <v>0</v>
      </c>
      <c r="D13" s="54">
        <v>5143</v>
      </c>
      <c r="E13" s="54">
        <v>113000</v>
      </c>
      <c r="F13" s="64">
        <f t="shared" si="1"/>
        <v>-1</v>
      </c>
      <c r="G13" s="64">
        <f t="shared" si="1"/>
        <v>-1</v>
      </c>
    </row>
    <row r="14" spans="1:7" ht="21.85" customHeight="1">
      <c r="A14" s="48" t="s">
        <v>9</v>
      </c>
      <c r="B14" s="52">
        <f>SUM(公式!B25)</f>
        <v>0</v>
      </c>
      <c r="C14" s="52">
        <f>SUM(公式!C25)</f>
        <v>0</v>
      </c>
      <c r="D14" s="54">
        <v>0</v>
      </c>
      <c r="E14" s="54">
        <v>0</v>
      </c>
      <c r="F14" s="54">
        <v>0</v>
      </c>
      <c r="G14" s="54">
        <v>0</v>
      </c>
    </row>
    <row r="15" spans="1:7" ht="21.85" customHeight="1">
      <c r="A15" s="48" t="s">
        <v>0</v>
      </c>
      <c r="B15" s="52">
        <f>SUM(公式!B27)</f>
        <v>8026</v>
      </c>
      <c r="C15" s="52">
        <f>SUM(公式!C27)</f>
        <v>187200</v>
      </c>
      <c r="D15" s="54">
        <v>4734</v>
      </c>
      <c r="E15" s="54">
        <v>36300</v>
      </c>
      <c r="F15" s="64">
        <f t="shared" si="1"/>
        <v>0.69539501478664967</v>
      </c>
      <c r="G15" s="64">
        <f t="shared" si="1"/>
        <v>4.1570247933884295</v>
      </c>
    </row>
    <row r="16" spans="1:7" ht="21.85" customHeight="1">
      <c r="A16" s="55" t="s">
        <v>33</v>
      </c>
      <c r="B16" s="54">
        <f>SUM(B12:B15)</f>
        <v>29080</v>
      </c>
      <c r="C16" s="54">
        <f>SUM(C12:C15)</f>
        <v>289200</v>
      </c>
      <c r="D16" s="54">
        <v>49239</v>
      </c>
      <c r="E16" s="54">
        <v>395200</v>
      </c>
      <c r="F16" s="64">
        <f t="shared" si="1"/>
        <v>-0.40941123905846988</v>
      </c>
      <c r="G16" s="64">
        <f t="shared" si="1"/>
        <v>-0.26821862348178138</v>
      </c>
    </row>
    <row r="17" spans="1:7" ht="11.35" customHeight="1">
      <c r="A17" s="56"/>
      <c r="B17" s="60"/>
      <c r="C17" s="60"/>
      <c r="D17" s="60"/>
      <c r="E17" s="60"/>
      <c r="F17" s="65"/>
      <c r="G17" s="65"/>
    </row>
    <row r="18" spans="1:7" ht="21.85" customHeight="1">
      <c r="A18" s="48" t="s">
        <v>35</v>
      </c>
      <c r="B18" s="52">
        <f>SUM(公式!B31)</f>
        <v>565101</v>
      </c>
      <c r="C18" s="52">
        <f>SUM(公式!C31)</f>
        <v>1593500</v>
      </c>
      <c r="D18" s="54">
        <v>566484</v>
      </c>
      <c r="E18" s="54">
        <v>1527300</v>
      </c>
      <c r="F18" s="64">
        <f t="shared" ref="F18:G22" si="2">SUM(B18/D18-1)</f>
        <v>-2.4413752197767202E-3</v>
      </c>
      <c r="G18" s="64">
        <f t="shared" si="2"/>
        <v>4.3344464086950918E-2</v>
      </c>
    </row>
    <row r="19" spans="1:7" ht="21.85" customHeight="1">
      <c r="A19" s="48" t="s">
        <v>2</v>
      </c>
      <c r="B19" s="52">
        <f>SUM(公式!B34)</f>
        <v>39370</v>
      </c>
      <c r="C19" s="52">
        <f>SUM(公式!C34)</f>
        <v>262900</v>
      </c>
      <c r="D19" s="54">
        <v>46725</v>
      </c>
      <c r="E19" s="54">
        <v>189800</v>
      </c>
      <c r="F19" s="64">
        <f t="shared" si="2"/>
        <v>-0.15741037988229001</v>
      </c>
      <c r="G19" s="64">
        <f t="shared" si="2"/>
        <v>0.38514225500526877</v>
      </c>
    </row>
    <row r="20" spans="1:7" ht="21.85" customHeight="1">
      <c r="A20" s="48" t="s">
        <v>3</v>
      </c>
      <c r="B20" s="52">
        <f>SUM(公式!B38)</f>
        <v>49717</v>
      </c>
      <c r="C20" s="52">
        <f>SUM(公式!C38)</f>
        <v>759500</v>
      </c>
      <c r="D20" s="54">
        <v>29261</v>
      </c>
      <c r="E20" s="54">
        <v>355400</v>
      </c>
      <c r="F20" s="64">
        <f t="shared" si="2"/>
        <v>0.699087522641058</v>
      </c>
      <c r="G20" s="64">
        <f t="shared" si="2"/>
        <v>1.1370287000562747</v>
      </c>
    </row>
    <row r="21" spans="1:7" ht="21.85" customHeight="1">
      <c r="A21" s="48" t="s">
        <v>14</v>
      </c>
      <c r="B21" s="52">
        <f>SUM(公式!B41)</f>
        <v>79049</v>
      </c>
      <c r="C21" s="52">
        <f>SUM(公式!C41)</f>
        <v>496900</v>
      </c>
      <c r="D21" s="54">
        <v>155898</v>
      </c>
      <c r="E21" s="54">
        <v>656100</v>
      </c>
      <c r="F21" s="64">
        <f t="shared" si="2"/>
        <v>-0.49294410447856929</v>
      </c>
      <c r="G21" s="64">
        <f t="shared" si="2"/>
        <v>-0.24264593811918911</v>
      </c>
    </row>
    <row r="22" spans="1:7" ht="21.85" customHeight="1">
      <c r="A22" s="55" t="s">
        <v>33</v>
      </c>
      <c r="B22" s="54">
        <f>SUM(B18:B21)</f>
        <v>733237</v>
      </c>
      <c r="C22" s="54">
        <f>SUM(C18:C21)</f>
        <v>3112800</v>
      </c>
      <c r="D22" s="54">
        <v>798368</v>
      </c>
      <c r="E22" s="54">
        <v>2728600</v>
      </c>
      <c r="F22" s="64">
        <f t="shared" si="2"/>
        <v>-8.1580173554050228E-2</v>
      </c>
      <c r="G22" s="64">
        <f t="shared" si="2"/>
        <v>0.14080480832661446</v>
      </c>
    </row>
    <row r="23" spans="1:7" ht="11.35" customHeight="1">
      <c r="A23" s="56"/>
      <c r="B23" s="60"/>
      <c r="C23" s="60"/>
      <c r="D23" s="60"/>
      <c r="E23" s="60"/>
      <c r="F23" s="65"/>
      <c r="G23" s="65"/>
    </row>
    <row r="24" spans="1:7" ht="21.85" customHeight="1">
      <c r="A24" s="48" t="s">
        <v>36</v>
      </c>
      <c r="B24" s="52">
        <f>SUM(公式!B46)</f>
        <v>23561</v>
      </c>
      <c r="C24" s="52">
        <f>SUM(公式!C46)</f>
        <v>69100</v>
      </c>
      <c r="D24" s="54">
        <v>23219</v>
      </c>
      <c r="E24" s="54">
        <v>55400</v>
      </c>
      <c r="F24" s="64">
        <f>SUM(B24/D24-1)</f>
        <v>1.472931650803222E-2</v>
      </c>
      <c r="G24" s="64">
        <f>SUM(C24/E24-1)</f>
        <v>0.24729241877256314</v>
      </c>
    </row>
    <row r="25" spans="1:7" ht="21.85" customHeight="1">
      <c r="A25" s="48" t="s">
        <v>15</v>
      </c>
      <c r="B25" s="52">
        <f>SUM(公式!B50)</f>
        <v>168019</v>
      </c>
      <c r="C25" s="52">
        <f>SUM(公式!C50)</f>
        <v>1193300</v>
      </c>
      <c r="D25" s="54">
        <v>62298</v>
      </c>
      <c r="E25" s="54">
        <v>499900</v>
      </c>
      <c r="F25" s="64">
        <f t="shared" ref="F25:G27" si="3">SUM(B25/D25-1)</f>
        <v>1.6970207711322995</v>
      </c>
      <c r="G25" s="64">
        <f t="shared" si="3"/>
        <v>1.3870774154830965</v>
      </c>
    </row>
    <row r="26" spans="1:7" ht="21.85" customHeight="1">
      <c r="A26" s="48" t="s">
        <v>16</v>
      </c>
      <c r="B26" s="52">
        <f>SUM(公式!B55)</f>
        <v>114472</v>
      </c>
      <c r="C26" s="52">
        <f>SUM(公式!C55)</f>
        <v>560300</v>
      </c>
      <c r="D26" s="54">
        <v>101517</v>
      </c>
      <c r="E26" s="54">
        <v>721900</v>
      </c>
      <c r="F26" s="64">
        <f t="shared" si="3"/>
        <v>0.1276140941911208</v>
      </c>
      <c r="G26" s="64">
        <f t="shared" si="3"/>
        <v>-0.22385371935171072</v>
      </c>
    </row>
    <row r="27" spans="1:7" ht="21.85" customHeight="1">
      <c r="A27" s="55" t="s">
        <v>33</v>
      </c>
      <c r="B27" s="54">
        <f>SUM(B24:B26)</f>
        <v>306052</v>
      </c>
      <c r="C27" s="54">
        <f>SUM(C24:C26)</f>
        <v>1822700</v>
      </c>
      <c r="D27" s="54">
        <v>187034</v>
      </c>
      <c r="E27" s="54">
        <v>1277200</v>
      </c>
      <c r="F27" s="64">
        <f t="shared" si="3"/>
        <v>0.63634419410374576</v>
      </c>
      <c r="G27" s="64">
        <f t="shared" si="3"/>
        <v>0.4271061697463201</v>
      </c>
    </row>
    <row r="28" spans="1:7" ht="11.35" customHeight="1">
      <c r="A28" s="56"/>
      <c r="B28" s="57"/>
      <c r="C28" s="57"/>
      <c r="D28" s="57"/>
      <c r="E28" s="57"/>
      <c r="F28" s="57"/>
      <c r="G28" s="57"/>
    </row>
    <row r="29" spans="1:7">
      <c r="A29" s="61" t="s">
        <v>116</v>
      </c>
      <c r="B29" s="62">
        <f>SUM(B10+B16+B22+B27)</f>
        <v>2204381</v>
      </c>
      <c r="C29" s="62">
        <f>SUM(C10+C16+C22+C27)</f>
        <v>7407500</v>
      </c>
      <c r="D29" s="62">
        <f>SUM(D10+D16+D22+D27)</f>
        <v>2435155</v>
      </c>
      <c r="E29" s="62">
        <f>SUM(E10+E16+E22+E27)</f>
        <v>8068600</v>
      </c>
      <c r="F29" s="64">
        <f>SUM(B29/D29-1)</f>
        <v>-9.4767684192587298E-2</v>
      </c>
      <c r="G29" s="64">
        <f>SUM(C29/E29-1)</f>
        <v>-8.1934908162506481E-2</v>
      </c>
    </row>
    <row r="30" spans="1:7" ht="10.199999999999999" customHeight="1">
      <c r="B30" s="63"/>
      <c r="C30" s="63"/>
      <c r="D30" s="63"/>
      <c r="E30" s="63"/>
    </row>
    <row r="31" spans="1:7" s="70" customFormat="1" ht="15" customHeight="1">
      <c r="A31" s="69" t="s">
        <v>37</v>
      </c>
    </row>
    <row r="32" spans="1:7" s="70" customFormat="1" ht="14">
      <c r="A32" s="70" t="s">
        <v>38</v>
      </c>
    </row>
    <row r="33" spans="1:1" s="70" customFormat="1">
      <c r="A33" s="70" t="s">
        <v>39</v>
      </c>
    </row>
    <row r="34" spans="1:1" s="70" customFormat="1" ht="14">
      <c r="A34" s="70" t="s">
        <v>4</v>
      </c>
    </row>
    <row r="35" spans="1:1" s="70" customFormat="1">
      <c r="A35" s="70" t="s">
        <v>40</v>
      </c>
    </row>
    <row r="36" spans="1:1" s="70" customFormat="1" ht="14">
      <c r="A36" s="70" t="s">
        <v>22</v>
      </c>
    </row>
    <row r="37" spans="1:1" s="70" customFormat="1" ht="14">
      <c r="A37" s="70" t="s">
        <v>41</v>
      </c>
    </row>
    <row r="38" spans="1:1" s="70" customFormat="1" ht="14">
      <c r="A38" s="70" t="s">
        <v>5</v>
      </c>
    </row>
    <row r="39" spans="1:1" s="70" customFormat="1" ht="14">
      <c r="A39" s="70" t="s">
        <v>48</v>
      </c>
    </row>
    <row r="40" spans="1:1" s="70" customFormat="1" ht="14">
      <c r="A40" s="70" t="s">
        <v>6</v>
      </c>
    </row>
    <row r="41" spans="1:1" s="70" customFormat="1" ht="14">
      <c r="A41" s="70" t="s">
        <v>7</v>
      </c>
    </row>
  </sheetData>
  <mergeCells count="1">
    <mergeCell ref="F3:G3"/>
  </mergeCells>
  <phoneticPr fontId="2" type="noConversion"/>
  <printOptions horizontalCentered="1"/>
  <pageMargins left="0.74803149606299213" right="0.74803149606299213" top="0.59055118110236227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40"/>
  <sheetViews>
    <sheetView workbookViewId="0">
      <selection activeCell="J5" sqref="J5"/>
    </sheetView>
  </sheetViews>
  <sheetFormatPr defaultColWidth="8.875" defaultRowHeight="15.35"/>
  <cols>
    <col min="1" max="1" width="20.25" style="117" bestFit="1" customWidth="1"/>
    <col min="2" max="5" width="13.5" style="117" bestFit="1" customWidth="1"/>
    <col min="6" max="7" width="8.5" style="117" bestFit="1" customWidth="1"/>
    <col min="8" max="16384" width="8.875" style="117"/>
  </cols>
  <sheetData>
    <row r="1" spans="1:7" ht="25.5" customHeight="1">
      <c r="A1" s="155" t="s">
        <v>182</v>
      </c>
      <c r="B1" s="155"/>
      <c r="C1" s="155"/>
      <c r="D1" s="155"/>
      <c r="E1" s="155"/>
      <c r="F1" s="116"/>
      <c r="G1" s="116"/>
    </row>
    <row r="3" spans="1:7" ht="21.85" customHeight="1">
      <c r="A3" s="118"/>
      <c r="B3" s="119" t="s">
        <v>183</v>
      </c>
      <c r="C3" s="119"/>
      <c r="D3" s="119" t="s">
        <v>184</v>
      </c>
      <c r="E3" s="119"/>
      <c r="F3" s="164" t="s">
        <v>153</v>
      </c>
      <c r="G3" s="165"/>
    </row>
    <row r="4" spans="1:7" ht="29.35" customHeight="1">
      <c r="A4" s="120" t="s">
        <v>154</v>
      </c>
      <c r="B4" s="120" t="s">
        <v>155</v>
      </c>
      <c r="C4" s="120" t="s">
        <v>156</v>
      </c>
      <c r="D4" s="120" t="s">
        <v>155</v>
      </c>
      <c r="E4" s="120" t="s">
        <v>156</v>
      </c>
      <c r="F4" s="121" t="s">
        <v>157</v>
      </c>
      <c r="G4" s="121" t="s">
        <v>158</v>
      </c>
    </row>
    <row r="5" spans="1:7" ht="21.85" customHeight="1">
      <c r="A5" s="118" t="s">
        <v>159</v>
      </c>
      <c r="B5" s="123">
        <f>SUM(公式!T5)</f>
        <v>2411574</v>
      </c>
      <c r="C5" s="123">
        <f>SUM(公式!U5)</f>
        <v>5469000</v>
      </c>
      <c r="D5" s="123">
        <v>2560794</v>
      </c>
      <c r="E5" s="123">
        <v>5986900</v>
      </c>
      <c r="F5" s="137">
        <f t="shared" ref="F5:G10" si="0">SUM(B5/D5-1)</f>
        <v>-5.8270989388447436E-2</v>
      </c>
      <c r="G5" s="137">
        <f t="shared" si="0"/>
        <v>-8.6505537089311635E-2</v>
      </c>
    </row>
    <row r="6" spans="1:7" ht="21.85" customHeight="1">
      <c r="A6" s="118" t="s">
        <v>160</v>
      </c>
      <c r="B6" s="134">
        <f>SUM(公式!T8)</f>
        <v>2325055</v>
      </c>
      <c r="C6" s="134">
        <f>SUM(公式!U8)</f>
        <v>5345500</v>
      </c>
      <c r="D6" s="134">
        <v>2417342</v>
      </c>
      <c r="E6" s="135">
        <v>5248600</v>
      </c>
      <c r="F6" s="137">
        <f t="shared" si="0"/>
        <v>-3.8177055625558953E-2</v>
      </c>
      <c r="G6" s="137">
        <f t="shared" si="0"/>
        <v>1.8462066074762751E-2</v>
      </c>
    </row>
    <row r="7" spans="1:7" ht="21.85" customHeight="1">
      <c r="A7" s="118" t="s">
        <v>161</v>
      </c>
      <c r="B7" s="134">
        <f>SUM(公式!T10)</f>
        <v>1788</v>
      </c>
      <c r="C7" s="134">
        <f>SUM(公式!U10)</f>
        <v>17900</v>
      </c>
      <c r="D7" s="134">
        <v>19057</v>
      </c>
      <c r="E7" s="135">
        <v>217400</v>
      </c>
      <c r="F7" s="137">
        <f t="shared" si="0"/>
        <v>-0.90617620821745293</v>
      </c>
      <c r="G7" s="137">
        <f t="shared" si="0"/>
        <v>-0.91766329346826125</v>
      </c>
    </row>
    <row r="8" spans="1:7" ht="21.85" customHeight="1">
      <c r="A8" s="118" t="s">
        <v>162</v>
      </c>
      <c r="B8" s="134">
        <f>SUM(公式!T12)</f>
        <v>7235815</v>
      </c>
      <c r="C8" s="134">
        <f>SUM(公式!U12)</f>
        <v>13512600</v>
      </c>
      <c r="D8" s="134">
        <v>5861913</v>
      </c>
      <c r="E8" s="135">
        <v>13351200</v>
      </c>
      <c r="F8" s="137">
        <f t="shared" si="0"/>
        <v>0.23437775347399392</v>
      </c>
      <c r="G8" s="137">
        <f t="shared" si="0"/>
        <v>1.2088801006651106E-2</v>
      </c>
    </row>
    <row r="9" spans="1:7" ht="21.85" customHeight="1">
      <c r="A9" s="118" t="s">
        <v>163</v>
      </c>
      <c r="B9" s="134">
        <f>SUM(公式!T14)</f>
        <v>1444118</v>
      </c>
      <c r="C9" s="134">
        <f>SUM(公式!U14)</f>
        <v>3626000</v>
      </c>
      <c r="D9" s="134">
        <v>1665015</v>
      </c>
      <c r="E9" s="135">
        <v>4009800</v>
      </c>
      <c r="F9" s="137">
        <f t="shared" si="0"/>
        <v>-0.13266967564856769</v>
      </c>
      <c r="G9" s="137">
        <f t="shared" si="0"/>
        <v>-9.5715497032270891E-2</v>
      </c>
    </row>
    <row r="10" spans="1:7" ht="23.35" customHeight="1">
      <c r="A10" s="125" t="s">
        <v>164</v>
      </c>
      <c r="B10" s="124">
        <f>SUM(B5:B9)</f>
        <v>13418350</v>
      </c>
      <c r="C10" s="124">
        <f>SUM(C5:C9)</f>
        <v>27971000</v>
      </c>
      <c r="D10" s="124">
        <v>12524121</v>
      </c>
      <c r="E10" s="124">
        <v>28813900</v>
      </c>
      <c r="F10" s="137">
        <f t="shared" si="0"/>
        <v>7.1400539806346419E-2</v>
      </c>
      <c r="G10" s="137">
        <f t="shared" si="0"/>
        <v>-2.9253242358722731E-2</v>
      </c>
    </row>
    <row r="11" spans="1:7" ht="11.35" customHeight="1">
      <c r="A11" s="126"/>
      <c r="B11" s="127"/>
      <c r="C11" s="127"/>
      <c r="D11" s="127"/>
      <c r="E11" s="127"/>
      <c r="F11" s="138"/>
      <c r="G11" s="138"/>
    </row>
    <row r="12" spans="1:7" ht="21.85" customHeight="1">
      <c r="A12" s="128" t="s">
        <v>165</v>
      </c>
      <c r="B12" s="123">
        <f>SUM(公式!T20)</f>
        <v>374954</v>
      </c>
      <c r="C12" s="123">
        <f>SUM(公式!U20)</f>
        <v>2118000</v>
      </c>
      <c r="D12" s="123">
        <v>585318</v>
      </c>
      <c r="E12" s="123">
        <v>4091100</v>
      </c>
      <c r="F12" s="137">
        <f t="shared" ref="F12:G16" si="1">SUM(B12/D12-1)</f>
        <v>-0.35940121438260908</v>
      </c>
      <c r="G12" s="137">
        <f t="shared" si="1"/>
        <v>-0.48229082642810006</v>
      </c>
    </row>
    <row r="13" spans="1:7" ht="21.85" customHeight="1">
      <c r="A13" s="118" t="s">
        <v>166</v>
      </c>
      <c r="B13" s="134">
        <f>SUM(公式!T23)</f>
        <v>53080</v>
      </c>
      <c r="C13" s="134">
        <f>SUM(公式!U23)</f>
        <v>445000</v>
      </c>
      <c r="D13" s="134">
        <v>154907</v>
      </c>
      <c r="E13" s="135">
        <v>1772500</v>
      </c>
      <c r="F13" s="137">
        <f t="shared" si="1"/>
        <v>-0.65734279277243768</v>
      </c>
      <c r="G13" s="137">
        <f t="shared" si="1"/>
        <v>-0.74894217207334268</v>
      </c>
    </row>
    <row r="14" spans="1:7" ht="21.85" customHeight="1">
      <c r="A14" s="118" t="s">
        <v>167</v>
      </c>
      <c r="B14" s="134">
        <f>SUM(公式!T25)</f>
        <v>43127</v>
      </c>
      <c r="C14" s="134">
        <f>SUM(公式!U25)</f>
        <v>290300</v>
      </c>
      <c r="D14" s="134">
        <v>22977</v>
      </c>
      <c r="E14" s="135">
        <v>152400</v>
      </c>
      <c r="F14" s="137">
        <f t="shared" si="1"/>
        <v>0.8769639204421813</v>
      </c>
      <c r="G14" s="137">
        <f t="shared" si="1"/>
        <v>0.90485564304461952</v>
      </c>
    </row>
    <row r="15" spans="1:7" ht="21.85" customHeight="1">
      <c r="A15" s="118" t="s">
        <v>168</v>
      </c>
      <c r="B15" s="134">
        <f>SUM(公式!T27)</f>
        <v>198235</v>
      </c>
      <c r="C15" s="134">
        <f>SUM(公式!U27)</f>
        <v>2008600</v>
      </c>
      <c r="D15" s="134">
        <v>124153</v>
      </c>
      <c r="E15" s="135">
        <v>1358200</v>
      </c>
      <c r="F15" s="137">
        <f t="shared" si="1"/>
        <v>0.5966992340096493</v>
      </c>
      <c r="G15" s="137">
        <f t="shared" si="1"/>
        <v>0.47886909144455903</v>
      </c>
    </row>
    <row r="16" spans="1:7" ht="21.85" customHeight="1">
      <c r="A16" s="125" t="s">
        <v>164</v>
      </c>
      <c r="B16" s="124">
        <f>SUM(B12:B15)</f>
        <v>669396</v>
      </c>
      <c r="C16" s="124">
        <f>SUM(C12:C15)</f>
        <v>4861900</v>
      </c>
      <c r="D16" s="124">
        <v>887355</v>
      </c>
      <c r="E16" s="124">
        <v>7374200</v>
      </c>
      <c r="F16" s="137">
        <f t="shared" si="1"/>
        <v>-0.24562773636256063</v>
      </c>
      <c r="G16" s="137">
        <f t="shared" si="1"/>
        <v>-0.34068780342274418</v>
      </c>
    </row>
    <row r="17" spans="1:7" ht="11.35" customHeight="1">
      <c r="A17" s="126"/>
      <c r="B17" s="129"/>
      <c r="C17" s="129"/>
      <c r="D17" s="129"/>
      <c r="E17" s="129"/>
      <c r="F17" s="139"/>
      <c r="G17" s="139"/>
    </row>
    <row r="18" spans="1:7" ht="21.85" customHeight="1">
      <c r="A18" s="118" t="s">
        <v>169</v>
      </c>
      <c r="B18" s="123">
        <f>SUM(公式!T31)</f>
        <v>5767558</v>
      </c>
      <c r="C18" s="123">
        <f>SUM(公式!U31)</f>
        <v>16653300</v>
      </c>
      <c r="D18" s="123">
        <v>6424701</v>
      </c>
      <c r="E18" s="123">
        <v>17977600</v>
      </c>
      <c r="F18" s="137">
        <f t="shared" ref="F18:G22" si="2">SUM(B18/D18-1)</f>
        <v>-0.10228382612669451</v>
      </c>
      <c r="G18" s="137">
        <f t="shared" si="2"/>
        <v>-7.3663892844428647E-2</v>
      </c>
    </row>
    <row r="19" spans="1:7" ht="21.85" customHeight="1">
      <c r="A19" s="118" t="s">
        <v>170</v>
      </c>
      <c r="B19" s="124">
        <f>SUM(公式!T34)</f>
        <v>498297</v>
      </c>
      <c r="C19" s="124">
        <f>SUM(公式!U34)</f>
        <v>2321300</v>
      </c>
      <c r="D19" s="124">
        <v>345066</v>
      </c>
      <c r="E19" s="124">
        <v>1651700</v>
      </c>
      <c r="F19" s="137">
        <f t="shared" si="2"/>
        <v>0.44406287492827468</v>
      </c>
      <c r="G19" s="137">
        <f t="shared" si="2"/>
        <v>0.40540049645819454</v>
      </c>
    </row>
    <row r="20" spans="1:7" ht="21.85" customHeight="1">
      <c r="A20" s="118" t="s">
        <v>171</v>
      </c>
      <c r="B20" s="124">
        <f>SUM(公式!T38)</f>
        <v>398288</v>
      </c>
      <c r="C20" s="124">
        <f>SUM(公式!U38)</f>
        <v>4963500</v>
      </c>
      <c r="D20" s="124">
        <v>339259</v>
      </c>
      <c r="E20" s="124">
        <v>4564400</v>
      </c>
      <c r="F20" s="137">
        <f t="shared" si="2"/>
        <v>0.17399391025735511</v>
      </c>
      <c r="G20" s="137">
        <f t="shared" si="2"/>
        <v>8.7437560248882606E-2</v>
      </c>
    </row>
    <row r="21" spans="1:7" ht="21.85" customHeight="1">
      <c r="A21" s="118" t="s">
        <v>172</v>
      </c>
      <c r="B21" s="124">
        <f>SUM(公式!T41)</f>
        <v>592788</v>
      </c>
      <c r="C21" s="124">
        <f>SUM(公式!U41)</f>
        <v>3523300</v>
      </c>
      <c r="D21" s="124">
        <v>1336044</v>
      </c>
      <c r="E21" s="124">
        <v>5922000</v>
      </c>
      <c r="F21" s="137">
        <f t="shared" si="2"/>
        <v>-0.55631101969695607</v>
      </c>
      <c r="G21" s="137">
        <f t="shared" si="2"/>
        <v>-0.40504896994258699</v>
      </c>
    </row>
    <row r="22" spans="1:7" ht="21.85" customHeight="1">
      <c r="A22" s="125" t="s">
        <v>164</v>
      </c>
      <c r="B22" s="124">
        <f>SUM(B18:B21)</f>
        <v>7256931</v>
      </c>
      <c r="C22" s="124">
        <f>SUM(C18:C21)</f>
        <v>27461400</v>
      </c>
      <c r="D22" s="124">
        <v>8445070</v>
      </c>
      <c r="E22" s="124">
        <v>30115700</v>
      </c>
      <c r="F22" s="137">
        <f t="shared" si="2"/>
        <v>-0.14069024886709047</v>
      </c>
      <c r="G22" s="137">
        <f t="shared" si="2"/>
        <v>-8.8136752590841305E-2</v>
      </c>
    </row>
    <row r="23" spans="1:7" ht="11.35" customHeight="1">
      <c r="A23" s="126"/>
      <c r="B23" s="129"/>
      <c r="C23" s="129"/>
      <c r="D23" s="129"/>
      <c r="E23" s="129"/>
      <c r="F23" s="139"/>
      <c r="G23" s="139"/>
    </row>
    <row r="24" spans="1:7" ht="21.85" customHeight="1">
      <c r="A24" s="118" t="s">
        <v>173</v>
      </c>
      <c r="B24" s="124">
        <f>SUM(公式!T46)</f>
        <v>79676</v>
      </c>
      <c r="C24" s="124">
        <f>SUM(公式!U46)</f>
        <v>309300</v>
      </c>
      <c r="D24" s="124">
        <v>153881</v>
      </c>
      <c r="E24" s="124">
        <v>469400</v>
      </c>
      <c r="F24" s="137">
        <f t="shared" ref="F24:G27" si="3">SUM(B24/D24-1)</f>
        <v>-0.48222327642788909</v>
      </c>
      <c r="G24" s="137">
        <f t="shared" si="3"/>
        <v>-0.34107371112057949</v>
      </c>
    </row>
    <row r="25" spans="1:7" ht="21.85" customHeight="1">
      <c r="A25" s="118" t="s">
        <v>174</v>
      </c>
      <c r="B25" s="124">
        <f>SUM(公式!T50)</f>
        <v>1249809</v>
      </c>
      <c r="C25" s="124">
        <f>SUM(公式!U50)</f>
        <v>12393100</v>
      </c>
      <c r="D25" s="124">
        <v>1177700</v>
      </c>
      <c r="E25" s="124">
        <v>10061000</v>
      </c>
      <c r="F25" s="137">
        <f t="shared" si="3"/>
        <v>6.1228666043984026E-2</v>
      </c>
      <c r="G25" s="137">
        <f t="shared" si="3"/>
        <v>0.23179604413080201</v>
      </c>
    </row>
    <row r="26" spans="1:7" ht="21.85" customHeight="1">
      <c r="A26" s="118" t="s">
        <v>175</v>
      </c>
      <c r="B26" s="124">
        <f>SUM(公式!T55)</f>
        <v>1975585</v>
      </c>
      <c r="C26" s="124">
        <f>SUM(公式!U55)</f>
        <v>11907600</v>
      </c>
      <c r="D26" s="124">
        <v>1162072</v>
      </c>
      <c r="E26" s="124">
        <v>7132700</v>
      </c>
      <c r="F26" s="137">
        <f t="shared" si="3"/>
        <v>0.70005386929553426</v>
      </c>
      <c r="G26" s="137">
        <f t="shared" si="3"/>
        <v>0.66943794075174901</v>
      </c>
    </row>
    <row r="27" spans="1:7" ht="21.85" customHeight="1">
      <c r="A27" s="125" t="s">
        <v>164</v>
      </c>
      <c r="B27" s="124">
        <f>SUM(B24:B26)</f>
        <v>3305070</v>
      </c>
      <c r="C27" s="124">
        <f>SUM(C24:C26)</f>
        <v>24610000</v>
      </c>
      <c r="D27" s="124">
        <v>2493653</v>
      </c>
      <c r="E27" s="124">
        <v>17663100</v>
      </c>
      <c r="F27" s="137">
        <f t="shared" si="3"/>
        <v>0.32539290751359551</v>
      </c>
      <c r="G27" s="137">
        <f t="shared" si="3"/>
        <v>0.39330015682411346</v>
      </c>
    </row>
    <row r="28" spans="1:7" ht="11.35" customHeight="1">
      <c r="A28" s="126"/>
      <c r="B28" s="127"/>
      <c r="C28" s="127"/>
      <c r="D28" s="127"/>
      <c r="E28" s="127"/>
      <c r="F28" s="139"/>
      <c r="G28" s="139"/>
    </row>
    <row r="29" spans="1:7" ht="23.35" customHeight="1">
      <c r="A29" s="130" t="s">
        <v>176</v>
      </c>
      <c r="B29" s="131">
        <f>SUM(B10+B16+B22+B27)</f>
        <v>24649747</v>
      </c>
      <c r="C29" s="131">
        <f>SUM(C10+C16+C22+C27)</f>
        <v>84904300</v>
      </c>
      <c r="D29" s="131">
        <f>SUM(D10+D16+D22+D27)</f>
        <v>24350199</v>
      </c>
      <c r="E29" s="131">
        <f>SUM(E10+E16+E22+E27)</f>
        <v>83966900</v>
      </c>
      <c r="F29" s="140">
        <f>SUM(B29/D29-1)</f>
        <v>1.230166537858679E-2</v>
      </c>
      <c r="G29" s="140">
        <f>SUM(C29/E29-1)</f>
        <v>1.1163922926772374E-2</v>
      </c>
    </row>
    <row r="30" spans="1:7" ht="18.850000000000001" customHeight="1">
      <c r="A30" s="167" t="s">
        <v>136</v>
      </c>
      <c r="B30" s="167"/>
      <c r="C30" s="167"/>
      <c r="D30" s="167"/>
      <c r="E30" s="167"/>
      <c r="F30" s="167"/>
      <c r="G30" s="167"/>
    </row>
    <row r="31" spans="1:7">
      <c r="A31" s="166" t="s">
        <v>137</v>
      </c>
      <c r="B31" s="166"/>
      <c r="C31" s="166"/>
      <c r="D31" s="166"/>
      <c r="E31" s="166"/>
      <c r="F31" s="166"/>
      <c r="G31" s="166"/>
    </row>
    <row r="32" spans="1:7">
      <c r="A32" s="166" t="s">
        <v>138</v>
      </c>
      <c r="B32" s="166"/>
      <c r="C32" s="166"/>
      <c r="D32" s="166"/>
      <c r="E32" s="166"/>
      <c r="F32" s="166"/>
      <c r="G32" s="166"/>
    </row>
    <row r="33" spans="1:7">
      <c r="A33" s="166" t="s">
        <v>139</v>
      </c>
      <c r="B33" s="166"/>
      <c r="C33" s="166"/>
      <c r="D33" s="166"/>
      <c r="E33" s="166"/>
      <c r="F33" s="166"/>
      <c r="G33" s="166"/>
    </row>
    <row r="34" spans="1:7">
      <c r="A34" s="166" t="s">
        <v>140</v>
      </c>
      <c r="B34" s="166"/>
      <c r="C34" s="166"/>
      <c r="D34" s="166"/>
      <c r="E34" s="166"/>
      <c r="F34" s="166"/>
      <c r="G34" s="166"/>
    </row>
    <row r="35" spans="1:7">
      <c r="A35" s="166" t="s">
        <v>141</v>
      </c>
      <c r="B35" s="166"/>
      <c r="C35" s="166"/>
      <c r="D35" s="166"/>
      <c r="E35" s="166"/>
      <c r="F35" s="166"/>
      <c r="G35" s="166"/>
    </row>
    <row r="36" spans="1:7">
      <c r="A36" s="166" t="s">
        <v>142</v>
      </c>
      <c r="B36" s="166"/>
      <c r="C36" s="166"/>
      <c r="D36" s="166"/>
      <c r="E36" s="166"/>
      <c r="F36" s="166"/>
      <c r="G36" s="166"/>
    </row>
    <row r="37" spans="1:7">
      <c r="A37" s="166" t="s">
        <v>143</v>
      </c>
      <c r="B37" s="166"/>
      <c r="C37" s="166"/>
      <c r="D37" s="166"/>
      <c r="E37" s="166"/>
      <c r="F37" s="166"/>
      <c r="G37" s="166"/>
    </row>
    <row r="38" spans="1:7" ht="14.35" customHeight="1">
      <c r="A38" s="168" t="s">
        <v>144</v>
      </c>
      <c r="B38" s="168"/>
      <c r="C38" s="168"/>
      <c r="D38" s="168"/>
      <c r="E38" s="168"/>
      <c r="F38" s="168"/>
      <c r="G38" s="168"/>
    </row>
    <row r="39" spans="1:7">
      <c r="A39" s="166" t="s">
        <v>145</v>
      </c>
      <c r="B39" s="166"/>
      <c r="C39" s="166"/>
      <c r="D39" s="166"/>
      <c r="E39" s="166"/>
      <c r="F39" s="166"/>
      <c r="G39" s="166"/>
    </row>
    <row r="40" spans="1:7">
      <c r="B40" s="136"/>
      <c r="C40" s="136"/>
      <c r="D40" s="136"/>
      <c r="E40" s="136"/>
    </row>
  </sheetData>
  <mergeCells count="12">
    <mergeCell ref="A37:G37"/>
    <mergeCell ref="A39:G39"/>
    <mergeCell ref="A1:E1"/>
    <mergeCell ref="F3:G3"/>
    <mergeCell ref="A30:G30"/>
    <mergeCell ref="A31:G31"/>
    <mergeCell ref="A38:G38"/>
    <mergeCell ref="A32:G32"/>
    <mergeCell ref="A33:G33"/>
    <mergeCell ref="A34:G34"/>
    <mergeCell ref="A35:G35"/>
    <mergeCell ref="A36:G36"/>
  </mergeCells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40"/>
  <sheetViews>
    <sheetView workbookViewId="0">
      <selection activeCell="J11" sqref="J11"/>
    </sheetView>
  </sheetViews>
  <sheetFormatPr defaultRowHeight="15.35"/>
  <cols>
    <col min="1" max="1" width="21" style="178" customWidth="1"/>
    <col min="2" max="2" width="14.375" style="178" customWidth="1"/>
    <col min="3" max="3" width="15.5" style="178" customWidth="1"/>
    <col min="4" max="4" width="15.125" style="178" customWidth="1"/>
    <col min="5" max="5" width="15.5" style="178" customWidth="1"/>
    <col min="6" max="7" width="8.625" style="178" customWidth="1"/>
    <col min="8" max="16384" width="9" style="178"/>
  </cols>
  <sheetData>
    <row r="1" spans="1:7" ht="25.5" customHeight="1">
      <c r="A1" s="169" t="s">
        <v>224</v>
      </c>
      <c r="B1" s="169"/>
      <c r="C1" s="169"/>
      <c r="D1" s="169"/>
      <c r="E1" s="169"/>
      <c r="F1" s="177"/>
      <c r="G1" s="177"/>
    </row>
    <row r="3" spans="1:7" ht="21.85" customHeight="1">
      <c r="A3" s="179"/>
      <c r="B3" s="180" t="s">
        <v>225</v>
      </c>
      <c r="C3" s="180"/>
      <c r="D3" s="180" t="s">
        <v>226</v>
      </c>
      <c r="E3" s="180"/>
      <c r="F3" s="164" t="s">
        <v>227</v>
      </c>
      <c r="G3" s="165"/>
    </row>
    <row r="4" spans="1:7" s="117" customFormat="1" ht="29.35" customHeight="1">
      <c r="A4" s="120" t="s">
        <v>228</v>
      </c>
      <c r="B4" s="120" t="s">
        <v>229</v>
      </c>
      <c r="C4" s="120" t="s">
        <v>204</v>
      </c>
      <c r="D4" s="120" t="s">
        <v>205</v>
      </c>
      <c r="E4" s="120" t="s">
        <v>206</v>
      </c>
      <c r="F4" s="121" t="s">
        <v>230</v>
      </c>
      <c r="G4" s="121" t="s">
        <v>231</v>
      </c>
    </row>
    <row r="5" spans="1:7" ht="21.85" customHeight="1">
      <c r="A5" s="179" t="s">
        <v>232</v>
      </c>
      <c r="B5" s="181">
        <f>SUM(公式!V5)</f>
        <v>2740351</v>
      </c>
      <c r="C5" s="181">
        <f>SUM(公式!W5)</f>
        <v>6319200</v>
      </c>
      <c r="D5" s="181">
        <v>2719240</v>
      </c>
      <c r="E5" s="181">
        <v>6352900</v>
      </c>
      <c r="F5" s="182">
        <f t="shared" ref="F5:G10" si="0">SUM(B5/D5-1)</f>
        <v>7.7635662905812808E-3</v>
      </c>
      <c r="G5" s="182">
        <f t="shared" si="0"/>
        <v>-5.3046640117111465E-3</v>
      </c>
    </row>
    <row r="6" spans="1:7" ht="21.85" customHeight="1">
      <c r="A6" s="179" t="s">
        <v>207</v>
      </c>
      <c r="B6" s="181">
        <f>SUM(公式!V8)</f>
        <v>2555413</v>
      </c>
      <c r="C6" s="181">
        <f>SUM(公式!W8)</f>
        <v>5839800</v>
      </c>
      <c r="D6" s="181">
        <v>2820985</v>
      </c>
      <c r="E6" s="181">
        <v>6134000</v>
      </c>
      <c r="F6" s="182">
        <f t="shared" si="0"/>
        <v>-9.4141585297334074E-2</v>
      </c>
      <c r="G6" s="182">
        <f t="shared" si="0"/>
        <v>-4.7962178024127833E-2</v>
      </c>
    </row>
    <row r="7" spans="1:7" ht="21.85" customHeight="1">
      <c r="A7" s="179" t="s">
        <v>208</v>
      </c>
      <c r="B7" s="181">
        <f>SUM(公式!V10)</f>
        <v>4308</v>
      </c>
      <c r="C7" s="181">
        <f>SUM(公式!W10)</f>
        <v>52200</v>
      </c>
      <c r="D7" s="183">
        <v>21416</v>
      </c>
      <c r="E7" s="183">
        <v>228200</v>
      </c>
      <c r="F7" s="182">
        <f t="shared" si="0"/>
        <v>-0.79884198729921552</v>
      </c>
      <c r="G7" s="182">
        <f t="shared" si="0"/>
        <v>-0.77125328659070991</v>
      </c>
    </row>
    <row r="8" spans="1:7" ht="21.85" customHeight="1">
      <c r="A8" s="179" t="s">
        <v>209</v>
      </c>
      <c r="B8" s="181">
        <f>SUM(公式!V12)</f>
        <v>8081063</v>
      </c>
      <c r="C8" s="181">
        <f>SUM(公式!W12)</f>
        <v>15121500</v>
      </c>
      <c r="D8" s="183">
        <v>6345975</v>
      </c>
      <c r="E8" s="183">
        <v>14496200</v>
      </c>
      <c r="F8" s="182">
        <f t="shared" si="0"/>
        <v>0.27341551140683662</v>
      </c>
      <c r="G8" s="182">
        <f t="shared" si="0"/>
        <v>4.3135442391799339E-2</v>
      </c>
    </row>
    <row r="9" spans="1:7" ht="21.85" customHeight="1">
      <c r="A9" s="179" t="s">
        <v>188</v>
      </c>
      <c r="B9" s="181">
        <f>SUM(公式!V14)</f>
        <v>1529815</v>
      </c>
      <c r="C9" s="181">
        <f>SUM(公式!W14)</f>
        <v>3845500</v>
      </c>
      <c r="D9" s="183">
        <v>1775610</v>
      </c>
      <c r="E9" s="183">
        <v>4247200</v>
      </c>
      <c r="F9" s="182">
        <f t="shared" si="0"/>
        <v>-0.13842848373235117</v>
      </c>
      <c r="G9" s="182">
        <f t="shared" si="0"/>
        <v>-9.4579958560934263E-2</v>
      </c>
    </row>
    <row r="10" spans="1:7" ht="23.35" customHeight="1">
      <c r="A10" s="184" t="s">
        <v>233</v>
      </c>
      <c r="B10" s="183">
        <f>SUM(B5:B9)</f>
        <v>14910950</v>
      </c>
      <c r="C10" s="183">
        <f>SUM(C5:C9)</f>
        <v>31178200</v>
      </c>
      <c r="D10" s="183">
        <v>13683226</v>
      </c>
      <c r="E10" s="183">
        <v>31458500</v>
      </c>
      <c r="F10" s="182">
        <f t="shared" si="0"/>
        <v>8.9724747658191051E-2</v>
      </c>
      <c r="G10" s="182">
        <f t="shared" si="0"/>
        <v>-8.9101514693962214E-3</v>
      </c>
    </row>
    <row r="11" spans="1:7" ht="11.35" customHeight="1">
      <c r="A11" s="185"/>
      <c r="B11" s="186"/>
      <c r="C11" s="186"/>
      <c r="D11" s="186"/>
      <c r="E11" s="186"/>
      <c r="F11" s="187"/>
      <c r="G11" s="187"/>
    </row>
    <row r="12" spans="1:7" ht="21.85" customHeight="1">
      <c r="A12" s="188" t="s">
        <v>201</v>
      </c>
      <c r="B12" s="181">
        <f>SUM(公式!V20)</f>
        <v>412364</v>
      </c>
      <c r="C12" s="181">
        <f>SUM(公式!W20)</f>
        <v>2316500</v>
      </c>
      <c r="D12" s="181">
        <v>602132</v>
      </c>
      <c r="E12" s="181">
        <v>4158900</v>
      </c>
      <c r="F12" s="182">
        <f t="shared" ref="F12:G16" si="1">SUM(B12/D12-1)</f>
        <v>-0.31516013100117579</v>
      </c>
      <c r="G12" s="182">
        <f t="shared" si="1"/>
        <v>-0.44300175527182672</v>
      </c>
    </row>
    <row r="13" spans="1:7" ht="21.85" customHeight="1">
      <c r="A13" s="179" t="s">
        <v>189</v>
      </c>
      <c r="B13" s="181">
        <f>SUM(公式!V23)</f>
        <v>53136</v>
      </c>
      <c r="C13" s="181">
        <f>SUM(公式!W23)</f>
        <v>447000</v>
      </c>
      <c r="D13" s="183">
        <v>161543</v>
      </c>
      <c r="E13" s="183">
        <v>1792300</v>
      </c>
      <c r="F13" s="182">
        <f t="shared" si="1"/>
        <v>-0.67107209845056737</v>
      </c>
      <c r="G13" s="182">
        <f t="shared" si="1"/>
        <v>-0.75059978798192262</v>
      </c>
    </row>
    <row r="14" spans="1:7" ht="21.85" customHeight="1">
      <c r="A14" s="179" t="s">
        <v>190</v>
      </c>
      <c r="B14" s="181">
        <f>SUM(公式!V25)</f>
        <v>43127</v>
      </c>
      <c r="C14" s="181">
        <f>SUM(公式!W25)</f>
        <v>290300</v>
      </c>
      <c r="D14" s="183">
        <v>22977</v>
      </c>
      <c r="E14" s="183">
        <v>152400</v>
      </c>
      <c r="F14" s="182">
        <f t="shared" si="1"/>
        <v>0.8769639204421813</v>
      </c>
      <c r="G14" s="182">
        <f t="shared" si="1"/>
        <v>0.90485564304461952</v>
      </c>
    </row>
    <row r="15" spans="1:7" ht="21.85" customHeight="1">
      <c r="A15" s="179" t="s">
        <v>191</v>
      </c>
      <c r="B15" s="181">
        <f>SUM(公式!V27)</f>
        <v>211779</v>
      </c>
      <c r="C15" s="181">
        <f>SUM(公式!W27)</f>
        <v>2190100</v>
      </c>
      <c r="D15" s="183">
        <v>133267</v>
      </c>
      <c r="E15" s="183">
        <v>1541100</v>
      </c>
      <c r="F15" s="182">
        <f t="shared" si="1"/>
        <v>0.58913309371412281</v>
      </c>
      <c r="G15" s="182">
        <f t="shared" si="1"/>
        <v>0.42112776588151313</v>
      </c>
    </row>
    <row r="16" spans="1:7" ht="21.85" customHeight="1">
      <c r="A16" s="184" t="s">
        <v>234</v>
      </c>
      <c r="B16" s="189">
        <f>SUM(B12:B15)</f>
        <v>720406</v>
      </c>
      <c r="C16" s="189">
        <f>SUM(C12:C15)</f>
        <v>5243900</v>
      </c>
      <c r="D16" s="189">
        <v>919919</v>
      </c>
      <c r="E16" s="189">
        <v>7644700</v>
      </c>
      <c r="F16" s="182">
        <f t="shared" si="1"/>
        <v>-0.21688105148388059</v>
      </c>
      <c r="G16" s="182">
        <f t="shared" si="1"/>
        <v>-0.31404764084921577</v>
      </c>
    </row>
    <row r="17" spans="1:7" ht="11.35" customHeight="1">
      <c r="A17" s="185"/>
      <c r="B17" s="190"/>
      <c r="C17" s="190"/>
      <c r="D17" s="190"/>
      <c r="E17" s="190"/>
      <c r="F17" s="187"/>
      <c r="G17" s="187"/>
    </row>
    <row r="18" spans="1:7" ht="21.85" customHeight="1">
      <c r="A18" s="179" t="s">
        <v>202</v>
      </c>
      <c r="B18" s="181">
        <f>SUM(公式!V31)</f>
        <v>6828682</v>
      </c>
      <c r="C18" s="181">
        <f>SUM(公式!W31)</f>
        <v>19528900</v>
      </c>
      <c r="D18" s="181">
        <v>6990574</v>
      </c>
      <c r="E18" s="181">
        <v>19650000</v>
      </c>
      <c r="F18" s="182">
        <f t="shared" ref="F18:G22" si="2">SUM(B18/D18-1)</f>
        <v>-2.3158613298421615E-2</v>
      </c>
      <c r="G18" s="182">
        <f t="shared" si="2"/>
        <v>-6.1628498727734904E-3</v>
      </c>
    </row>
    <row r="19" spans="1:7" ht="21.85" customHeight="1">
      <c r="A19" s="179" t="s">
        <v>192</v>
      </c>
      <c r="B19" s="181">
        <f>SUM(公式!V34)</f>
        <v>524379</v>
      </c>
      <c r="C19" s="181">
        <f>SUM(公式!W34)</f>
        <v>2446800</v>
      </c>
      <c r="D19" s="183">
        <v>389512</v>
      </c>
      <c r="E19" s="183">
        <v>1843600</v>
      </c>
      <c r="F19" s="182">
        <f t="shared" si="2"/>
        <v>0.34624607200805113</v>
      </c>
      <c r="G19" s="182">
        <f t="shared" si="2"/>
        <v>0.32718594055109573</v>
      </c>
    </row>
    <row r="20" spans="1:7" ht="21.85" customHeight="1">
      <c r="A20" s="179" t="s">
        <v>193</v>
      </c>
      <c r="B20" s="181">
        <f>SUM(公式!V38)</f>
        <v>430116</v>
      </c>
      <c r="C20" s="181">
        <f>SUM(公式!W38)</f>
        <v>5259500</v>
      </c>
      <c r="D20" s="183">
        <v>357411</v>
      </c>
      <c r="E20" s="183">
        <v>4674400</v>
      </c>
      <c r="F20" s="182">
        <f t="shared" si="2"/>
        <v>0.20342127130950072</v>
      </c>
      <c r="G20" s="182">
        <f t="shared" si="2"/>
        <v>0.12517114495978099</v>
      </c>
    </row>
    <row r="21" spans="1:7" ht="21.85" customHeight="1">
      <c r="A21" s="179" t="s">
        <v>194</v>
      </c>
      <c r="B21" s="181">
        <f>SUM(公式!V41)</f>
        <v>652499</v>
      </c>
      <c r="C21" s="181">
        <f>SUM(公式!W41)</f>
        <v>3838100</v>
      </c>
      <c r="D21" s="183">
        <v>1392950</v>
      </c>
      <c r="E21" s="183">
        <v>6436700</v>
      </c>
      <c r="F21" s="182">
        <f t="shared" si="2"/>
        <v>-0.53157040812663769</v>
      </c>
      <c r="G21" s="182">
        <f t="shared" si="2"/>
        <v>-0.40371618997312286</v>
      </c>
    </row>
    <row r="22" spans="1:7" ht="21.85" customHeight="1">
      <c r="A22" s="184" t="s">
        <v>235</v>
      </c>
      <c r="B22" s="189">
        <f>SUM(B18:B21)</f>
        <v>8435676</v>
      </c>
      <c r="C22" s="189">
        <f>SUM(C18:C21)</f>
        <v>31073300</v>
      </c>
      <c r="D22" s="189">
        <v>9130447</v>
      </c>
      <c r="E22" s="189">
        <v>32604700</v>
      </c>
      <c r="F22" s="182">
        <f t="shared" si="2"/>
        <v>-7.6093864845828474E-2</v>
      </c>
      <c r="G22" s="182">
        <f t="shared" si="2"/>
        <v>-4.6968688563305272E-2</v>
      </c>
    </row>
    <row r="23" spans="1:7" ht="11.35" customHeight="1">
      <c r="A23" s="185"/>
      <c r="B23" s="190"/>
      <c r="C23" s="190"/>
      <c r="D23" s="190"/>
      <c r="E23" s="190"/>
      <c r="F23" s="187"/>
      <c r="G23" s="187"/>
    </row>
    <row r="24" spans="1:7" ht="21.85" customHeight="1">
      <c r="A24" s="179" t="s">
        <v>200</v>
      </c>
      <c r="B24" s="181">
        <f>SUM(公式!V46)</f>
        <v>81728</v>
      </c>
      <c r="C24" s="181">
        <f>SUM(公式!W46)</f>
        <v>352000</v>
      </c>
      <c r="D24" s="183">
        <v>176127</v>
      </c>
      <c r="E24" s="183">
        <v>507500</v>
      </c>
      <c r="F24" s="182">
        <f t="shared" ref="F24:G27" si="3">SUM(B24/D24-1)</f>
        <v>-0.53597120259812514</v>
      </c>
      <c r="G24" s="182">
        <f t="shared" si="3"/>
        <v>-0.30640394088669953</v>
      </c>
    </row>
    <row r="25" spans="1:7" ht="21.85" customHeight="1">
      <c r="A25" s="179" t="s">
        <v>196</v>
      </c>
      <c r="B25" s="181">
        <f>SUM(公式!V50)</f>
        <v>1313540</v>
      </c>
      <c r="C25" s="181">
        <f>SUM(公式!W50)</f>
        <v>13074400</v>
      </c>
      <c r="D25" s="183">
        <v>1339512</v>
      </c>
      <c r="E25" s="183">
        <v>11054300</v>
      </c>
      <c r="F25" s="182">
        <f t="shared" si="3"/>
        <v>-1.9389150675768518E-2</v>
      </c>
      <c r="G25" s="182">
        <f t="shared" si="3"/>
        <v>0.18274336683462544</v>
      </c>
    </row>
    <row r="26" spans="1:7" ht="21.85" customHeight="1">
      <c r="A26" s="179" t="s">
        <v>197</v>
      </c>
      <c r="B26" s="181">
        <f>SUM(公式!V55)</f>
        <v>2129980</v>
      </c>
      <c r="C26" s="181">
        <f>SUM(公式!W55)</f>
        <v>12572000</v>
      </c>
      <c r="D26" s="183">
        <v>1253172</v>
      </c>
      <c r="E26" s="183">
        <v>7722900</v>
      </c>
      <c r="F26" s="182">
        <f t="shared" si="3"/>
        <v>0.69967091508587798</v>
      </c>
      <c r="G26" s="182">
        <f t="shared" si="3"/>
        <v>0.62788589778451098</v>
      </c>
    </row>
    <row r="27" spans="1:7" ht="21.85" customHeight="1">
      <c r="A27" s="184" t="s">
        <v>235</v>
      </c>
      <c r="B27" s="189">
        <f>SUM(B24:B26)</f>
        <v>3525248</v>
      </c>
      <c r="C27" s="189">
        <f>SUM(C24:C26)</f>
        <v>25998400</v>
      </c>
      <c r="D27" s="189">
        <v>2768811</v>
      </c>
      <c r="E27" s="189">
        <v>19284700</v>
      </c>
      <c r="F27" s="182">
        <f t="shared" si="3"/>
        <v>0.27319921800368463</v>
      </c>
      <c r="G27" s="182">
        <f t="shared" si="3"/>
        <v>0.34813608715717637</v>
      </c>
    </row>
    <row r="28" spans="1:7" ht="11.35" customHeight="1">
      <c r="A28" s="185"/>
      <c r="B28" s="186"/>
      <c r="C28" s="186"/>
      <c r="D28" s="186"/>
      <c r="E28" s="186"/>
      <c r="F28" s="187"/>
      <c r="G28" s="187"/>
    </row>
    <row r="29" spans="1:7" ht="23.35" customHeight="1">
      <c r="A29" s="130" t="s">
        <v>213</v>
      </c>
      <c r="B29" s="131">
        <f>SUM(B10+B16+B22+B27)</f>
        <v>27592280</v>
      </c>
      <c r="C29" s="131">
        <f>SUM(C10+C16+C22+C27)</f>
        <v>93493800</v>
      </c>
      <c r="D29" s="131">
        <v>26502403</v>
      </c>
      <c r="E29" s="131">
        <v>90992600</v>
      </c>
      <c r="F29" s="191">
        <f>SUM(B29/D29-1)</f>
        <v>4.1123704895740909E-2</v>
      </c>
      <c r="G29" s="191">
        <f>SUM(C29/E29-1)</f>
        <v>2.7487949569525494E-2</v>
      </c>
    </row>
    <row r="30" spans="1:7" ht="18.850000000000001" customHeight="1">
      <c r="A30" s="167" t="s">
        <v>214</v>
      </c>
      <c r="B30" s="167"/>
      <c r="C30" s="167"/>
      <c r="D30" s="167"/>
      <c r="E30" s="167"/>
      <c r="F30" s="167"/>
      <c r="G30" s="167"/>
    </row>
    <row r="31" spans="1:7">
      <c r="A31" s="166" t="s">
        <v>215</v>
      </c>
      <c r="B31" s="166"/>
      <c r="C31" s="166"/>
      <c r="D31" s="166"/>
      <c r="E31" s="166"/>
      <c r="F31" s="166"/>
      <c r="G31" s="166"/>
    </row>
    <row r="32" spans="1:7">
      <c r="A32" s="166" t="s">
        <v>216</v>
      </c>
      <c r="B32" s="166"/>
      <c r="C32" s="166"/>
      <c r="D32" s="166"/>
      <c r="E32" s="166"/>
      <c r="F32" s="166"/>
      <c r="G32" s="166"/>
    </row>
    <row r="33" spans="1:7">
      <c r="A33" s="166" t="s">
        <v>217</v>
      </c>
      <c r="B33" s="166"/>
      <c r="C33" s="166"/>
      <c r="D33" s="166"/>
      <c r="E33" s="166"/>
      <c r="F33" s="166"/>
      <c r="G33" s="166"/>
    </row>
    <row r="34" spans="1:7">
      <c r="A34" s="166" t="s">
        <v>218</v>
      </c>
      <c r="B34" s="166"/>
      <c r="C34" s="166"/>
      <c r="D34" s="166"/>
      <c r="E34" s="166"/>
      <c r="F34" s="166"/>
      <c r="G34" s="166"/>
    </row>
    <row r="35" spans="1:7">
      <c r="A35" s="166" t="s">
        <v>219</v>
      </c>
      <c r="B35" s="166"/>
      <c r="C35" s="166"/>
      <c r="D35" s="166"/>
      <c r="E35" s="166"/>
      <c r="F35" s="166"/>
      <c r="G35" s="166"/>
    </row>
    <row r="36" spans="1:7">
      <c r="A36" s="166" t="s">
        <v>220</v>
      </c>
      <c r="B36" s="166"/>
      <c r="C36" s="166"/>
      <c r="D36" s="166"/>
      <c r="E36" s="166"/>
      <c r="F36" s="166"/>
      <c r="G36" s="166"/>
    </row>
    <row r="37" spans="1:7">
      <c r="A37" s="166" t="s">
        <v>221</v>
      </c>
      <c r="B37" s="166"/>
      <c r="C37" s="166"/>
      <c r="D37" s="166"/>
      <c r="E37" s="166"/>
      <c r="F37" s="166"/>
      <c r="G37" s="166"/>
    </row>
    <row r="38" spans="1:7" ht="14.35" customHeight="1">
      <c r="A38" s="168" t="s">
        <v>222</v>
      </c>
      <c r="B38" s="168"/>
      <c r="C38" s="168"/>
      <c r="D38" s="168"/>
      <c r="E38" s="168"/>
      <c r="F38" s="168"/>
      <c r="G38" s="168"/>
    </row>
    <row r="39" spans="1:7">
      <c r="A39" s="166" t="s">
        <v>223</v>
      </c>
      <c r="B39" s="166"/>
      <c r="C39" s="166"/>
      <c r="D39" s="166"/>
      <c r="E39" s="166"/>
      <c r="F39" s="166"/>
      <c r="G39" s="166"/>
    </row>
    <row r="40" spans="1:7">
      <c r="B40" s="192"/>
      <c r="C40" s="192"/>
      <c r="D40" s="192"/>
      <c r="E40" s="192"/>
    </row>
  </sheetData>
  <mergeCells count="12">
    <mergeCell ref="A38:G38"/>
    <mergeCell ref="A39:G39"/>
    <mergeCell ref="A1:E1"/>
    <mergeCell ref="F3:G3"/>
    <mergeCell ref="A30:G30"/>
    <mergeCell ref="A31:G31"/>
    <mergeCell ref="A32:G32"/>
    <mergeCell ref="A33:G33"/>
    <mergeCell ref="A34:G34"/>
    <mergeCell ref="A35:G35"/>
    <mergeCell ref="A36:G36"/>
    <mergeCell ref="A37:G37"/>
  </mergeCells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40"/>
  <sheetViews>
    <sheetView workbookViewId="0">
      <selection activeCell="I9" sqref="I9"/>
    </sheetView>
  </sheetViews>
  <sheetFormatPr defaultRowHeight="15.35"/>
  <cols>
    <col min="1" max="1" width="21" style="178" customWidth="1"/>
    <col min="2" max="2" width="14.5" style="178" customWidth="1"/>
    <col min="3" max="3" width="14.875" style="178" customWidth="1"/>
    <col min="4" max="4" width="14.75" style="178" customWidth="1"/>
    <col min="5" max="5" width="14.625" style="178" customWidth="1"/>
    <col min="6" max="6" width="9.625" style="178" customWidth="1"/>
    <col min="7" max="7" width="10.5" style="178" customWidth="1"/>
    <col min="8" max="16384" width="9" style="178"/>
  </cols>
  <sheetData>
    <row r="1" spans="1:7" ht="25.5" customHeight="1">
      <c r="A1" s="169" t="s">
        <v>237</v>
      </c>
      <c r="B1" s="169"/>
      <c r="C1" s="169"/>
      <c r="D1" s="169"/>
      <c r="E1" s="169"/>
      <c r="F1" s="177"/>
      <c r="G1" s="177"/>
    </row>
    <row r="3" spans="1:7" ht="21.85" customHeight="1">
      <c r="A3" s="179"/>
      <c r="B3" s="180" t="s">
        <v>238</v>
      </c>
      <c r="C3" s="180"/>
      <c r="D3" s="180" t="s">
        <v>239</v>
      </c>
      <c r="E3" s="180"/>
      <c r="F3" s="164" t="s">
        <v>187</v>
      </c>
      <c r="G3" s="165"/>
    </row>
    <row r="4" spans="1:7" s="117" customFormat="1" ht="29.35" customHeight="1">
      <c r="A4" s="120" t="s">
        <v>199</v>
      </c>
      <c r="B4" s="120" t="s">
        <v>203</v>
      </c>
      <c r="C4" s="120" t="s">
        <v>240</v>
      </c>
      <c r="D4" s="120" t="s">
        <v>203</v>
      </c>
      <c r="E4" s="120" t="s">
        <v>240</v>
      </c>
      <c r="F4" s="121" t="s">
        <v>241</v>
      </c>
      <c r="G4" s="121" t="s">
        <v>242</v>
      </c>
    </row>
    <row r="5" spans="1:7" ht="21.85" customHeight="1">
      <c r="A5" s="179" t="s">
        <v>243</v>
      </c>
      <c r="B5" s="181">
        <f>SUM(公式!X5)</f>
        <v>3238147</v>
      </c>
      <c r="C5" s="181">
        <f>SUM(公式!Y5)</f>
        <v>7479400</v>
      </c>
      <c r="D5" s="181">
        <v>2952732</v>
      </c>
      <c r="E5" s="181">
        <v>6789100</v>
      </c>
      <c r="F5" s="182">
        <f t="shared" ref="F5:G10" si="0">SUM(B5/D5-1)</f>
        <v>9.6661329236788163E-2</v>
      </c>
      <c r="G5" s="182">
        <f t="shared" si="0"/>
        <v>0.10167768923715959</v>
      </c>
    </row>
    <row r="6" spans="1:7" ht="21.85" customHeight="1">
      <c r="A6" s="179" t="s">
        <v>207</v>
      </c>
      <c r="B6" s="181">
        <f>SUM(公式!X8)</f>
        <v>2677024</v>
      </c>
      <c r="C6" s="181">
        <f>SUM(公式!Y8)</f>
        <v>6198400</v>
      </c>
      <c r="D6" s="181">
        <v>2988893</v>
      </c>
      <c r="E6" s="181">
        <v>6551700</v>
      </c>
      <c r="F6" s="182">
        <f t="shared" si="0"/>
        <v>-0.10434264458446652</v>
      </c>
      <c r="G6" s="182">
        <f t="shared" si="0"/>
        <v>-5.3924935512920324E-2</v>
      </c>
    </row>
    <row r="7" spans="1:7" ht="21.85" customHeight="1">
      <c r="A7" s="179" t="s">
        <v>208</v>
      </c>
      <c r="B7" s="181">
        <f>SUM(公式!X10)</f>
        <v>5928</v>
      </c>
      <c r="C7" s="181">
        <f>SUM(公式!Y10)</f>
        <v>78300</v>
      </c>
      <c r="D7" s="183">
        <v>21416</v>
      </c>
      <c r="E7" s="183">
        <v>228200</v>
      </c>
      <c r="F7" s="182">
        <f t="shared" si="0"/>
        <v>-0.72319760926410159</v>
      </c>
      <c r="G7" s="182">
        <f t="shared" si="0"/>
        <v>-0.65687992988606481</v>
      </c>
    </row>
    <row r="8" spans="1:7" ht="21.85" customHeight="1">
      <c r="A8" s="179" t="s">
        <v>209</v>
      </c>
      <c r="B8" s="181">
        <f>SUM(公式!X12)</f>
        <v>9029332</v>
      </c>
      <c r="C8" s="181">
        <f>SUM(公式!Y12)</f>
        <v>16779200</v>
      </c>
      <c r="D8" s="183">
        <v>6981853</v>
      </c>
      <c r="E8" s="183">
        <v>15585900</v>
      </c>
      <c r="F8" s="182">
        <f t="shared" si="0"/>
        <v>0.29325724846971135</v>
      </c>
      <c r="G8" s="182">
        <f t="shared" si="0"/>
        <v>7.6562790727516594E-2</v>
      </c>
    </row>
    <row r="9" spans="1:7" ht="21.85" customHeight="1">
      <c r="A9" s="179" t="s">
        <v>188</v>
      </c>
      <c r="B9" s="181">
        <f>SUM(公式!X14)</f>
        <v>1744950</v>
      </c>
      <c r="C9" s="181">
        <f>SUM(公式!Y14)</f>
        <v>4397800</v>
      </c>
      <c r="D9" s="183">
        <v>1915686</v>
      </c>
      <c r="E9" s="183">
        <v>4669700</v>
      </c>
      <c r="F9" s="182">
        <f t="shared" si="0"/>
        <v>-8.9125253303516283E-2</v>
      </c>
      <c r="G9" s="182">
        <f t="shared" si="0"/>
        <v>-5.8226438529241697E-2</v>
      </c>
    </row>
    <row r="10" spans="1:7" ht="23.35" customHeight="1">
      <c r="A10" s="184" t="s">
        <v>211</v>
      </c>
      <c r="B10" s="183">
        <f>SUM(B5:B9)</f>
        <v>16695381</v>
      </c>
      <c r="C10" s="183">
        <f>SUM(C5:C9)</f>
        <v>34933100</v>
      </c>
      <c r="D10" s="183">
        <v>14860580</v>
      </c>
      <c r="E10" s="183">
        <v>33824600</v>
      </c>
      <c r="F10" s="182">
        <f t="shared" si="0"/>
        <v>0.12346765738618548</v>
      </c>
      <c r="G10" s="182">
        <f t="shared" si="0"/>
        <v>3.2772006173021895E-2</v>
      </c>
    </row>
    <row r="11" spans="1:7" ht="11.35" customHeight="1">
      <c r="A11" s="185"/>
      <c r="B11" s="186"/>
      <c r="C11" s="186"/>
      <c r="D11" s="186"/>
      <c r="E11" s="186"/>
      <c r="F11" s="187"/>
      <c r="G11" s="187"/>
    </row>
    <row r="12" spans="1:7" ht="21.85" customHeight="1">
      <c r="A12" s="188" t="s">
        <v>198</v>
      </c>
      <c r="B12" s="181">
        <f>SUM(公式!X20)</f>
        <v>414941</v>
      </c>
      <c r="C12" s="181">
        <f>SUM(公式!Y20)</f>
        <v>2338100</v>
      </c>
      <c r="D12" s="181">
        <v>624000</v>
      </c>
      <c r="E12" s="181">
        <v>4249700</v>
      </c>
      <c r="F12" s="182">
        <f t="shared" ref="F12:G16" si="1">SUM(B12/D12-1)</f>
        <v>-0.33503044871794874</v>
      </c>
      <c r="G12" s="182">
        <f t="shared" si="1"/>
        <v>-0.4498199872932207</v>
      </c>
    </row>
    <row r="13" spans="1:7" ht="21.85" customHeight="1">
      <c r="A13" s="179" t="s">
        <v>189</v>
      </c>
      <c r="B13" s="181">
        <f>SUM(公式!X23)</f>
        <v>53136</v>
      </c>
      <c r="C13" s="181">
        <f>SUM(公式!Y23)</f>
        <v>447000</v>
      </c>
      <c r="D13" s="183">
        <v>166542</v>
      </c>
      <c r="E13" s="183">
        <v>1911000</v>
      </c>
      <c r="F13" s="182">
        <f t="shared" si="1"/>
        <v>-0.68094534711964549</v>
      </c>
      <c r="G13" s="182">
        <f t="shared" si="1"/>
        <v>-0.76609105180533754</v>
      </c>
    </row>
    <row r="14" spans="1:7" ht="21.85" customHeight="1">
      <c r="A14" s="179" t="s">
        <v>190</v>
      </c>
      <c r="B14" s="181">
        <f>SUM(公式!X25)</f>
        <v>44501</v>
      </c>
      <c r="C14" s="181">
        <f>SUM(公式!Y25)</f>
        <v>308200</v>
      </c>
      <c r="D14" s="183">
        <v>32169</v>
      </c>
      <c r="E14" s="183">
        <v>206800</v>
      </c>
      <c r="F14" s="182">
        <f t="shared" si="1"/>
        <v>0.38335043053871742</v>
      </c>
      <c r="G14" s="182">
        <f t="shared" si="1"/>
        <v>0.49032882011605405</v>
      </c>
    </row>
    <row r="15" spans="1:7" ht="21.85" customHeight="1">
      <c r="A15" s="179" t="s">
        <v>191</v>
      </c>
      <c r="B15" s="181">
        <f>SUM(公式!X27)</f>
        <v>218262</v>
      </c>
      <c r="C15" s="181">
        <f>SUM(公式!Y27)</f>
        <v>2358100</v>
      </c>
      <c r="D15" s="183">
        <v>144403</v>
      </c>
      <c r="E15" s="183">
        <v>1660100</v>
      </c>
      <c r="F15" s="182">
        <f t="shared" si="1"/>
        <v>0.51147829338725659</v>
      </c>
      <c r="G15" s="182">
        <f t="shared" si="1"/>
        <v>0.42045659900006016</v>
      </c>
    </row>
    <row r="16" spans="1:7" ht="21.85" customHeight="1">
      <c r="A16" s="184" t="s">
        <v>210</v>
      </c>
      <c r="B16" s="189">
        <f>SUM(B12:B15)</f>
        <v>730840</v>
      </c>
      <c r="C16" s="189">
        <f>SUM(C12:C15)</f>
        <v>5451400</v>
      </c>
      <c r="D16" s="189">
        <v>967114</v>
      </c>
      <c r="E16" s="189">
        <v>8027600</v>
      </c>
      <c r="F16" s="182">
        <f t="shared" si="1"/>
        <v>-0.24430832352752618</v>
      </c>
      <c r="G16" s="182">
        <f t="shared" si="1"/>
        <v>-0.32091783347451297</v>
      </c>
    </row>
    <row r="17" spans="1:7" ht="11.35" customHeight="1">
      <c r="A17" s="185"/>
      <c r="B17" s="190"/>
      <c r="C17" s="190"/>
      <c r="D17" s="190"/>
      <c r="E17" s="190"/>
      <c r="F17" s="187"/>
      <c r="G17" s="187"/>
    </row>
    <row r="18" spans="1:7" ht="21.85" customHeight="1">
      <c r="A18" s="179" t="s">
        <v>212</v>
      </c>
      <c r="B18" s="181">
        <f>SUM(公式!X31)</f>
        <v>7445231</v>
      </c>
      <c r="C18" s="181">
        <f>SUM(公式!Y31)</f>
        <v>21312700</v>
      </c>
      <c r="D18" s="181">
        <v>7422540</v>
      </c>
      <c r="E18" s="181">
        <v>20998800</v>
      </c>
      <c r="F18" s="182">
        <f t="shared" ref="F18:G22" si="2">SUM(B18/D18-1)</f>
        <v>3.0570397734468457E-3</v>
      </c>
      <c r="G18" s="182">
        <f t="shared" si="2"/>
        <v>1.4948473246090277E-2</v>
      </c>
    </row>
    <row r="19" spans="1:7" ht="21.85" customHeight="1">
      <c r="A19" s="179" t="s">
        <v>192</v>
      </c>
      <c r="B19" s="181">
        <f>SUM(公式!X34)</f>
        <v>597325</v>
      </c>
      <c r="C19" s="181">
        <f>SUM(公式!Y34)</f>
        <v>2781200</v>
      </c>
      <c r="D19" s="183">
        <v>451570</v>
      </c>
      <c r="E19" s="183">
        <v>2118100</v>
      </c>
      <c r="F19" s="182">
        <f t="shared" si="2"/>
        <v>0.3227738778041056</v>
      </c>
      <c r="G19" s="182">
        <f t="shared" si="2"/>
        <v>0.31306359473112688</v>
      </c>
    </row>
    <row r="20" spans="1:7" ht="21.85" customHeight="1">
      <c r="A20" s="179" t="s">
        <v>193</v>
      </c>
      <c r="B20" s="181">
        <f>SUM(公式!X38)</f>
        <v>459481</v>
      </c>
      <c r="C20" s="181">
        <f>SUM(公式!Y38)</f>
        <v>5653100</v>
      </c>
      <c r="D20" s="183">
        <v>403395</v>
      </c>
      <c r="E20" s="183">
        <v>5156800</v>
      </c>
      <c r="F20" s="182">
        <f t="shared" si="2"/>
        <v>0.1390349409387821</v>
      </c>
      <c r="G20" s="182">
        <f t="shared" si="2"/>
        <v>9.6241855414210375E-2</v>
      </c>
    </row>
    <row r="21" spans="1:7" ht="21.85" customHeight="1">
      <c r="A21" s="179" t="s">
        <v>194</v>
      </c>
      <c r="B21" s="181">
        <f>SUM(公式!X41)</f>
        <v>697917</v>
      </c>
      <c r="C21" s="181">
        <f>SUM(公式!Y41)</f>
        <v>4124200</v>
      </c>
      <c r="D21" s="183">
        <v>1450629</v>
      </c>
      <c r="E21" s="183">
        <v>6784500</v>
      </c>
      <c r="F21" s="182">
        <f t="shared" si="2"/>
        <v>-0.51888663469432916</v>
      </c>
      <c r="G21" s="182">
        <f t="shared" si="2"/>
        <v>-0.39211437836244378</v>
      </c>
    </row>
    <row r="22" spans="1:7" ht="21.85" customHeight="1">
      <c r="A22" s="184" t="s">
        <v>244</v>
      </c>
      <c r="B22" s="189">
        <f>SUM(B18:B21)</f>
        <v>9199954</v>
      </c>
      <c r="C22" s="189">
        <f>SUM(C18:C21)</f>
        <v>33871200</v>
      </c>
      <c r="D22" s="189">
        <v>9728134</v>
      </c>
      <c r="E22" s="189">
        <v>35058200</v>
      </c>
      <c r="F22" s="182">
        <f t="shared" si="2"/>
        <v>-5.4294071195976512E-2</v>
      </c>
      <c r="G22" s="182">
        <f t="shared" si="2"/>
        <v>-3.3857984722547085E-2</v>
      </c>
    </row>
    <row r="23" spans="1:7" ht="11.35" customHeight="1">
      <c r="A23" s="185"/>
      <c r="B23" s="190"/>
      <c r="C23" s="190"/>
      <c r="D23" s="190"/>
      <c r="E23" s="190"/>
      <c r="F23" s="187"/>
      <c r="G23" s="187"/>
    </row>
    <row r="24" spans="1:7" ht="21.85" customHeight="1">
      <c r="A24" s="179" t="s">
        <v>195</v>
      </c>
      <c r="B24" s="181">
        <f>SUM(公式!X46)</f>
        <v>104957</v>
      </c>
      <c r="C24" s="181">
        <f>SUM(公式!Y46)</f>
        <v>395900</v>
      </c>
      <c r="D24" s="183">
        <v>198545</v>
      </c>
      <c r="E24" s="183">
        <v>545800</v>
      </c>
      <c r="F24" s="182">
        <f t="shared" ref="F24:G27" si="3">SUM(B24/D24-1)</f>
        <v>-0.47136921101009843</v>
      </c>
      <c r="G24" s="182">
        <f t="shared" si="3"/>
        <v>-0.27464272627336017</v>
      </c>
    </row>
    <row r="25" spans="1:7" ht="21.85" customHeight="1">
      <c r="A25" s="179" t="s">
        <v>196</v>
      </c>
      <c r="B25" s="181">
        <f>SUM(公式!X50)</f>
        <v>1448771</v>
      </c>
      <c r="C25" s="181">
        <f>SUM(公式!Y50)</f>
        <v>14057000</v>
      </c>
      <c r="D25" s="183">
        <v>1490764</v>
      </c>
      <c r="E25" s="183">
        <v>12091300</v>
      </c>
      <c r="F25" s="182">
        <f t="shared" si="3"/>
        <v>-2.8168777888384788E-2</v>
      </c>
      <c r="G25" s="182">
        <f t="shared" si="3"/>
        <v>0.16257143566035093</v>
      </c>
    </row>
    <row r="26" spans="1:7" ht="21.85" customHeight="1">
      <c r="A26" s="179" t="s">
        <v>197</v>
      </c>
      <c r="B26" s="181">
        <f>SUM(公式!X55)</f>
        <v>2362561</v>
      </c>
      <c r="C26" s="181">
        <f>SUM(公式!Y55)</f>
        <v>13489600</v>
      </c>
      <c r="D26" s="183">
        <v>1432079</v>
      </c>
      <c r="E26" s="183">
        <v>8521100</v>
      </c>
      <c r="F26" s="182">
        <f t="shared" si="3"/>
        <v>0.64974208825071811</v>
      </c>
      <c r="G26" s="182">
        <f t="shared" si="3"/>
        <v>0.58308199645585668</v>
      </c>
    </row>
    <row r="27" spans="1:7" ht="21.85" customHeight="1">
      <c r="A27" s="184" t="s">
        <v>211</v>
      </c>
      <c r="B27" s="189">
        <f>SUM(B24:B26)</f>
        <v>3916289</v>
      </c>
      <c r="C27" s="189">
        <f>SUM(C24:C26)</f>
        <v>27942500</v>
      </c>
      <c r="D27" s="189">
        <v>3121388</v>
      </c>
      <c r="E27" s="189">
        <v>21158200</v>
      </c>
      <c r="F27" s="182">
        <f t="shared" si="3"/>
        <v>0.2546626692996834</v>
      </c>
      <c r="G27" s="182">
        <f t="shared" si="3"/>
        <v>0.32064636878373398</v>
      </c>
    </row>
    <row r="28" spans="1:7" ht="11.35" customHeight="1">
      <c r="A28" s="185"/>
      <c r="B28" s="186"/>
      <c r="C28" s="186"/>
      <c r="D28" s="186"/>
      <c r="E28" s="186"/>
      <c r="F28" s="187"/>
      <c r="G28" s="187"/>
    </row>
    <row r="29" spans="1:7" ht="33" customHeight="1">
      <c r="A29" s="193" t="s">
        <v>236</v>
      </c>
      <c r="B29" s="131">
        <f>SUM(B10+B16+B22+B27)</f>
        <v>30542464</v>
      </c>
      <c r="C29" s="131">
        <f>SUM(C10+C16+C22+C27)</f>
        <v>102198200</v>
      </c>
      <c r="D29" s="131">
        <f>SUM(D10+D16+D22+D27)</f>
        <v>28677216</v>
      </c>
      <c r="E29" s="131">
        <f>SUM(E10+E16+E22+E27)</f>
        <v>98068600</v>
      </c>
      <c r="F29" s="182">
        <f>SUM(B29/D29-1)</f>
        <v>6.5042854927061189E-2</v>
      </c>
      <c r="G29" s="182">
        <f>SUM(C29/E29-1)</f>
        <v>4.2109299000903544E-2</v>
      </c>
    </row>
    <row r="30" spans="1:7">
      <c r="A30" s="167" t="s">
        <v>214</v>
      </c>
      <c r="B30" s="167"/>
      <c r="C30" s="167"/>
      <c r="D30" s="167"/>
      <c r="E30" s="167"/>
      <c r="F30" s="167"/>
      <c r="G30" s="167"/>
    </row>
    <row r="31" spans="1:7">
      <c r="A31" s="166" t="s">
        <v>215</v>
      </c>
      <c r="B31" s="166"/>
      <c r="C31" s="166"/>
      <c r="D31" s="166"/>
      <c r="E31" s="166"/>
      <c r="F31" s="166"/>
      <c r="G31" s="166"/>
    </row>
    <row r="32" spans="1:7">
      <c r="A32" s="166" t="s">
        <v>216</v>
      </c>
      <c r="B32" s="166"/>
      <c r="C32" s="166"/>
      <c r="D32" s="166"/>
      <c r="E32" s="166"/>
      <c r="F32" s="166"/>
      <c r="G32" s="166"/>
    </row>
    <row r="33" spans="1:7">
      <c r="A33" s="166" t="s">
        <v>217</v>
      </c>
      <c r="B33" s="166"/>
      <c r="C33" s="166"/>
      <c r="D33" s="166"/>
      <c r="E33" s="166"/>
      <c r="F33" s="166"/>
      <c r="G33" s="166"/>
    </row>
    <row r="34" spans="1:7">
      <c r="A34" s="166" t="s">
        <v>218</v>
      </c>
      <c r="B34" s="166"/>
      <c r="C34" s="166"/>
      <c r="D34" s="166"/>
      <c r="E34" s="166"/>
      <c r="F34" s="166"/>
      <c r="G34" s="166"/>
    </row>
    <row r="35" spans="1:7">
      <c r="A35" s="166" t="s">
        <v>219</v>
      </c>
      <c r="B35" s="166"/>
      <c r="C35" s="166"/>
      <c r="D35" s="166"/>
      <c r="E35" s="166"/>
      <c r="F35" s="166"/>
      <c r="G35" s="166"/>
    </row>
    <row r="36" spans="1:7">
      <c r="A36" s="166" t="s">
        <v>220</v>
      </c>
      <c r="B36" s="166"/>
      <c r="C36" s="166"/>
      <c r="D36" s="166"/>
      <c r="E36" s="166"/>
      <c r="F36" s="166"/>
      <c r="G36" s="166"/>
    </row>
    <row r="37" spans="1:7" ht="16.350000000000001" customHeight="1">
      <c r="A37" s="166" t="s">
        <v>221</v>
      </c>
      <c r="B37" s="166"/>
      <c r="C37" s="166"/>
      <c r="D37" s="166"/>
      <c r="E37" s="166"/>
      <c r="F37" s="166"/>
      <c r="G37" s="166"/>
    </row>
    <row r="38" spans="1:7">
      <c r="A38" s="168" t="s">
        <v>222</v>
      </c>
      <c r="B38" s="168"/>
      <c r="C38" s="168"/>
      <c r="D38" s="168"/>
      <c r="E38" s="168"/>
      <c r="F38" s="168"/>
      <c r="G38" s="168"/>
    </row>
    <row r="39" spans="1:7">
      <c r="A39" s="166" t="s">
        <v>223</v>
      </c>
      <c r="B39" s="166"/>
      <c r="C39" s="166"/>
      <c r="D39" s="166"/>
      <c r="E39" s="166"/>
      <c r="F39" s="166"/>
      <c r="G39" s="166"/>
    </row>
    <row r="40" spans="1:7" s="194" customFormat="1">
      <c r="B40" s="195">
        <f>SUM(B10+B16+B22+B27)</f>
        <v>30542464</v>
      </c>
      <c r="C40" s="195">
        <f>SUM(C10+C16+C22+C27)</f>
        <v>102198200</v>
      </c>
      <c r="D40" s="195">
        <f>SUM(D10+D16+D22+D27)</f>
        <v>28677216</v>
      </c>
      <c r="E40" s="195">
        <f>SUM(E10+E16+E22+E27)</f>
        <v>98068600</v>
      </c>
    </row>
  </sheetData>
  <mergeCells count="12">
    <mergeCell ref="A38:G38"/>
    <mergeCell ref="A39:G39"/>
    <mergeCell ref="A1:E1"/>
    <mergeCell ref="F3:G3"/>
    <mergeCell ref="A30:G30"/>
    <mergeCell ref="A31:G31"/>
    <mergeCell ref="A32:G32"/>
    <mergeCell ref="A33:G33"/>
    <mergeCell ref="A34:G34"/>
    <mergeCell ref="A35:G35"/>
    <mergeCell ref="A36:G36"/>
    <mergeCell ref="A37:G37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scale="9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Y62"/>
  <sheetViews>
    <sheetView topLeftCell="A37" workbookViewId="0">
      <pane xSplit="1" topLeftCell="V1" activePane="topRight" state="frozen"/>
      <selection pane="topRight" activeCell="AD62" sqref="AD62"/>
    </sheetView>
  </sheetViews>
  <sheetFormatPr defaultColWidth="8.875" defaultRowHeight="15.35"/>
  <cols>
    <col min="1" max="1" width="25.125" style="3" customWidth="1"/>
    <col min="2" max="3" width="11.875" style="43" customWidth="1"/>
    <col min="4" max="4" width="11.375" style="43" customWidth="1"/>
    <col min="5" max="5" width="11.875" style="43" customWidth="1"/>
    <col min="6" max="6" width="13.625" style="44" customWidth="1"/>
    <col min="7" max="7" width="14.75" style="44" customWidth="1"/>
    <col min="8" max="8" width="13.75" style="3" customWidth="1"/>
    <col min="9" max="9" width="14.125" style="3" customWidth="1"/>
    <col min="10" max="10" width="11.75" style="44" customWidth="1"/>
    <col min="11" max="11" width="11.875" style="44" customWidth="1"/>
    <col min="12" max="13" width="11.875" style="3" customWidth="1"/>
    <col min="14" max="14" width="12" style="3" customWidth="1"/>
    <col min="15" max="15" width="13" style="3" customWidth="1"/>
    <col min="16" max="16" width="11.875" style="3" customWidth="1"/>
    <col min="17" max="17" width="13" style="3" customWidth="1"/>
    <col min="18" max="18" width="11.875" style="3" customWidth="1"/>
    <col min="19" max="23" width="13" style="3" customWidth="1"/>
    <col min="24" max="24" width="16" style="3" customWidth="1"/>
    <col min="25" max="25" width="14.75" style="3" customWidth="1"/>
    <col min="26" max="16384" width="8.875" style="3"/>
  </cols>
  <sheetData>
    <row r="1" spans="1:25" ht="16.7">
      <c r="A1" s="173" t="s">
        <v>149</v>
      </c>
      <c r="B1" s="174"/>
      <c r="C1" s="174"/>
      <c r="D1" s="174"/>
      <c r="E1" s="174"/>
      <c r="F1" s="174"/>
      <c r="G1" s="174"/>
      <c r="H1" s="174"/>
      <c r="I1" s="174"/>
      <c r="J1" s="94"/>
      <c r="K1" s="95"/>
      <c r="L1" s="26"/>
      <c r="M1" s="27"/>
      <c r="N1" s="176"/>
      <c r="O1" s="176"/>
      <c r="P1" s="176"/>
      <c r="Q1" s="176"/>
      <c r="R1" s="176"/>
      <c r="S1" s="176"/>
      <c r="T1" s="176"/>
      <c r="U1" s="176"/>
      <c r="V1" s="176"/>
      <c r="W1" s="26"/>
      <c r="X1" s="28"/>
      <c r="Y1" s="28"/>
    </row>
    <row r="3" spans="1:25">
      <c r="A3" s="29"/>
      <c r="B3" s="175" t="s">
        <v>109</v>
      </c>
      <c r="C3" s="175"/>
      <c r="D3" s="175" t="s">
        <v>110</v>
      </c>
      <c r="E3" s="175"/>
      <c r="F3" s="171" t="s">
        <v>111</v>
      </c>
      <c r="G3" s="171"/>
      <c r="H3" s="171" t="s">
        <v>71</v>
      </c>
      <c r="I3" s="171"/>
      <c r="J3" s="171" t="s">
        <v>112</v>
      </c>
      <c r="K3" s="171"/>
      <c r="L3" s="171" t="s">
        <v>130</v>
      </c>
      <c r="M3" s="171"/>
      <c r="N3" s="171" t="s">
        <v>135</v>
      </c>
      <c r="O3" s="171"/>
      <c r="P3" s="171" t="s">
        <v>146</v>
      </c>
      <c r="Q3" s="171"/>
      <c r="R3" s="171" t="s">
        <v>147</v>
      </c>
      <c r="S3" s="171"/>
      <c r="T3" s="171" t="s">
        <v>148</v>
      </c>
      <c r="U3" s="171"/>
      <c r="V3" s="172" t="s">
        <v>185</v>
      </c>
      <c r="W3" s="172"/>
      <c r="X3" s="30" t="s">
        <v>186</v>
      </c>
      <c r="Y3" s="31"/>
    </row>
    <row r="4" spans="1:25" s="25" customFormat="1">
      <c r="A4" s="32" t="s">
        <v>72</v>
      </c>
      <c r="B4" s="100" t="s">
        <v>73</v>
      </c>
      <c r="C4" s="100" t="s">
        <v>74</v>
      </c>
      <c r="D4" s="100" t="s">
        <v>75</v>
      </c>
      <c r="E4" s="100" t="s">
        <v>76</v>
      </c>
      <c r="F4" s="101" t="s">
        <v>75</v>
      </c>
      <c r="G4" s="101" t="s">
        <v>76</v>
      </c>
      <c r="H4" s="102" t="s">
        <v>77</v>
      </c>
      <c r="I4" s="102" t="s">
        <v>78</v>
      </c>
      <c r="J4" s="101" t="s">
        <v>73</v>
      </c>
      <c r="K4" s="101" t="s">
        <v>74</v>
      </c>
      <c r="L4" s="101" t="s">
        <v>75</v>
      </c>
      <c r="M4" s="101" t="s">
        <v>76</v>
      </c>
      <c r="N4" s="102" t="s">
        <v>77</v>
      </c>
      <c r="O4" s="102" t="s">
        <v>78</v>
      </c>
      <c r="P4" s="102" t="s">
        <v>77</v>
      </c>
      <c r="Q4" s="102" t="s">
        <v>78</v>
      </c>
      <c r="R4" s="102" t="s">
        <v>79</v>
      </c>
      <c r="S4" s="102" t="s">
        <v>78</v>
      </c>
      <c r="T4" s="102" t="s">
        <v>80</v>
      </c>
      <c r="U4" s="102" t="s">
        <v>78</v>
      </c>
      <c r="V4" s="33" t="s">
        <v>77</v>
      </c>
      <c r="W4" s="33" t="s">
        <v>78</v>
      </c>
      <c r="X4" s="33" t="s">
        <v>81</v>
      </c>
      <c r="Y4" s="33" t="s">
        <v>82</v>
      </c>
    </row>
    <row r="5" spans="1:25">
      <c r="A5" s="29" t="s">
        <v>83</v>
      </c>
      <c r="B5" s="103">
        <f t="shared" ref="B5:I5" si="0">SUM(B6:B7)</f>
        <v>197735</v>
      </c>
      <c r="C5" s="103">
        <f t="shared" si="0"/>
        <v>376700</v>
      </c>
      <c r="D5" s="104">
        <f t="shared" si="0"/>
        <v>379465</v>
      </c>
      <c r="E5" s="104">
        <f t="shared" si="0"/>
        <v>729200</v>
      </c>
      <c r="F5" s="105">
        <f>SUM(F6:F7)</f>
        <v>585181</v>
      </c>
      <c r="G5" s="105">
        <f>SUM(G6:G7)</f>
        <v>1151000</v>
      </c>
      <c r="H5" s="106">
        <f t="shared" si="0"/>
        <v>829497</v>
      </c>
      <c r="I5" s="106">
        <f t="shared" si="0"/>
        <v>1679700</v>
      </c>
      <c r="J5" s="105">
        <f t="shared" ref="J5:Q5" si="1">SUM(J6:J7)</f>
        <v>1093119</v>
      </c>
      <c r="K5" s="105">
        <f t="shared" si="1"/>
        <v>2270300</v>
      </c>
      <c r="L5" s="105">
        <f t="shared" si="1"/>
        <v>1283568</v>
      </c>
      <c r="M5" s="105">
        <f t="shared" si="1"/>
        <v>2711200</v>
      </c>
      <c r="N5" s="105">
        <f t="shared" si="1"/>
        <v>1509385</v>
      </c>
      <c r="O5" s="105">
        <f t="shared" si="1"/>
        <v>3223100</v>
      </c>
      <c r="P5" s="105">
        <f t="shared" si="1"/>
        <v>1821291</v>
      </c>
      <c r="Q5" s="105">
        <f t="shared" si="1"/>
        <v>3890600</v>
      </c>
      <c r="R5" s="105">
        <f t="shared" ref="R5:W5" si="2">SUM(R6:R7)</f>
        <v>2146600</v>
      </c>
      <c r="S5" s="105">
        <f t="shared" si="2"/>
        <v>4753000</v>
      </c>
      <c r="T5" s="105">
        <f t="shared" si="2"/>
        <v>2411574</v>
      </c>
      <c r="U5" s="105">
        <f t="shared" si="2"/>
        <v>5469000</v>
      </c>
      <c r="V5" s="105">
        <f t="shared" si="2"/>
        <v>2740351</v>
      </c>
      <c r="W5" s="105">
        <f t="shared" si="2"/>
        <v>6319200</v>
      </c>
      <c r="X5" s="105">
        <f>SUM(X6:X7)</f>
        <v>3238147</v>
      </c>
      <c r="Y5" s="105">
        <f>SUM(Y6:Y7)</f>
        <v>7479400</v>
      </c>
    </row>
    <row r="6" spans="1:25">
      <c r="A6" s="29">
        <v>55092100001</v>
      </c>
      <c r="B6" s="103">
        <v>99663</v>
      </c>
      <c r="C6" s="103">
        <v>169900</v>
      </c>
      <c r="D6" s="104">
        <v>181248</v>
      </c>
      <c r="E6" s="104">
        <v>271700</v>
      </c>
      <c r="F6" s="105">
        <v>246901</v>
      </c>
      <c r="G6" s="105">
        <v>374900</v>
      </c>
      <c r="H6" s="106">
        <v>293403</v>
      </c>
      <c r="I6" s="106">
        <v>476800</v>
      </c>
      <c r="J6" s="105">
        <v>348875</v>
      </c>
      <c r="K6" s="105">
        <v>606600</v>
      </c>
      <c r="L6" s="105">
        <v>410933</v>
      </c>
      <c r="M6" s="105">
        <v>738800</v>
      </c>
      <c r="N6" s="107">
        <v>540746</v>
      </c>
      <c r="O6" s="107">
        <v>1000100</v>
      </c>
      <c r="P6" s="105">
        <v>691017</v>
      </c>
      <c r="Q6" s="105">
        <v>1281200</v>
      </c>
      <c r="R6" s="105">
        <v>861200</v>
      </c>
      <c r="S6" s="105">
        <v>1758800</v>
      </c>
      <c r="T6" s="105">
        <v>937350</v>
      </c>
      <c r="U6" s="105">
        <v>1947800</v>
      </c>
      <c r="V6" s="105">
        <v>1080221</v>
      </c>
      <c r="W6" s="105">
        <v>2293600</v>
      </c>
      <c r="X6" s="105">
        <v>1422377</v>
      </c>
      <c r="Y6" s="105">
        <v>2961000</v>
      </c>
    </row>
    <row r="7" spans="1:25">
      <c r="A7" s="29">
        <v>55092200000</v>
      </c>
      <c r="B7" s="103">
        <v>98072</v>
      </c>
      <c r="C7" s="103">
        <v>206800</v>
      </c>
      <c r="D7" s="104">
        <v>198217</v>
      </c>
      <c r="E7" s="104">
        <v>457500</v>
      </c>
      <c r="F7" s="105">
        <v>338280</v>
      </c>
      <c r="G7" s="105">
        <v>776100</v>
      </c>
      <c r="H7" s="106">
        <v>536094</v>
      </c>
      <c r="I7" s="106">
        <v>1202900</v>
      </c>
      <c r="J7" s="105">
        <v>744244</v>
      </c>
      <c r="K7" s="105">
        <v>1663700</v>
      </c>
      <c r="L7" s="105">
        <v>872635</v>
      </c>
      <c r="M7" s="105">
        <v>1972400</v>
      </c>
      <c r="N7" s="107">
        <v>968639</v>
      </c>
      <c r="O7" s="107">
        <v>2223000</v>
      </c>
      <c r="P7" s="105">
        <v>1130274</v>
      </c>
      <c r="Q7" s="105">
        <v>2609400</v>
      </c>
      <c r="R7" s="105">
        <v>1285400</v>
      </c>
      <c r="S7" s="105">
        <v>2994200</v>
      </c>
      <c r="T7" s="105">
        <v>1474224</v>
      </c>
      <c r="U7" s="105">
        <v>3521200</v>
      </c>
      <c r="V7" s="105">
        <v>1660130</v>
      </c>
      <c r="W7" s="105">
        <v>4025600</v>
      </c>
      <c r="X7" s="105">
        <v>1815770</v>
      </c>
      <c r="Y7" s="105">
        <v>4518400</v>
      </c>
    </row>
    <row r="8" spans="1:25">
      <c r="A8" s="29" t="s">
        <v>84</v>
      </c>
      <c r="B8" s="103">
        <f t="shared" ref="B8:W8" si="3">SUM(B9:B9)</f>
        <v>305986</v>
      </c>
      <c r="C8" s="103">
        <f t="shared" si="3"/>
        <v>553600</v>
      </c>
      <c r="D8" s="104">
        <f t="shared" si="3"/>
        <v>551319</v>
      </c>
      <c r="E8" s="104">
        <f t="shared" si="3"/>
        <v>1205200</v>
      </c>
      <c r="F8" s="105">
        <f t="shared" si="3"/>
        <v>832692</v>
      </c>
      <c r="G8" s="105">
        <f t="shared" si="3"/>
        <v>1873100</v>
      </c>
      <c r="H8" s="106">
        <f t="shared" si="3"/>
        <v>1024330</v>
      </c>
      <c r="I8" s="106">
        <f t="shared" si="3"/>
        <v>2380000</v>
      </c>
      <c r="J8" s="105">
        <f t="shared" si="3"/>
        <v>1195522</v>
      </c>
      <c r="K8" s="105">
        <f t="shared" si="3"/>
        <v>2767100</v>
      </c>
      <c r="L8" s="105">
        <f t="shared" si="3"/>
        <v>1462971</v>
      </c>
      <c r="M8" s="105">
        <f t="shared" si="3"/>
        <v>3423200</v>
      </c>
      <c r="N8" s="107">
        <f t="shared" si="3"/>
        <v>1626961</v>
      </c>
      <c r="O8" s="107">
        <f t="shared" si="3"/>
        <v>3792100</v>
      </c>
      <c r="P8" s="105">
        <f t="shared" si="3"/>
        <v>1818832</v>
      </c>
      <c r="Q8" s="105">
        <f t="shared" si="3"/>
        <v>4273100</v>
      </c>
      <c r="R8" s="105">
        <f t="shared" si="3"/>
        <v>2028333</v>
      </c>
      <c r="S8" s="105">
        <f t="shared" si="3"/>
        <v>4850300</v>
      </c>
      <c r="T8" s="105">
        <f t="shared" si="3"/>
        <v>2325055</v>
      </c>
      <c r="U8" s="105">
        <f t="shared" si="3"/>
        <v>5345500</v>
      </c>
      <c r="V8" s="105">
        <f t="shared" si="3"/>
        <v>2555413</v>
      </c>
      <c r="W8" s="105">
        <f t="shared" si="3"/>
        <v>5839800</v>
      </c>
      <c r="X8" s="105">
        <f>SUM(X9)</f>
        <v>2677024</v>
      </c>
      <c r="Y8" s="105">
        <f>SUM(Y9)</f>
        <v>6198400</v>
      </c>
    </row>
    <row r="9" spans="1:25">
      <c r="A9" s="29">
        <v>55095100004</v>
      </c>
      <c r="B9" s="103">
        <v>305986</v>
      </c>
      <c r="C9" s="103">
        <v>553600</v>
      </c>
      <c r="D9" s="104">
        <v>551319</v>
      </c>
      <c r="E9" s="104">
        <v>1205200</v>
      </c>
      <c r="F9" s="105">
        <v>832692</v>
      </c>
      <c r="G9" s="105">
        <v>1873100</v>
      </c>
      <c r="H9" s="106">
        <v>1024330</v>
      </c>
      <c r="I9" s="106">
        <v>2380000</v>
      </c>
      <c r="J9" s="105">
        <v>1195522</v>
      </c>
      <c r="K9" s="105">
        <v>2767100</v>
      </c>
      <c r="L9" s="105">
        <v>1462971</v>
      </c>
      <c r="M9" s="105">
        <v>3423200</v>
      </c>
      <c r="N9" s="107">
        <v>1626961</v>
      </c>
      <c r="O9" s="107">
        <v>3792100</v>
      </c>
      <c r="P9" s="105">
        <v>1818832</v>
      </c>
      <c r="Q9" s="105">
        <v>4273100</v>
      </c>
      <c r="R9" s="105">
        <v>2028333</v>
      </c>
      <c r="S9" s="105">
        <v>4850300</v>
      </c>
      <c r="T9" s="105">
        <v>2325055</v>
      </c>
      <c r="U9" s="105">
        <v>5345500</v>
      </c>
      <c r="V9" s="105">
        <v>2555413</v>
      </c>
      <c r="W9" s="105">
        <v>5839800</v>
      </c>
      <c r="X9" s="105">
        <v>2677024</v>
      </c>
      <c r="Y9" s="105">
        <v>6198400</v>
      </c>
    </row>
    <row r="10" spans="1:25">
      <c r="A10" s="29" t="s">
        <v>85</v>
      </c>
      <c r="B10" s="103">
        <f t="shared" ref="B10:G10" si="4">SUM(B11:B11)</f>
        <v>0</v>
      </c>
      <c r="C10" s="103">
        <f t="shared" si="4"/>
        <v>0</v>
      </c>
      <c r="D10" s="104">
        <f t="shared" si="4"/>
        <v>0</v>
      </c>
      <c r="E10" s="104">
        <f t="shared" si="4"/>
        <v>0</v>
      </c>
      <c r="F10" s="105">
        <f t="shared" si="4"/>
        <v>0</v>
      </c>
      <c r="G10" s="105">
        <f t="shared" si="4"/>
        <v>0</v>
      </c>
      <c r="H10" s="106">
        <f t="shared" ref="H10:W10" si="5">SUM(H11:H11)</f>
        <v>150</v>
      </c>
      <c r="I10" s="106">
        <f t="shared" si="5"/>
        <v>3000</v>
      </c>
      <c r="J10" s="105">
        <f t="shared" si="5"/>
        <v>258</v>
      </c>
      <c r="K10" s="105">
        <f t="shared" si="5"/>
        <v>4900</v>
      </c>
      <c r="L10" s="105">
        <f t="shared" si="5"/>
        <v>258</v>
      </c>
      <c r="M10" s="105">
        <f t="shared" si="5"/>
        <v>4900</v>
      </c>
      <c r="N10" s="107">
        <f t="shared" si="5"/>
        <v>258</v>
      </c>
      <c r="O10" s="107">
        <f t="shared" si="5"/>
        <v>4900</v>
      </c>
      <c r="P10" s="105">
        <f t="shared" si="5"/>
        <v>258</v>
      </c>
      <c r="Q10" s="105">
        <f t="shared" si="5"/>
        <v>4900</v>
      </c>
      <c r="R10" s="105">
        <f t="shared" si="5"/>
        <v>1392</v>
      </c>
      <c r="S10" s="105">
        <f t="shared" si="5"/>
        <v>13900</v>
      </c>
      <c r="T10" s="105">
        <f t="shared" si="5"/>
        <v>1788</v>
      </c>
      <c r="U10" s="105">
        <f t="shared" si="5"/>
        <v>17900</v>
      </c>
      <c r="V10" s="105">
        <f t="shared" si="5"/>
        <v>4308</v>
      </c>
      <c r="W10" s="105">
        <f t="shared" si="5"/>
        <v>52200</v>
      </c>
      <c r="X10" s="105">
        <f>SUM(X11)</f>
        <v>5928</v>
      </c>
      <c r="Y10" s="105">
        <f>SUM(Y11)</f>
        <v>78300</v>
      </c>
    </row>
    <row r="11" spans="1:25">
      <c r="A11" s="29">
        <v>55095200003</v>
      </c>
      <c r="B11" s="103">
        <v>0</v>
      </c>
      <c r="C11" s="103">
        <v>0</v>
      </c>
      <c r="D11" s="104">
        <v>0</v>
      </c>
      <c r="E11" s="104">
        <v>0</v>
      </c>
      <c r="F11" s="105">
        <v>0</v>
      </c>
      <c r="G11" s="105">
        <v>0</v>
      </c>
      <c r="H11" s="106">
        <v>150</v>
      </c>
      <c r="I11" s="106">
        <v>3000</v>
      </c>
      <c r="J11" s="105">
        <v>258</v>
      </c>
      <c r="K11" s="105">
        <v>4900</v>
      </c>
      <c r="L11" s="105">
        <v>258</v>
      </c>
      <c r="M11" s="105">
        <v>4900</v>
      </c>
      <c r="N11" s="107">
        <v>258</v>
      </c>
      <c r="O11" s="107">
        <v>4900</v>
      </c>
      <c r="P11" s="105">
        <v>258</v>
      </c>
      <c r="Q11" s="105">
        <v>4900</v>
      </c>
      <c r="R11" s="105">
        <v>1392</v>
      </c>
      <c r="S11" s="105">
        <v>13900</v>
      </c>
      <c r="T11" s="105">
        <v>1788</v>
      </c>
      <c r="U11" s="105">
        <v>17900</v>
      </c>
      <c r="V11" s="105">
        <v>4308</v>
      </c>
      <c r="W11" s="105">
        <v>52200</v>
      </c>
      <c r="X11" s="105">
        <v>5928</v>
      </c>
      <c r="Y11" s="105">
        <v>78300</v>
      </c>
    </row>
    <row r="12" spans="1:25">
      <c r="A12" s="29" t="s">
        <v>86</v>
      </c>
      <c r="B12" s="103">
        <f t="shared" ref="B12:G12" si="6">SUM(B13:B13)</f>
        <v>484073</v>
      </c>
      <c r="C12" s="103">
        <f t="shared" si="6"/>
        <v>963900</v>
      </c>
      <c r="D12" s="104">
        <f t="shared" si="6"/>
        <v>1210671</v>
      </c>
      <c r="E12" s="104">
        <f t="shared" si="6"/>
        <v>2411300</v>
      </c>
      <c r="F12" s="105">
        <f t="shared" si="6"/>
        <v>1771942</v>
      </c>
      <c r="G12" s="105">
        <f t="shared" si="6"/>
        <v>3419800</v>
      </c>
      <c r="H12" s="106">
        <f t="shared" ref="H12:W12" si="7">SUM(H13:H13)</f>
        <v>2587014</v>
      </c>
      <c r="I12" s="106">
        <f t="shared" si="7"/>
        <v>5164100</v>
      </c>
      <c r="J12" s="105">
        <f t="shared" si="7"/>
        <v>3523832</v>
      </c>
      <c r="K12" s="105">
        <f t="shared" si="7"/>
        <v>7009800</v>
      </c>
      <c r="L12" s="105">
        <f t="shared" si="7"/>
        <v>4184651</v>
      </c>
      <c r="M12" s="105">
        <f t="shared" si="7"/>
        <v>8273900</v>
      </c>
      <c r="N12" s="107">
        <f t="shared" si="7"/>
        <v>4902762</v>
      </c>
      <c r="O12" s="107">
        <f t="shared" si="7"/>
        <v>9394900</v>
      </c>
      <c r="P12" s="105">
        <f t="shared" si="7"/>
        <v>5530304</v>
      </c>
      <c r="Q12" s="105">
        <f t="shared" si="7"/>
        <v>10833500</v>
      </c>
      <c r="R12" s="105">
        <f t="shared" si="7"/>
        <v>6168821</v>
      </c>
      <c r="S12" s="105">
        <f t="shared" si="7"/>
        <v>11936200</v>
      </c>
      <c r="T12" s="105">
        <f t="shared" si="7"/>
        <v>7235815</v>
      </c>
      <c r="U12" s="105">
        <f t="shared" si="7"/>
        <v>13512600</v>
      </c>
      <c r="V12" s="105">
        <f t="shared" si="7"/>
        <v>8081063</v>
      </c>
      <c r="W12" s="105">
        <f t="shared" si="7"/>
        <v>15121500</v>
      </c>
      <c r="X12" s="105">
        <f>SUM(X13)</f>
        <v>9029332</v>
      </c>
      <c r="Y12" s="105">
        <f>SUM(Y13)</f>
        <v>16779200</v>
      </c>
    </row>
    <row r="13" spans="1:25">
      <c r="A13" s="29">
        <v>55095300002</v>
      </c>
      <c r="B13" s="103">
        <v>484073</v>
      </c>
      <c r="C13" s="103">
        <v>963900</v>
      </c>
      <c r="D13" s="104">
        <v>1210671</v>
      </c>
      <c r="E13" s="104">
        <v>2411300</v>
      </c>
      <c r="F13" s="105">
        <v>1771942</v>
      </c>
      <c r="G13" s="105">
        <v>3419800</v>
      </c>
      <c r="H13" s="106">
        <v>2587014</v>
      </c>
      <c r="I13" s="106">
        <v>5164100</v>
      </c>
      <c r="J13" s="105">
        <v>3523832</v>
      </c>
      <c r="K13" s="105">
        <v>7009800</v>
      </c>
      <c r="L13" s="105">
        <v>4184651</v>
      </c>
      <c r="M13" s="105">
        <v>8273900</v>
      </c>
      <c r="N13" s="107">
        <v>4902762</v>
      </c>
      <c r="O13" s="107">
        <v>9394900</v>
      </c>
      <c r="P13" s="105">
        <v>5530304</v>
      </c>
      <c r="Q13" s="105">
        <v>10833500</v>
      </c>
      <c r="R13" s="105">
        <v>6168821</v>
      </c>
      <c r="S13" s="105">
        <v>11936200</v>
      </c>
      <c r="T13" s="105">
        <v>7235815</v>
      </c>
      <c r="U13" s="105">
        <v>13512600</v>
      </c>
      <c r="V13" s="105">
        <v>8081063</v>
      </c>
      <c r="W13" s="105">
        <v>15121500</v>
      </c>
      <c r="X13" s="105">
        <v>9029332</v>
      </c>
      <c r="Y13" s="105">
        <v>16779200</v>
      </c>
    </row>
    <row r="14" spans="1:25">
      <c r="A14" s="29" t="s">
        <v>87</v>
      </c>
      <c r="B14" s="103">
        <f t="shared" ref="B14:I14" si="8">SUM(B15:B17)</f>
        <v>148218</v>
      </c>
      <c r="C14" s="103">
        <f t="shared" si="8"/>
        <v>288600</v>
      </c>
      <c r="D14" s="104">
        <f t="shared" si="8"/>
        <v>225062</v>
      </c>
      <c r="E14" s="104">
        <f t="shared" si="8"/>
        <v>499600</v>
      </c>
      <c r="F14" s="105">
        <f>SUM(F15:F17)</f>
        <v>431660</v>
      </c>
      <c r="G14" s="105">
        <f>SUM(G15:G17)</f>
        <v>842400</v>
      </c>
      <c r="H14" s="106">
        <f t="shared" si="8"/>
        <v>518253</v>
      </c>
      <c r="I14" s="106">
        <f t="shared" si="8"/>
        <v>1160300</v>
      </c>
      <c r="J14" s="105">
        <f t="shared" ref="J14:Q14" si="9">SUM(J15:J17)</f>
        <v>635783</v>
      </c>
      <c r="K14" s="105">
        <f t="shared" si="9"/>
        <v>1576200</v>
      </c>
      <c r="L14" s="105">
        <f t="shared" si="9"/>
        <v>819031</v>
      </c>
      <c r="M14" s="105">
        <f t="shared" si="9"/>
        <v>2152100</v>
      </c>
      <c r="N14" s="107">
        <f t="shared" si="9"/>
        <v>985039</v>
      </c>
      <c r="O14" s="107">
        <f t="shared" si="9"/>
        <v>2571900</v>
      </c>
      <c r="P14" s="105">
        <f t="shared" si="9"/>
        <v>1148621</v>
      </c>
      <c r="Q14" s="105">
        <f t="shared" si="9"/>
        <v>2952600</v>
      </c>
      <c r="R14" s="105">
        <f t="shared" ref="R14:W14" si="10">SUM(R15:R17)</f>
        <v>1252247</v>
      </c>
      <c r="S14" s="105">
        <f t="shared" si="10"/>
        <v>3273200</v>
      </c>
      <c r="T14" s="105">
        <f t="shared" si="10"/>
        <v>1444118</v>
      </c>
      <c r="U14" s="105">
        <f t="shared" si="10"/>
        <v>3626000</v>
      </c>
      <c r="V14" s="105">
        <f t="shared" si="10"/>
        <v>1529815</v>
      </c>
      <c r="W14" s="105">
        <f t="shared" si="10"/>
        <v>3845500</v>
      </c>
      <c r="X14" s="105">
        <f>SUM(X15:X17)</f>
        <v>1744950</v>
      </c>
      <c r="Y14" s="105">
        <f>SUM(Y15:Y17)</f>
        <v>4397800</v>
      </c>
    </row>
    <row r="15" spans="1:25">
      <c r="A15" s="35" t="s">
        <v>44</v>
      </c>
      <c r="B15" s="103">
        <v>147596</v>
      </c>
      <c r="C15" s="103">
        <v>270700</v>
      </c>
      <c r="D15" s="104">
        <v>224440</v>
      </c>
      <c r="E15" s="104">
        <v>481700</v>
      </c>
      <c r="F15" s="105">
        <v>430886</v>
      </c>
      <c r="G15" s="105">
        <v>823300</v>
      </c>
      <c r="H15" s="106">
        <v>517135</v>
      </c>
      <c r="I15" s="106">
        <v>1139700</v>
      </c>
      <c r="J15" s="105">
        <v>634140</v>
      </c>
      <c r="K15" s="105">
        <v>1551300</v>
      </c>
      <c r="L15" s="105">
        <v>813005</v>
      </c>
      <c r="M15" s="105">
        <v>2098200</v>
      </c>
      <c r="N15" s="107">
        <v>976220</v>
      </c>
      <c r="O15" s="107">
        <v>2499600</v>
      </c>
      <c r="P15" s="105">
        <v>1139802</v>
      </c>
      <c r="Q15" s="105">
        <v>2880300</v>
      </c>
      <c r="R15" s="105">
        <v>1243384</v>
      </c>
      <c r="S15" s="105">
        <v>3200700</v>
      </c>
      <c r="T15" s="105">
        <v>1435255</v>
      </c>
      <c r="U15" s="105">
        <v>3553500</v>
      </c>
      <c r="V15" s="105">
        <v>1520952</v>
      </c>
      <c r="W15" s="105">
        <v>3773000</v>
      </c>
      <c r="X15" s="105">
        <v>1736087</v>
      </c>
      <c r="Y15" s="105">
        <v>4325300</v>
      </c>
    </row>
    <row r="16" spans="1:25">
      <c r="A16" s="35" t="s">
        <v>45</v>
      </c>
      <c r="B16" s="103"/>
      <c r="C16" s="103"/>
      <c r="D16" s="104"/>
      <c r="E16" s="104"/>
      <c r="F16" s="105">
        <v>0</v>
      </c>
      <c r="G16" s="105">
        <v>0</v>
      </c>
      <c r="H16" s="106">
        <v>0</v>
      </c>
      <c r="I16" s="106">
        <v>0</v>
      </c>
      <c r="J16" s="105">
        <v>525</v>
      </c>
      <c r="K16" s="105">
        <v>4300</v>
      </c>
      <c r="L16" s="105">
        <v>4908</v>
      </c>
      <c r="M16" s="105">
        <v>33300</v>
      </c>
      <c r="N16" s="107">
        <v>7701</v>
      </c>
      <c r="O16" s="107">
        <v>51700</v>
      </c>
      <c r="P16" s="105">
        <v>7701</v>
      </c>
      <c r="Q16" s="105">
        <v>51700</v>
      </c>
      <c r="R16" s="105">
        <v>7745</v>
      </c>
      <c r="S16" s="105">
        <v>51900</v>
      </c>
      <c r="T16" s="105">
        <v>7745</v>
      </c>
      <c r="U16" s="105">
        <v>51900</v>
      </c>
      <c r="V16" s="105">
        <v>7745</v>
      </c>
      <c r="W16" s="105">
        <v>51900</v>
      </c>
      <c r="X16" s="105">
        <v>7745</v>
      </c>
      <c r="Y16" s="105">
        <v>51900</v>
      </c>
    </row>
    <row r="17" spans="1:25">
      <c r="A17" s="35" t="s">
        <v>46</v>
      </c>
      <c r="B17" s="103">
        <v>622</v>
      </c>
      <c r="C17" s="103">
        <v>17900</v>
      </c>
      <c r="D17" s="104">
        <v>622</v>
      </c>
      <c r="E17" s="104">
        <v>17900</v>
      </c>
      <c r="F17" s="105">
        <v>774</v>
      </c>
      <c r="G17" s="105">
        <v>19100</v>
      </c>
      <c r="H17" s="106">
        <v>1118</v>
      </c>
      <c r="I17" s="106">
        <v>20600</v>
      </c>
      <c r="J17" s="105">
        <v>1118</v>
      </c>
      <c r="K17" s="105">
        <v>20600</v>
      </c>
      <c r="L17" s="105">
        <v>1118</v>
      </c>
      <c r="M17" s="105">
        <v>20600</v>
      </c>
      <c r="N17" s="107">
        <v>1118</v>
      </c>
      <c r="O17" s="107">
        <v>20600</v>
      </c>
      <c r="P17" s="105">
        <v>1118</v>
      </c>
      <c r="Q17" s="105">
        <v>20600</v>
      </c>
      <c r="R17" s="105">
        <v>1118</v>
      </c>
      <c r="S17" s="105">
        <v>20600</v>
      </c>
      <c r="T17" s="105">
        <v>1118</v>
      </c>
      <c r="U17" s="105">
        <v>20600</v>
      </c>
      <c r="V17" s="105">
        <v>1118</v>
      </c>
      <c r="W17" s="105">
        <v>20600</v>
      </c>
      <c r="X17" s="105">
        <v>1118</v>
      </c>
      <c r="Y17" s="105">
        <v>20600</v>
      </c>
    </row>
    <row r="18" spans="1:25">
      <c r="A18" s="36" t="s">
        <v>88</v>
      </c>
      <c r="B18" s="103">
        <f t="shared" ref="B18:I18" si="11">SUM(B5+B8+B10+B12+B14)</f>
        <v>1136012</v>
      </c>
      <c r="C18" s="103">
        <f t="shared" si="11"/>
        <v>2182800</v>
      </c>
      <c r="D18" s="104">
        <f t="shared" si="11"/>
        <v>2366517</v>
      </c>
      <c r="E18" s="104">
        <f t="shared" si="11"/>
        <v>4845300</v>
      </c>
      <c r="F18" s="105">
        <f>SUM(F5+F8+F10+F12+F14)</f>
        <v>3621475</v>
      </c>
      <c r="G18" s="105">
        <f>SUM(G5+G8+G10+G12+G14)</f>
        <v>7286300</v>
      </c>
      <c r="H18" s="106">
        <f t="shared" si="11"/>
        <v>4959244</v>
      </c>
      <c r="I18" s="106">
        <f t="shared" si="11"/>
        <v>10387100</v>
      </c>
      <c r="J18" s="105">
        <f t="shared" ref="J18:Q18" si="12">SUM(J5+J8+J10+J12+J14)</f>
        <v>6448514</v>
      </c>
      <c r="K18" s="105">
        <f t="shared" si="12"/>
        <v>13628300</v>
      </c>
      <c r="L18" s="105">
        <f t="shared" si="12"/>
        <v>7750479</v>
      </c>
      <c r="M18" s="105">
        <f t="shared" si="12"/>
        <v>16565300</v>
      </c>
      <c r="N18" s="107">
        <f t="shared" si="12"/>
        <v>9024405</v>
      </c>
      <c r="O18" s="107">
        <f t="shared" si="12"/>
        <v>18986900</v>
      </c>
      <c r="P18" s="105">
        <f t="shared" si="12"/>
        <v>10319306</v>
      </c>
      <c r="Q18" s="105">
        <f t="shared" si="12"/>
        <v>21954700</v>
      </c>
      <c r="R18" s="105">
        <f t="shared" ref="R18:W18" si="13">SUM(R5+R8+R10+R12+R14)</f>
        <v>11597393</v>
      </c>
      <c r="S18" s="105">
        <f t="shared" si="13"/>
        <v>24826600</v>
      </c>
      <c r="T18" s="105">
        <f t="shared" si="13"/>
        <v>13418350</v>
      </c>
      <c r="U18" s="105">
        <f t="shared" si="13"/>
        <v>27971000</v>
      </c>
      <c r="V18" s="105">
        <f t="shared" si="13"/>
        <v>14910950</v>
      </c>
      <c r="W18" s="105">
        <f t="shared" si="13"/>
        <v>31178200</v>
      </c>
      <c r="X18" s="105">
        <f>SUM(X5+X8+X10+X12+X14)</f>
        <v>16695381</v>
      </c>
      <c r="Y18" s="105">
        <f>SUM(Y5+Y8+Y10+Y12+Y14)</f>
        <v>34933100</v>
      </c>
    </row>
    <row r="19" spans="1:25">
      <c r="A19" s="37"/>
      <c r="B19" s="103"/>
      <c r="C19" s="103"/>
      <c r="D19" s="104"/>
      <c r="E19" s="104"/>
      <c r="F19" s="105"/>
      <c r="G19" s="105"/>
      <c r="H19" s="106"/>
      <c r="I19" s="106"/>
      <c r="J19" s="105"/>
      <c r="K19" s="105"/>
      <c r="L19" s="105"/>
      <c r="M19" s="105"/>
      <c r="N19" s="107"/>
      <c r="O19" s="107"/>
      <c r="P19" s="105"/>
      <c r="Q19" s="105"/>
      <c r="R19" s="105"/>
      <c r="S19" s="105"/>
      <c r="T19" s="105"/>
      <c r="U19" s="105"/>
      <c r="V19" s="105"/>
      <c r="W19" s="105"/>
      <c r="X19" s="105"/>
      <c r="Y19" s="105"/>
    </row>
    <row r="20" spans="1:25">
      <c r="A20" s="38" t="s">
        <v>89</v>
      </c>
      <c r="B20" s="103">
        <f t="shared" ref="B20:I20" si="14">SUM(B21:B22)</f>
        <v>21054</v>
      </c>
      <c r="C20" s="103">
        <f t="shared" si="14"/>
        <v>102000</v>
      </c>
      <c r="D20" s="104">
        <f t="shared" si="14"/>
        <v>49516</v>
      </c>
      <c r="E20" s="104">
        <f t="shared" si="14"/>
        <v>323600</v>
      </c>
      <c r="F20" s="105">
        <f>SUM(F21:F22)</f>
        <v>84394</v>
      </c>
      <c r="G20" s="105">
        <f>SUM(G21:G22)</f>
        <v>488600</v>
      </c>
      <c r="H20" s="106">
        <f t="shared" si="14"/>
        <v>136049</v>
      </c>
      <c r="I20" s="106">
        <f t="shared" si="14"/>
        <v>812300</v>
      </c>
      <c r="J20" s="105">
        <f t="shared" ref="J20:Q20" si="15">SUM(J21:J22)</f>
        <v>186412</v>
      </c>
      <c r="K20" s="105">
        <f t="shared" si="15"/>
        <v>1161500</v>
      </c>
      <c r="L20" s="105">
        <f t="shared" si="15"/>
        <v>239352</v>
      </c>
      <c r="M20" s="105">
        <f t="shared" si="15"/>
        <v>1448100</v>
      </c>
      <c r="N20" s="107">
        <f t="shared" si="15"/>
        <v>303839</v>
      </c>
      <c r="O20" s="107">
        <f t="shared" si="15"/>
        <v>1756900</v>
      </c>
      <c r="P20" s="105">
        <f t="shared" si="15"/>
        <v>341993</v>
      </c>
      <c r="Q20" s="105">
        <f t="shared" si="15"/>
        <v>1964900</v>
      </c>
      <c r="R20" s="105">
        <f t="shared" ref="R20:W20" si="16">SUM(R21:R22)</f>
        <v>368207</v>
      </c>
      <c r="S20" s="105">
        <f t="shared" si="16"/>
        <v>2083800</v>
      </c>
      <c r="T20" s="105">
        <f t="shared" si="16"/>
        <v>374954</v>
      </c>
      <c r="U20" s="105">
        <f t="shared" si="16"/>
        <v>2118000</v>
      </c>
      <c r="V20" s="105">
        <f t="shared" si="16"/>
        <v>412364</v>
      </c>
      <c r="W20" s="105">
        <f t="shared" si="16"/>
        <v>2316500</v>
      </c>
      <c r="X20" s="105">
        <f>SUM(X21:X22)</f>
        <v>414941</v>
      </c>
      <c r="Y20" s="105">
        <f>SUM(Y21:Y22)</f>
        <v>2338100</v>
      </c>
    </row>
    <row r="21" spans="1:25">
      <c r="A21" s="38">
        <v>55093100009</v>
      </c>
      <c r="B21" s="103">
        <v>13100</v>
      </c>
      <c r="C21" s="103">
        <v>69100</v>
      </c>
      <c r="D21" s="104">
        <v>41480</v>
      </c>
      <c r="E21" s="104">
        <v>290100</v>
      </c>
      <c r="F21" s="105">
        <v>66860</v>
      </c>
      <c r="G21" s="105">
        <v>408600</v>
      </c>
      <c r="H21" s="106">
        <v>99919</v>
      </c>
      <c r="I21" s="106">
        <v>643400</v>
      </c>
      <c r="J21" s="105">
        <v>147662</v>
      </c>
      <c r="K21" s="105">
        <v>960800</v>
      </c>
      <c r="L21" s="105">
        <v>188343</v>
      </c>
      <c r="M21" s="105">
        <v>1191300</v>
      </c>
      <c r="N21" s="107">
        <v>233754</v>
      </c>
      <c r="O21" s="107">
        <v>1405400</v>
      </c>
      <c r="P21" s="105">
        <v>267746</v>
      </c>
      <c r="Q21" s="105">
        <v>1585200</v>
      </c>
      <c r="R21" s="105">
        <v>281768</v>
      </c>
      <c r="S21" s="105">
        <v>1657100</v>
      </c>
      <c r="T21" s="105">
        <v>285879</v>
      </c>
      <c r="U21" s="105">
        <v>1673200</v>
      </c>
      <c r="V21" s="105">
        <v>304389</v>
      </c>
      <c r="W21" s="105">
        <v>1769600</v>
      </c>
      <c r="X21" s="105">
        <v>306236</v>
      </c>
      <c r="Y21" s="105">
        <v>1786100</v>
      </c>
    </row>
    <row r="22" spans="1:25">
      <c r="A22" s="38">
        <v>55093200008</v>
      </c>
      <c r="B22" s="103">
        <v>7954</v>
      </c>
      <c r="C22" s="103">
        <v>32900</v>
      </c>
      <c r="D22" s="104">
        <v>8036</v>
      </c>
      <c r="E22" s="104">
        <v>33500</v>
      </c>
      <c r="F22" s="105">
        <v>17534</v>
      </c>
      <c r="G22" s="105">
        <v>80000</v>
      </c>
      <c r="H22" s="106">
        <v>36130</v>
      </c>
      <c r="I22" s="106">
        <v>168900</v>
      </c>
      <c r="J22" s="105">
        <v>38750</v>
      </c>
      <c r="K22" s="105">
        <v>200700</v>
      </c>
      <c r="L22" s="105">
        <v>51009</v>
      </c>
      <c r="M22" s="105">
        <v>256800</v>
      </c>
      <c r="N22" s="107">
        <v>70085</v>
      </c>
      <c r="O22" s="107">
        <v>351500</v>
      </c>
      <c r="P22" s="105">
        <v>74247</v>
      </c>
      <c r="Q22" s="105">
        <v>379700</v>
      </c>
      <c r="R22" s="105">
        <v>86439</v>
      </c>
      <c r="S22" s="105">
        <v>426700</v>
      </c>
      <c r="T22" s="105">
        <v>89075</v>
      </c>
      <c r="U22" s="105">
        <v>444800</v>
      </c>
      <c r="V22" s="105">
        <v>107975</v>
      </c>
      <c r="W22" s="105">
        <v>546900</v>
      </c>
      <c r="X22" s="105">
        <v>108705</v>
      </c>
      <c r="Y22" s="105">
        <v>552000</v>
      </c>
    </row>
    <row r="23" spans="1:25">
      <c r="A23" s="29" t="s">
        <v>90</v>
      </c>
      <c r="B23" s="103">
        <f t="shared" ref="B23:G23" si="17">SUM(B24:B24)</f>
        <v>0</v>
      </c>
      <c r="C23" s="103">
        <f t="shared" si="17"/>
        <v>0</v>
      </c>
      <c r="D23" s="104">
        <f t="shared" si="17"/>
        <v>340</v>
      </c>
      <c r="E23" s="104">
        <f t="shared" si="17"/>
        <v>4800</v>
      </c>
      <c r="F23" s="105">
        <f t="shared" si="17"/>
        <v>1924</v>
      </c>
      <c r="G23" s="105">
        <f t="shared" si="17"/>
        <v>17100</v>
      </c>
      <c r="H23" s="106">
        <f t="shared" ref="H23:S23" si="18">SUM(H24:H24)</f>
        <v>16842</v>
      </c>
      <c r="I23" s="106">
        <f t="shared" si="18"/>
        <v>114300</v>
      </c>
      <c r="J23" s="105">
        <f t="shared" si="18"/>
        <v>25704</v>
      </c>
      <c r="K23" s="105">
        <f t="shared" si="18"/>
        <v>182400</v>
      </c>
      <c r="L23" s="105">
        <f t="shared" si="18"/>
        <v>41550</v>
      </c>
      <c r="M23" s="105">
        <f t="shared" si="18"/>
        <v>331300</v>
      </c>
      <c r="N23" s="107">
        <f t="shared" si="18"/>
        <v>47746</v>
      </c>
      <c r="O23" s="107">
        <f t="shared" si="18"/>
        <v>399500</v>
      </c>
      <c r="P23" s="105">
        <f t="shared" si="18"/>
        <v>52307</v>
      </c>
      <c r="Q23" s="105">
        <f t="shared" si="18"/>
        <v>436600</v>
      </c>
      <c r="R23" s="105">
        <f t="shared" si="18"/>
        <v>52921</v>
      </c>
      <c r="S23" s="105">
        <f t="shared" si="18"/>
        <v>442600</v>
      </c>
      <c r="T23" s="105">
        <f t="shared" ref="T23:Y23" si="19">SUM(T24:T24)</f>
        <v>53080</v>
      </c>
      <c r="U23" s="105">
        <f t="shared" si="19"/>
        <v>445000</v>
      </c>
      <c r="V23" s="105">
        <f t="shared" si="19"/>
        <v>53136</v>
      </c>
      <c r="W23" s="105">
        <f t="shared" si="19"/>
        <v>447000</v>
      </c>
      <c r="X23" s="105">
        <f t="shared" si="19"/>
        <v>53136</v>
      </c>
      <c r="Y23" s="105">
        <f t="shared" si="19"/>
        <v>447000</v>
      </c>
    </row>
    <row r="24" spans="1:25">
      <c r="A24" s="29">
        <v>55096100002</v>
      </c>
      <c r="B24" s="103">
        <v>0</v>
      </c>
      <c r="C24" s="103">
        <v>0</v>
      </c>
      <c r="D24" s="104">
        <v>340</v>
      </c>
      <c r="E24" s="104">
        <v>4800</v>
      </c>
      <c r="F24" s="105">
        <v>1924</v>
      </c>
      <c r="G24" s="105">
        <v>17100</v>
      </c>
      <c r="H24" s="106">
        <v>16842</v>
      </c>
      <c r="I24" s="106">
        <v>114300</v>
      </c>
      <c r="J24" s="105">
        <v>25704</v>
      </c>
      <c r="K24" s="105">
        <v>182400</v>
      </c>
      <c r="L24" s="105">
        <v>41550</v>
      </c>
      <c r="M24" s="105">
        <v>331300</v>
      </c>
      <c r="N24" s="107">
        <v>47746</v>
      </c>
      <c r="O24" s="107">
        <v>399500</v>
      </c>
      <c r="P24" s="105">
        <v>52307</v>
      </c>
      <c r="Q24" s="105">
        <v>436600</v>
      </c>
      <c r="R24" s="105">
        <v>52921</v>
      </c>
      <c r="S24" s="105">
        <v>442600</v>
      </c>
      <c r="T24" s="105">
        <v>53080</v>
      </c>
      <c r="U24" s="105">
        <v>445000</v>
      </c>
      <c r="V24" s="105">
        <v>53136</v>
      </c>
      <c r="W24" s="105">
        <v>447000</v>
      </c>
      <c r="X24" s="105">
        <v>53136</v>
      </c>
      <c r="Y24" s="105">
        <v>447000</v>
      </c>
    </row>
    <row r="25" spans="1:25">
      <c r="A25" s="29" t="s">
        <v>91</v>
      </c>
      <c r="B25" s="103">
        <f>SUM(B26:B26)</f>
        <v>0</v>
      </c>
      <c r="C25" s="103">
        <f>SUM(C26:C26)</f>
        <v>0</v>
      </c>
      <c r="D25" s="104">
        <f t="shared" ref="D25:W25" si="20">SUM(D26:D26)</f>
        <v>0</v>
      </c>
      <c r="E25" s="104">
        <f t="shared" si="20"/>
        <v>0</v>
      </c>
      <c r="F25" s="105">
        <f t="shared" si="20"/>
        <v>11093</v>
      </c>
      <c r="G25" s="105">
        <f t="shared" si="20"/>
        <v>85600</v>
      </c>
      <c r="H25" s="106">
        <f t="shared" si="20"/>
        <v>11093</v>
      </c>
      <c r="I25" s="106">
        <f t="shared" si="20"/>
        <v>85600</v>
      </c>
      <c r="J25" s="105">
        <f t="shared" si="20"/>
        <v>18945</v>
      </c>
      <c r="K25" s="105">
        <f t="shared" si="20"/>
        <v>148900</v>
      </c>
      <c r="L25" s="105">
        <f t="shared" si="20"/>
        <v>29945</v>
      </c>
      <c r="M25" s="105">
        <f t="shared" si="20"/>
        <v>208200</v>
      </c>
      <c r="N25" s="107">
        <f t="shared" si="20"/>
        <v>29945</v>
      </c>
      <c r="O25" s="107">
        <f t="shared" si="20"/>
        <v>208200</v>
      </c>
      <c r="P25" s="105">
        <f t="shared" si="20"/>
        <v>29945</v>
      </c>
      <c r="Q25" s="105">
        <f t="shared" si="20"/>
        <v>208200</v>
      </c>
      <c r="R25" s="105">
        <f t="shared" si="20"/>
        <v>42673</v>
      </c>
      <c r="S25" s="105">
        <f t="shared" si="20"/>
        <v>287300</v>
      </c>
      <c r="T25" s="105">
        <f t="shared" si="20"/>
        <v>43127</v>
      </c>
      <c r="U25" s="105">
        <f t="shared" si="20"/>
        <v>290300</v>
      </c>
      <c r="V25" s="105">
        <f t="shared" si="20"/>
        <v>43127</v>
      </c>
      <c r="W25" s="105">
        <f t="shared" si="20"/>
        <v>290300</v>
      </c>
      <c r="X25" s="105">
        <f>SUM(X26:X26)</f>
        <v>44501</v>
      </c>
      <c r="Y25" s="105">
        <f>SUM(Y26:Y26)</f>
        <v>308200</v>
      </c>
    </row>
    <row r="26" spans="1:25">
      <c r="A26" s="29">
        <v>55096200001</v>
      </c>
      <c r="B26" s="103"/>
      <c r="C26" s="103"/>
      <c r="D26" s="104">
        <v>0</v>
      </c>
      <c r="E26" s="104">
        <v>0</v>
      </c>
      <c r="F26" s="105">
        <v>11093</v>
      </c>
      <c r="G26" s="105">
        <v>85600</v>
      </c>
      <c r="H26" s="106">
        <v>11093</v>
      </c>
      <c r="I26" s="106">
        <v>85600</v>
      </c>
      <c r="J26" s="105">
        <v>18945</v>
      </c>
      <c r="K26" s="105">
        <v>148900</v>
      </c>
      <c r="L26" s="105">
        <v>29945</v>
      </c>
      <c r="M26" s="105">
        <v>208200</v>
      </c>
      <c r="N26" s="107">
        <v>29945</v>
      </c>
      <c r="O26" s="107">
        <v>208200</v>
      </c>
      <c r="P26" s="105">
        <v>29945</v>
      </c>
      <c r="Q26" s="105">
        <v>208200</v>
      </c>
      <c r="R26" s="105">
        <v>42673</v>
      </c>
      <c r="S26" s="105">
        <v>287300</v>
      </c>
      <c r="T26" s="105">
        <v>43127</v>
      </c>
      <c r="U26" s="105">
        <v>290300</v>
      </c>
      <c r="V26" s="105">
        <v>43127</v>
      </c>
      <c r="W26" s="105">
        <v>290300</v>
      </c>
      <c r="X26" s="105">
        <v>44501</v>
      </c>
      <c r="Y26" s="105">
        <v>308200</v>
      </c>
    </row>
    <row r="27" spans="1:25">
      <c r="A27" s="29" t="s">
        <v>92</v>
      </c>
      <c r="B27" s="103">
        <f>SUM(B28:B28)</f>
        <v>8026</v>
      </c>
      <c r="C27" s="103">
        <f>SUM(C28:C28)</f>
        <v>187200</v>
      </c>
      <c r="D27" s="104">
        <f t="shared" ref="D27:I27" si="21">SUM(D28:D28)</f>
        <v>38185</v>
      </c>
      <c r="E27" s="104">
        <f t="shared" si="21"/>
        <v>271400</v>
      </c>
      <c r="F27" s="105">
        <f t="shared" si="21"/>
        <v>59024</v>
      </c>
      <c r="G27" s="105">
        <f t="shared" si="21"/>
        <v>470700</v>
      </c>
      <c r="H27" s="106">
        <f t="shared" si="21"/>
        <v>92853</v>
      </c>
      <c r="I27" s="106">
        <f t="shared" si="21"/>
        <v>802300</v>
      </c>
      <c r="J27" s="105">
        <f t="shared" ref="J27:Q27" si="22">SUM(J28:J28)</f>
        <v>105168</v>
      </c>
      <c r="K27" s="105">
        <f t="shared" si="22"/>
        <v>994500</v>
      </c>
      <c r="L27" s="105">
        <f t="shared" si="22"/>
        <v>132071</v>
      </c>
      <c r="M27" s="105">
        <f t="shared" si="22"/>
        <v>1261600</v>
      </c>
      <c r="N27" s="107">
        <f t="shared" si="22"/>
        <v>168687</v>
      </c>
      <c r="O27" s="107">
        <f t="shared" si="22"/>
        <v>1525200</v>
      </c>
      <c r="P27" s="105">
        <f t="shared" si="22"/>
        <v>182334</v>
      </c>
      <c r="Q27" s="105">
        <f t="shared" si="22"/>
        <v>1690100</v>
      </c>
      <c r="R27" s="105">
        <f t="shared" ref="R27:Y27" si="23">SUM(R28:R28)</f>
        <v>192195</v>
      </c>
      <c r="S27" s="105">
        <f t="shared" si="23"/>
        <v>1874800</v>
      </c>
      <c r="T27" s="105">
        <f t="shared" si="23"/>
        <v>198235</v>
      </c>
      <c r="U27" s="105">
        <f t="shared" si="23"/>
        <v>2008600</v>
      </c>
      <c r="V27" s="105">
        <f t="shared" si="23"/>
        <v>211779</v>
      </c>
      <c r="W27" s="105">
        <f t="shared" si="23"/>
        <v>2190100</v>
      </c>
      <c r="X27" s="105">
        <f t="shared" si="23"/>
        <v>218262</v>
      </c>
      <c r="Y27" s="105">
        <f t="shared" si="23"/>
        <v>2358100</v>
      </c>
    </row>
    <row r="28" spans="1:25">
      <c r="A28" s="36">
        <v>55096900004</v>
      </c>
      <c r="B28" s="103">
        <v>8026</v>
      </c>
      <c r="C28" s="103">
        <v>187200</v>
      </c>
      <c r="D28" s="104">
        <v>38185</v>
      </c>
      <c r="E28" s="104">
        <v>271400</v>
      </c>
      <c r="F28" s="105">
        <v>59024</v>
      </c>
      <c r="G28" s="105">
        <v>470700</v>
      </c>
      <c r="H28" s="106">
        <v>92853</v>
      </c>
      <c r="I28" s="106">
        <v>802300</v>
      </c>
      <c r="J28" s="105">
        <v>105168</v>
      </c>
      <c r="K28" s="105">
        <v>994500</v>
      </c>
      <c r="L28" s="105">
        <v>132071</v>
      </c>
      <c r="M28" s="105">
        <v>1261600</v>
      </c>
      <c r="N28" s="107">
        <v>168687</v>
      </c>
      <c r="O28" s="107">
        <v>1525200</v>
      </c>
      <c r="P28" s="105">
        <v>182334</v>
      </c>
      <c r="Q28" s="105">
        <v>1690100</v>
      </c>
      <c r="R28" s="105">
        <v>192195</v>
      </c>
      <c r="S28" s="105">
        <v>1874800</v>
      </c>
      <c r="T28" s="105">
        <v>198235</v>
      </c>
      <c r="U28" s="105">
        <v>2008600</v>
      </c>
      <c r="V28" s="105">
        <v>211779</v>
      </c>
      <c r="W28" s="105">
        <v>2190100</v>
      </c>
      <c r="X28" s="105">
        <v>218262</v>
      </c>
      <c r="Y28" s="105">
        <v>2358100</v>
      </c>
    </row>
    <row r="29" spans="1:25">
      <c r="A29" s="36" t="s">
        <v>93</v>
      </c>
      <c r="B29" s="103">
        <f t="shared" ref="B29:I29" si="24">SUM(B20+B23+B25+B27)</f>
        <v>29080</v>
      </c>
      <c r="C29" s="103">
        <f t="shared" si="24"/>
        <v>289200</v>
      </c>
      <c r="D29" s="104">
        <f t="shared" si="24"/>
        <v>88041</v>
      </c>
      <c r="E29" s="104">
        <f t="shared" si="24"/>
        <v>599800</v>
      </c>
      <c r="F29" s="105">
        <f>SUM(F20+F23+F25+F27)</f>
        <v>156435</v>
      </c>
      <c r="G29" s="105">
        <f>SUM(G20+G23+G25+G27)</f>
        <v>1062000</v>
      </c>
      <c r="H29" s="106">
        <f t="shared" si="24"/>
        <v>256837</v>
      </c>
      <c r="I29" s="106">
        <f t="shared" si="24"/>
        <v>1814500</v>
      </c>
      <c r="J29" s="105">
        <f t="shared" ref="J29:Q29" si="25">SUM(J20+J23+J25+J27)</f>
        <v>336229</v>
      </c>
      <c r="K29" s="105">
        <f t="shared" si="25"/>
        <v>2487300</v>
      </c>
      <c r="L29" s="105">
        <f t="shared" si="25"/>
        <v>442918</v>
      </c>
      <c r="M29" s="105">
        <f t="shared" si="25"/>
        <v>3249200</v>
      </c>
      <c r="N29" s="107">
        <f t="shared" si="25"/>
        <v>550217</v>
      </c>
      <c r="O29" s="107">
        <f t="shared" si="25"/>
        <v>3889800</v>
      </c>
      <c r="P29" s="105">
        <f t="shared" si="25"/>
        <v>606579</v>
      </c>
      <c r="Q29" s="105">
        <f t="shared" si="25"/>
        <v>4299800</v>
      </c>
      <c r="R29" s="105">
        <f t="shared" ref="R29:W29" si="26">SUM(R20+R23+R25+R27)</f>
        <v>655996</v>
      </c>
      <c r="S29" s="105">
        <f t="shared" si="26"/>
        <v>4688500</v>
      </c>
      <c r="T29" s="105">
        <f t="shared" si="26"/>
        <v>669396</v>
      </c>
      <c r="U29" s="105">
        <f t="shared" si="26"/>
        <v>4861900</v>
      </c>
      <c r="V29" s="105">
        <f t="shared" si="26"/>
        <v>720406</v>
      </c>
      <c r="W29" s="105">
        <f t="shared" si="26"/>
        <v>5243900</v>
      </c>
      <c r="X29" s="105">
        <f>SUM(X20+X23+X25+X27)</f>
        <v>730840</v>
      </c>
      <c r="Y29" s="105">
        <f>SUM(Y20+Y23+Y25+Y27)</f>
        <v>5451400</v>
      </c>
    </row>
    <row r="30" spans="1:25">
      <c r="A30" s="37"/>
      <c r="B30" s="103"/>
      <c r="C30" s="103"/>
      <c r="D30" s="104"/>
      <c r="E30" s="104"/>
      <c r="F30" s="105"/>
      <c r="G30" s="105"/>
      <c r="H30" s="106"/>
      <c r="I30" s="106"/>
      <c r="J30" s="105"/>
      <c r="K30" s="105"/>
      <c r="L30" s="105"/>
      <c r="M30" s="105"/>
      <c r="N30" s="107"/>
      <c r="O30" s="107"/>
      <c r="P30" s="105"/>
      <c r="Q30" s="105"/>
      <c r="R30" s="105"/>
      <c r="S30" s="105"/>
      <c r="T30" s="105"/>
      <c r="U30" s="105"/>
      <c r="V30" s="105"/>
      <c r="W30" s="105"/>
      <c r="X30" s="105"/>
      <c r="Y30" s="105"/>
    </row>
    <row r="31" spans="1:25">
      <c r="A31" s="29" t="s">
        <v>94</v>
      </c>
      <c r="B31" s="103">
        <f t="shared" ref="B31:I31" si="27">SUM(B32:B33)</f>
        <v>565101</v>
      </c>
      <c r="C31" s="103">
        <f t="shared" si="27"/>
        <v>1593500</v>
      </c>
      <c r="D31" s="104">
        <f t="shared" si="27"/>
        <v>885749</v>
      </c>
      <c r="E31" s="104">
        <f t="shared" si="27"/>
        <v>2601600</v>
      </c>
      <c r="F31" s="105">
        <f>SUM(F32:F33)</f>
        <v>1490176</v>
      </c>
      <c r="G31" s="105">
        <f>SUM(G32:G33)</f>
        <v>4347900</v>
      </c>
      <c r="H31" s="106">
        <f t="shared" si="27"/>
        <v>1818301</v>
      </c>
      <c r="I31" s="106">
        <f t="shared" si="27"/>
        <v>5352600</v>
      </c>
      <c r="J31" s="105">
        <f t="shared" ref="J31:Q31" si="28">SUM(J32:J33)</f>
        <v>2670971</v>
      </c>
      <c r="K31" s="105">
        <f t="shared" si="28"/>
        <v>7874100</v>
      </c>
      <c r="L31" s="105">
        <f t="shared" si="28"/>
        <v>3198168</v>
      </c>
      <c r="M31" s="105">
        <f t="shared" si="28"/>
        <v>9378200</v>
      </c>
      <c r="N31" s="107">
        <f t="shared" si="28"/>
        <v>3772977</v>
      </c>
      <c r="O31" s="107">
        <f t="shared" si="28"/>
        <v>10944000</v>
      </c>
      <c r="P31" s="105">
        <f t="shared" si="28"/>
        <v>4578991</v>
      </c>
      <c r="Q31" s="105">
        <f t="shared" si="28"/>
        <v>13230000</v>
      </c>
      <c r="R31" s="105">
        <f t="shared" ref="R31:W31" si="29">SUM(R32:R33)</f>
        <v>4995990</v>
      </c>
      <c r="S31" s="105">
        <f t="shared" si="29"/>
        <v>14442800</v>
      </c>
      <c r="T31" s="105">
        <f t="shared" si="29"/>
        <v>5767558</v>
      </c>
      <c r="U31" s="105">
        <f t="shared" si="29"/>
        <v>16653300</v>
      </c>
      <c r="V31" s="105">
        <f t="shared" si="29"/>
        <v>6828682</v>
      </c>
      <c r="W31" s="105">
        <f t="shared" si="29"/>
        <v>19528900</v>
      </c>
      <c r="X31" s="105">
        <f>SUM(X32:X33)</f>
        <v>7445231</v>
      </c>
      <c r="Y31" s="105">
        <f>SUM(Y32:Y33)</f>
        <v>21312700</v>
      </c>
    </row>
    <row r="32" spans="1:25">
      <c r="A32" s="29">
        <v>55101100000</v>
      </c>
      <c r="B32" s="103">
        <v>565101</v>
      </c>
      <c r="C32" s="103">
        <v>1593500</v>
      </c>
      <c r="D32" s="104">
        <v>885542</v>
      </c>
      <c r="E32" s="104">
        <v>2600900</v>
      </c>
      <c r="F32" s="105">
        <v>1489868</v>
      </c>
      <c r="G32" s="105">
        <v>4346800</v>
      </c>
      <c r="H32" s="106">
        <v>1817889</v>
      </c>
      <c r="I32" s="106">
        <v>5351100</v>
      </c>
      <c r="J32" s="105">
        <v>2670456</v>
      </c>
      <c r="K32" s="105">
        <v>7872200</v>
      </c>
      <c r="L32" s="105">
        <v>3197547</v>
      </c>
      <c r="M32" s="105">
        <v>9375900</v>
      </c>
      <c r="N32" s="107">
        <v>3772356</v>
      </c>
      <c r="O32" s="107">
        <v>10941700</v>
      </c>
      <c r="P32" s="105">
        <v>4578370</v>
      </c>
      <c r="Q32" s="105">
        <v>13227700</v>
      </c>
      <c r="R32" s="105">
        <v>4995369</v>
      </c>
      <c r="S32" s="105">
        <v>14440500</v>
      </c>
      <c r="T32" s="105">
        <v>5766937</v>
      </c>
      <c r="U32" s="105">
        <v>16651000</v>
      </c>
      <c r="V32" s="105">
        <v>6828061</v>
      </c>
      <c r="W32" s="105">
        <v>19526600</v>
      </c>
      <c r="X32" s="105">
        <v>7444610</v>
      </c>
      <c r="Y32" s="105">
        <v>21310400</v>
      </c>
    </row>
    <row r="33" spans="1:25">
      <c r="A33" s="29">
        <v>55101200009</v>
      </c>
      <c r="B33" s="103">
        <v>0</v>
      </c>
      <c r="C33" s="103">
        <v>0</v>
      </c>
      <c r="D33" s="104">
        <v>207</v>
      </c>
      <c r="E33" s="104">
        <v>700</v>
      </c>
      <c r="F33" s="105">
        <v>308</v>
      </c>
      <c r="G33" s="105">
        <v>1100</v>
      </c>
      <c r="H33" s="106">
        <v>412</v>
      </c>
      <c r="I33" s="106">
        <v>1500</v>
      </c>
      <c r="J33" s="105">
        <v>515</v>
      </c>
      <c r="K33" s="105">
        <v>1900</v>
      </c>
      <c r="L33" s="105">
        <v>621</v>
      </c>
      <c r="M33" s="105">
        <v>2300</v>
      </c>
      <c r="N33" s="107">
        <v>621</v>
      </c>
      <c r="O33" s="107">
        <v>2300</v>
      </c>
      <c r="P33" s="105">
        <v>621</v>
      </c>
      <c r="Q33" s="105">
        <v>2300</v>
      </c>
      <c r="R33" s="105">
        <v>621</v>
      </c>
      <c r="S33" s="105">
        <v>2300</v>
      </c>
      <c r="T33" s="105">
        <v>621</v>
      </c>
      <c r="U33" s="105">
        <v>2300</v>
      </c>
      <c r="V33" s="105">
        <v>621</v>
      </c>
      <c r="W33" s="105">
        <v>2300</v>
      </c>
      <c r="X33" s="105">
        <v>621</v>
      </c>
      <c r="Y33" s="105">
        <v>2300</v>
      </c>
    </row>
    <row r="34" spans="1:25">
      <c r="A34" s="29" t="s">
        <v>95</v>
      </c>
      <c r="B34" s="103">
        <f t="shared" ref="B34:I34" si="30">SUM(B35:B37)</f>
        <v>39370</v>
      </c>
      <c r="C34" s="103">
        <f t="shared" si="30"/>
        <v>262900</v>
      </c>
      <c r="D34" s="104">
        <f t="shared" si="30"/>
        <v>76911</v>
      </c>
      <c r="E34" s="104">
        <f t="shared" si="30"/>
        <v>425500</v>
      </c>
      <c r="F34" s="105">
        <f>SUM(F35:F37)</f>
        <v>135949</v>
      </c>
      <c r="G34" s="105">
        <f>SUM(G35:G37)</f>
        <v>712700</v>
      </c>
      <c r="H34" s="106">
        <f t="shared" si="30"/>
        <v>180072</v>
      </c>
      <c r="I34" s="106">
        <f t="shared" si="30"/>
        <v>901500</v>
      </c>
      <c r="J34" s="105">
        <f t="shared" ref="J34:Q34" si="31">SUM(J35:J37)</f>
        <v>205883</v>
      </c>
      <c r="K34" s="105">
        <f t="shared" si="31"/>
        <v>1025300</v>
      </c>
      <c r="L34" s="105">
        <f t="shared" si="31"/>
        <v>245800</v>
      </c>
      <c r="M34" s="105">
        <f t="shared" si="31"/>
        <v>1209500</v>
      </c>
      <c r="N34" s="107">
        <f t="shared" si="31"/>
        <v>299352</v>
      </c>
      <c r="O34" s="107">
        <f t="shared" si="31"/>
        <v>1437500</v>
      </c>
      <c r="P34" s="105">
        <f t="shared" si="31"/>
        <v>364984</v>
      </c>
      <c r="Q34" s="105">
        <f t="shared" si="31"/>
        <v>1708500</v>
      </c>
      <c r="R34" s="105">
        <f t="shared" ref="R34:W34" si="32">SUM(R35:R37)</f>
        <v>448103</v>
      </c>
      <c r="S34" s="105">
        <f t="shared" si="32"/>
        <v>2109000</v>
      </c>
      <c r="T34" s="105">
        <f t="shared" si="32"/>
        <v>498297</v>
      </c>
      <c r="U34" s="105">
        <f t="shared" si="32"/>
        <v>2321300</v>
      </c>
      <c r="V34" s="105">
        <f t="shared" si="32"/>
        <v>524379</v>
      </c>
      <c r="W34" s="105">
        <f t="shared" si="32"/>
        <v>2446800</v>
      </c>
      <c r="X34" s="105">
        <f>SUM(X35:X37)</f>
        <v>597325</v>
      </c>
      <c r="Y34" s="105">
        <f>SUM(Y35:Y37)</f>
        <v>2781200</v>
      </c>
    </row>
    <row r="35" spans="1:25">
      <c r="A35" s="29">
        <v>55102000009</v>
      </c>
      <c r="B35" s="103">
        <v>0</v>
      </c>
      <c r="C35" s="103">
        <v>0</v>
      </c>
      <c r="D35" s="104">
        <v>0</v>
      </c>
      <c r="E35" s="104">
        <v>0</v>
      </c>
      <c r="F35" s="105">
        <v>4792</v>
      </c>
      <c r="G35" s="105">
        <v>54700</v>
      </c>
      <c r="H35" s="106">
        <v>4792</v>
      </c>
      <c r="I35" s="106">
        <v>54700</v>
      </c>
      <c r="J35" s="105">
        <v>6851</v>
      </c>
      <c r="K35" s="105">
        <v>78100</v>
      </c>
      <c r="L35" s="105">
        <v>7551</v>
      </c>
      <c r="M35" s="105">
        <v>86400</v>
      </c>
      <c r="N35" s="107">
        <v>7551</v>
      </c>
      <c r="O35" s="107">
        <v>86400</v>
      </c>
      <c r="P35" s="105">
        <v>7551</v>
      </c>
      <c r="Q35" s="105">
        <v>86400</v>
      </c>
      <c r="R35" s="105">
        <v>8563</v>
      </c>
      <c r="S35" s="105">
        <v>98000</v>
      </c>
      <c r="T35" s="105">
        <v>8563</v>
      </c>
      <c r="U35" s="105">
        <v>98000</v>
      </c>
      <c r="V35" s="105">
        <v>8563</v>
      </c>
      <c r="W35" s="105">
        <v>98000</v>
      </c>
      <c r="X35" s="105">
        <v>8589</v>
      </c>
      <c r="Y35" s="105">
        <v>98300</v>
      </c>
    </row>
    <row r="36" spans="1:25">
      <c r="A36" s="29">
        <v>55103000007</v>
      </c>
      <c r="B36" s="103">
        <v>31918</v>
      </c>
      <c r="C36" s="103">
        <v>128300</v>
      </c>
      <c r="D36" s="104">
        <v>69347</v>
      </c>
      <c r="E36" s="104">
        <v>283700</v>
      </c>
      <c r="F36" s="105">
        <v>117328</v>
      </c>
      <c r="G36" s="105">
        <v>487600</v>
      </c>
      <c r="H36" s="106">
        <v>161153</v>
      </c>
      <c r="I36" s="106">
        <v>672500</v>
      </c>
      <c r="J36" s="105">
        <v>184448</v>
      </c>
      <c r="K36" s="105">
        <v>769300</v>
      </c>
      <c r="L36" s="105">
        <v>223665</v>
      </c>
      <c r="M36" s="105">
        <v>945200</v>
      </c>
      <c r="N36" s="107">
        <v>277217</v>
      </c>
      <c r="O36" s="107">
        <v>1173200</v>
      </c>
      <c r="P36" s="105">
        <v>321983</v>
      </c>
      <c r="Q36" s="105">
        <v>1366400</v>
      </c>
      <c r="R36" s="105">
        <v>364549</v>
      </c>
      <c r="S36" s="105">
        <v>1570600</v>
      </c>
      <c r="T36" s="105">
        <v>397933</v>
      </c>
      <c r="U36" s="105">
        <v>1718100</v>
      </c>
      <c r="V36" s="105">
        <v>424015</v>
      </c>
      <c r="W36" s="105">
        <v>1843600</v>
      </c>
      <c r="X36" s="105">
        <v>479944</v>
      </c>
      <c r="Y36" s="105">
        <v>2103000</v>
      </c>
    </row>
    <row r="37" spans="1:25">
      <c r="A37" s="29">
        <v>55109000004</v>
      </c>
      <c r="B37" s="103">
        <v>7452</v>
      </c>
      <c r="C37" s="103">
        <v>134600</v>
      </c>
      <c r="D37" s="104">
        <v>7564</v>
      </c>
      <c r="E37" s="104">
        <v>141800</v>
      </c>
      <c r="F37" s="105">
        <v>13829</v>
      </c>
      <c r="G37" s="105">
        <v>170400</v>
      </c>
      <c r="H37" s="106">
        <v>14127</v>
      </c>
      <c r="I37" s="106">
        <v>174300</v>
      </c>
      <c r="J37" s="105">
        <v>14584</v>
      </c>
      <c r="K37" s="105">
        <v>177900</v>
      </c>
      <c r="L37" s="105">
        <v>14584</v>
      </c>
      <c r="M37" s="105">
        <v>177900</v>
      </c>
      <c r="N37" s="107">
        <v>14584</v>
      </c>
      <c r="O37" s="107">
        <v>177900</v>
      </c>
      <c r="P37" s="105">
        <v>35450</v>
      </c>
      <c r="Q37" s="105">
        <v>255700</v>
      </c>
      <c r="R37" s="105">
        <v>74991</v>
      </c>
      <c r="S37" s="105">
        <v>440400</v>
      </c>
      <c r="T37" s="105">
        <v>91801</v>
      </c>
      <c r="U37" s="105">
        <v>505200</v>
      </c>
      <c r="V37" s="105">
        <v>91801</v>
      </c>
      <c r="W37" s="105">
        <v>505200</v>
      </c>
      <c r="X37" s="105">
        <v>108792</v>
      </c>
      <c r="Y37" s="105">
        <v>579900</v>
      </c>
    </row>
    <row r="38" spans="1:25">
      <c r="A38" s="29" t="s">
        <v>96</v>
      </c>
      <c r="B38" s="103">
        <f t="shared" ref="B38:I38" si="33">SUM(B39:B40)</f>
        <v>49717</v>
      </c>
      <c r="C38" s="103">
        <f t="shared" si="33"/>
        <v>759500</v>
      </c>
      <c r="D38" s="104">
        <f t="shared" si="33"/>
        <v>68831</v>
      </c>
      <c r="E38" s="104">
        <f t="shared" si="33"/>
        <v>1046100</v>
      </c>
      <c r="F38" s="105">
        <f>SUM(F39:F40)</f>
        <v>122376</v>
      </c>
      <c r="G38" s="105">
        <f>SUM(G39:G40)</f>
        <v>1297700</v>
      </c>
      <c r="H38" s="106">
        <f t="shared" si="33"/>
        <v>143820</v>
      </c>
      <c r="I38" s="106">
        <f t="shared" si="33"/>
        <v>1470200</v>
      </c>
      <c r="J38" s="105">
        <f t="shared" ref="J38:Q38" si="34">SUM(J39:J40)</f>
        <v>163781</v>
      </c>
      <c r="K38" s="105">
        <f t="shared" si="34"/>
        <v>1840800</v>
      </c>
      <c r="L38" s="105">
        <f t="shared" si="34"/>
        <v>199776</v>
      </c>
      <c r="M38" s="105">
        <f t="shared" si="34"/>
        <v>2097300</v>
      </c>
      <c r="N38" s="107">
        <f t="shared" si="34"/>
        <v>226546</v>
      </c>
      <c r="O38" s="107">
        <f t="shared" si="34"/>
        <v>2724500</v>
      </c>
      <c r="P38" s="105">
        <f t="shared" si="34"/>
        <v>256518</v>
      </c>
      <c r="Q38" s="105">
        <f t="shared" si="34"/>
        <v>3225000</v>
      </c>
      <c r="R38" s="105">
        <f t="shared" ref="R38:W38" si="35">SUM(R39:R40)</f>
        <v>318201</v>
      </c>
      <c r="S38" s="105">
        <f t="shared" si="35"/>
        <v>3939100</v>
      </c>
      <c r="T38" s="105">
        <f t="shared" si="35"/>
        <v>398288</v>
      </c>
      <c r="U38" s="105">
        <f t="shared" si="35"/>
        <v>4963500</v>
      </c>
      <c r="V38" s="105">
        <f t="shared" si="35"/>
        <v>430116</v>
      </c>
      <c r="W38" s="105">
        <f t="shared" si="35"/>
        <v>5259500</v>
      </c>
      <c r="X38" s="105">
        <f>SUM(X39:X40)</f>
        <v>459481</v>
      </c>
      <c r="Y38" s="105">
        <f>SUM(Y39:Y40)</f>
        <v>5653100</v>
      </c>
    </row>
    <row r="39" spans="1:25">
      <c r="A39" s="29">
        <v>55091100003</v>
      </c>
      <c r="B39" s="103">
        <v>34800</v>
      </c>
      <c r="C39" s="103">
        <v>688400</v>
      </c>
      <c r="D39" s="104">
        <v>42465</v>
      </c>
      <c r="E39" s="104">
        <v>880700</v>
      </c>
      <c r="F39" s="105">
        <v>76081</v>
      </c>
      <c r="G39" s="105">
        <v>994000</v>
      </c>
      <c r="H39" s="106">
        <v>80217</v>
      </c>
      <c r="I39" s="106">
        <v>1111800</v>
      </c>
      <c r="J39" s="105">
        <v>88856</v>
      </c>
      <c r="K39" s="105">
        <v>1374800</v>
      </c>
      <c r="L39" s="105">
        <v>92501</v>
      </c>
      <c r="M39" s="105">
        <v>1404100</v>
      </c>
      <c r="N39" s="107">
        <v>115955</v>
      </c>
      <c r="O39" s="107">
        <v>1972900</v>
      </c>
      <c r="P39" s="105">
        <v>129805</v>
      </c>
      <c r="Q39" s="105">
        <v>2331300</v>
      </c>
      <c r="R39" s="105">
        <v>176664</v>
      </c>
      <c r="S39" s="105">
        <v>2873100</v>
      </c>
      <c r="T39" s="105">
        <v>203478</v>
      </c>
      <c r="U39" s="105">
        <v>3207900</v>
      </c>
      <c r="V39" s="105">
        <v>218253</v>
      </c>
      <c r="W39" s="105">
        <v>3526300</v>
      </c>
      <c r="X39" s="105">
        <v>242181</v>
      </c>
      <c r="Y39" s="105">
        <v>3839400</v>
      </c>
    </row>
    <row r="40" spans="1:25">
      <c r="A40" s="29">
        <v>55091200002</v>
      </c>
      <c r="B40" s="103">
        <v>14917</v>
      </c>
      <c r="C40" s="103">
        <v>71100</v>
      </c>
      <c r="D40" s="104">
        <v>26366</v>
      </c>
      <c r="E40" s="104">
        <v>165400</v>
      </c>
      <c r="F40" s="105">
        <v>46295</v>
      </c>
      <c r="G40" s="105">
        <v>303700</v>
      </c>
      <c r="H40" s="106">
        <v>63603</v>
      </c>
      <c r="I40" s="106">
        <v>358400</v>
      </c>
      <c r="J40" s="105">
        <v>74925</v>
      </c>
      <c r="K40" s="105">
        <v>466000</v>
      </c>
      <c r="L40" s="105">
        <v>107275</v>
      </c>
      <c r="M40" s="105">
        <v>693200</v>
      </c>
      <c r="N40" s="107">
        <v>110591</v>
      </c>
      <c r="O40" s="107">
        <v>751600</v>
      </c>
      <c r="P40" s="105">
        <v>126713</v>
      </c>
      <c r="Q40" s="105">
        <v>893700</v>
      </c>
      <c r="R40" s="105">
        <v>141537</v>
      </c>
      <c r="S40" s="105">
        <v>1066000</v>
      </c>
      <c r="T40" s="105">
        <v>194810</v>
      </c>
      <c r="U40" s="105">
        <v>1755600</v>
      </c>
      <c r="V40" s="105">
        <v>211863</v>
      </c>
      <c r="W40" s="105">
        <v>1733200</v>
      </c>
      <c r="X40" s="105">
        <v>217300</v>
      </c>
      <c r="Y40" s="105">
        <v>1813700</v>
      </c>
    </row>
    <row r="41" spans="1:25">
      <c r="A41" s="29" t="s">
        <v>97</v>
      </c>
      <c r="B41" s="103">
        <f t="shared" ref="B41:I41" si="36">SUM(B42:B43)</f>
        <v>79049</v>
      </c>
      <c r="C41" s="103">
        <f t="shared" si="36"/>
        <v>496900</v>
      </c>
      <c r="D41" s="104">
        <f t="shared" si="36"/>
        <v>129713</v>
      </c>
      <c r="E41" s="104">
        <f t="shared" si="36"/>
        <v>752000</v>
      </c>
      <c r="F41" s="105">
        <f>SUM(F42:F43)</f>
        <v>156749</v>
      </c>
      <c r="G41" s="105">
        <f>SUM(G42:G43)</f>
        <v>967300</v>
      </c>
      <c r="H41" s="106">
        <f t="shared" si="36"/>
        <v>217206</v>
      </c>
      <c r="I41" s="106">
        <f t="shared" si="36"/>
        <v>1299100</v>
      </c>
      <c r="J41" s="105">
        <f t="shared" ref="J41:Q41" si="37">SUM(J42:J43)</f>
        <v>269393</v>
      </c>
      <c r="K41" s="105">
        <f t="shared" si="37"/>
        <v>1678800</v>
      </c>
      <c r="L41" s="105">
        <f t="shared" si="37"/>
        <v>341727</v>
      </c>
      <c r="M41" s="105">
        <f t="shared" si="37"/>
        <v>2100900</v>
      </c>
      <c r="N41" s="107">
        <f t="shared" si="37"/>
        <v>406182</v>
      </c>
      <c r="O41" s="107">
        <f t="shared" si="37"/>
        <v>2361300</v>
      </c>
      <c r="P41" s="105">
        <f t="shared" si="37"/>
        <v>468201</v>
      </c>
      <c r="Q41" s="105">
        <f t="shared" si="37"/>
        <v>2754000</v>
      </c>
      <c r="R41" s="105">
        <f t="shared" ref="R41:W41" si="38">SUM(R42:R43)</f>
        <v>535656</v>
      </c>
      <c r="S41" s="105">
        <f t="shared" si="38"/>
        <v>3163300</v>
      </c>
      <c r="T41" s="105">
        <f t="shared" si="38"/>
        <v>592788</v>
      </c>
      <c r="U41" s="105">
        <f t="shared" si="38"/>
        <v>3523300</v>
      </c>
      <c r="V41" s="105">
        <f t="shared" si="38"/>
        <v>652499</v>
      </c>
      <c r="W41" s="105">
        <f t="shared" si="38"/>
        <v>3838100</v>
      </c>
      <c r="X41" s="105">
        <f>SUM(X42:X43)</f>
        <v>697917</v>
      </c>
      <c r="Y41" s="105">
        <f>SUM(Y42:Y43)</f>
        <v>4124200</v>
      </c>
    </row>
    <row r="42" spans="1:25">
      <c r="A42" s="36">
        <v>55081000005</v>
      </c>
      <c r="B42" s="103">
        <v>77571</v>
      </c>
      <c r="C42" s="103">
        <v>483600</v>
      </c>
      <c r="D42" s="104">
        <v>127649</v>
      </c>
      <c r="E42" s="104">
        <v>733700</v>
      </c>
      <c r="F42" s="105">
        <v>153811</v>
      </c>
      <c r="G42" s="105">
        <v>942200</v>
      </c>
      <c r="H42" s="106">
        <v>214203</v>
      </c>
      <c r="I42" s="106">
        <v>1273300</v>
      </c>
      <c r="J42" s="105">
        <v>265757</v>
      </c>
      <c r="K42" s="105">
        <v>1646400</v>
      </c>
      <c r="L42" s="105">
        <v>336432</v>
      </c>
      <c r="M42" s="105">
        <v>2054600</v>
      </c>
      <c r="N42" s="107">
        <v>400755</v>
      </c>
      <c r="O42" s="107">
        <v>2312800</v>
      </c>
      <c r="P42" s="105">
        <v>462644</v>
      </c>
      <c r="Q42" s="105">
        <v>2701900</v>
      </c>
      <c r="R42" s="105">
        <v>528490</v>
      </c>
      <c r="S42" s="105">
        <v>3102500</v>
      </c>
      <c r="T42" s="105">
        <v>584704</v>
      </c>
      <c r="U42" s="105">
        <v>3455200</v>
      </c>
      <c r="V42" s="105">
        <v>643313</v>
      </c>
      <c r="W42" s="105">
        <v>3761700</v>
      </c>
      <c r="X42" s="105">
        <v>688458</v>
      </c>
      <c r="Y42" s="105">
        <v>4043700</v>
      </c>
    </row>
    <row r="43" spans="1:25">
      <c r="A43" s="36">
        <v>55082000003</v>
      </c>
      <c r="B43" s="103">
        <v>1478</v>
      </c>
      <c r="C43" s="103">
        <v>13300</v>
      </c>
      <c r="D43" s="104">
        <v>2064</v>
      </c>
      <c r="E43" s="104">
        <v>18300</v>
      </c>
      <c r="F43" s="105">
        <v>2938</v>
      </c>
      <c r="G43" s="105">
        <v>25100</v>
      </c>
      <c r="H43" s="106">
        <v>3003</v>
      </c>
      <c r="I43" s="106">
        <v>25800</v>
      </c>
      <c r="J43" s="105">
        <v>3636</v>
      </c>
      <c r="K43" s="105">
        <v>32400</v>
      </c>
      <c r="L43" s="105">
        <v>5295</v>
      </c>
      <c r="M43" s="105">
        <v>46300</v>
      </c>
      <c r="N43" s="107">
        <v>5427</v>
      </c>
      <c r="O43" s="107">
        <v>48500</v>
      </c>
      <c r="P43" s="105">
        <v>5557</v>
      </c>
      <c r="Q43" s="105">
        <v>52100</v>
      </c>
      <c r="R43" s="105">
        <v>7166</v>
      </c>
      <c r="S43" s="105">
        <v>60800</v>
      </c>
      <c r="T43" s="105">
        <v>8084</v>
      </c>
      <c r="U43" s="105">
        <v>68100</v>
      </c>
      <c r="V43" s="105">
        <v>9186</v>
      </c>
      <c r="W43" s="105">
        <v>76400</v>
      </c>
      <c r="X43" s="105">
        <v>9459</v>
      </c>
      <c r="Y43" s="105">
        <v>80500</v>
      </c>
    </row>
    <row r="44" spans="1:25">
      <c r="A44" s="36" t="s">
        <v>98</v>
      </c>
      <c r="B44" s="103">
        <f t="shared" ref="B44:I44" si="39">SUM(B31+B34+B38+B41)</f>
        <v>733237</v>
      </c>
      <c r="C44" s="103">
        <f t="shared" si="39"/>
        <v>3112800</v>
      </c>
      <c r="D44" s="104">
        <f t="shared" si="39"/>
        <v>1161204</v>
      </c>
      <c r="E44" s="104">
        <f t="shared" si="39"/>
        <v>4825200</v>
      </c>
      <c r="F44" s="105">
        <f>SUM(F31+F34+F38+F41)</f>
        <v>1905250</v>
      </c>
      <c r="G44" s="105">
        <f>SUM(G31+G34+G38+G41)</f>
        <v>7325600</v>
      </c>
      <c r="H44" s="106">
        <f t="shared" si="39"/>
        <v>2359399</v>
      </c>
      <c r="I44" s="106">
        <f t="shared" si="39"/>
        <v>9023400</v>
      </c>
      <c r="J44" s="105">
        <f t="shared" ref="J44:Q44" si="40">SUM(J31+J34+J38+J41)</f>
        <v>3310028</v>
      </c>
      <c r="K44" s="105">
        <f t="shared" si="40"/>
        <v>12419000</v>
      </c>
      <c r="L44" s="105">
        <f t="shared" si="40"/>
        <v>3985471</v>
      </c>
      <c r="M44" s="105">
        <f t="shared" si="40"/>
        <v>14785900</v>
      </c>
      <c r="N44" s="107">
        <f t="shared" si="40"/>
        <v>4705057</v>
      </c>
      <c r="O44" s="107">
        <f t="shared" si="40"/>
        <v>17467300</v>
      </c>
      <c r="P44" s="105">
        <f t="shared" si="40"/>
        <v>5668694</v>
      </c>
      <c r="Q44" s="105">
        <f t="shared" si="40"/>
        <v>20917500</v>
      </c>
      <c r="R44" s="105">
        <f t="shared" ref="R44:W44" si="41">SUM(R31+R34+R38+R41)</f>
        <v>6297950</v>
      </c>
      <c r="S44" s="105">
        <f t="shared" si="41"/>
        <v>23654200</v>
      </c>
      <c r="T44" s="105">
        <f t="shared" si="41"/>
        <v>7256931</v>
      </c>
      <c r="U44" s="105">
        <f t="shared" si="41"/>
        <v>27461400</v>
      </c>
      <c r="V44" s="105">
        <f t="shared" si="41"/>
        <v>8435676</v>
      </c>
      <c r="W44" s="105">
        <f t="shared" si="41"/>
        <v>31073300</v>
      </c>
      <c r="X44" s="105">
        <f>SUM(X31+X34+X38+X41)</f>
        <v>9199954</v>
      </c>
      <c r="Y44" s="105">
        <f>SUM(Y31+Y34+Y38+Y41)</f>
        <v>33871200</v>
      </c>
    </row>
    <row r="45" spans="1:25">
      <c r="A45" s="37"/>
      <c r="B45" s="103"/>
      <c r="C45" s="103"/>
      <c r="D45" s="104"/>
      <c r="E45" s="104"/>
      <c r="F45" s="105"/>
      <c r="G45" s="105"/>
      <c r="H45" s="106"/>
      <c r="I45" s="106"/>
      <c r="J45" s="105"/>
      <c r="K45" s="105"/>
      <c r="L45" s="105"/>
      <c r="M45" s="105"/>
      <c r="N45" s="107"/>
      <c r="O45" s="107"/>
      <c r="P45" s="105"/>
      <c r="Q45" s="105"/>
      <c r="R45" s="105"/>
      <c r="S45" s="105"/>
      <c r="T45" s="105"/>
      <c r="U45" s="105"/>
      <c r="V45" s="105"/>
      <c r="W45" s="105"/>
      <c r="X45" s="105"/>
      <c r="Y45" s="105"/>
    </row>
    <row r="46" spans="1:25">
      <c r="A46" s="29" t="s">
        <v>99</v>
      </c>
      <c r="B46" s="103">
        <f t="shared" ref="B46:I46" si="42">SUM(B47:B49)</f>
        <v>23561</v>
      </c>
      <c r="C46" s="103">
        <f t="shared" si="42"/>
        <v>69100</v>
      </c>
      <c r="D46" s="104">
        <f t="shared" si="42"/>
        <v>25899</v>
      </c>
      <c r="E46" s="104">
        <f t="shared" si="42"/>
        <v>73800</v>
      </c>
      <c r="F46" s="105">
        <f>SUM(F47:F49)</f>
        <v>25899</v>
      </c>
      <c r="G46" s="105">
        <f>SUM(G47:G49)</f>
        <v>73800</v>
      </c>
      <c r="H46" s="106">
        <f t="shared" si="42"/>
        <v>29682</v>
      </c>
      <c r="I46" s="106">
        <f t="shared" si="42"/>
        <v>120500</v>
      </c>
      <c r="J46" s="105">
        <f t="shared" ref="J46:Q46" si="43">SUM(J47:J49)</f>
        <v>30319</v>
      </c>
      <c r="K46" s="105">
        <f t="shared" si="43"/>
        <v>132200</v>
      </c>
      <c r="L46" s="105">
        <f t="shared" si="43"/>
        <v>31217</v>
      </c>
      <c r="M46" s="105">
        <f t="shared" si="43"/>
        <v>145000</v>
      </c>
      <c r="N46" s="107">
        <f t="shared" si="43"/>
        <v>32931</v>
      </c>
      <c r="O46" s="107">
        <f t="shared" si="43"/>
        <v>177100</v>
      </c>
      <c r="P46" s="105">
        <f t="shared" si="43"/>
        <v>55796</v>
      </c>
      <c r="Q46" s="105">
        <f t="shared" si="43"/>
        <v>227200</v>
      </c>
      <c r="R46" s="105">
        <f t="shared" ref="R46:W46" si="44">SUM(R47:R49)</f>
        <v>57103</v>
      </c>
      <c r="S46" s="105">
        <f t="shared" si="44"/>
        <v>256400</v>
      </c>
      <c r="T46" s="105">
        <f t="shared" si="44"/>
        <v>79676</v>
      </c>
      <c r="U46" s="105">
        <f t="shared" si="44"/>
        <v>309300</v>
      </c>
      <c r="V46" s="105">
        <f t="shared" si="44"/>
        <v>81728</v>
      </c>
      <c r="W46" s="105">
        <f t="shared" si="44"/>
        <v>352000</v>
      </c>
      <c r="X46" s="105">
        <f>SUM(X47:X49)</f>
        <v>104957</v>
      </c>
      <c r="Y46" s="105">
        <f>SUM(Y47:Y49)</f>
        <v>395900</v>
      </c>
    </row>
    <row r="47" spans="1:25">
      <c r="A47" s="29">
        <v>55111000000</v>
      </c>
      <c r="B47" s="103"/>
      <c r="C47" s="103"/>
      <c r="D47" s="104">
        <v>2218</v>
      </c>
      <c r="E47" s="104">
        <v>3900</v>
      </c>
      <c r="F47" s="105">
        <v>2218</v>
      </c>
      <c r="G47" s="105">
        <v>3900</v>
      </c>
      <c r="H47" s="106">
        <v>2218</v>
      </c>
      <c r="I47" s="106">
        <v>3900</v>
      </c>
      <c r="J47" s="105">
        <v>2218</v>
      </c>
      <c r="K47" s="105">
        <v>3900</v>
      </c>
      <c r="L47" s="105">
        <v>2218</v>
      </c>
      <c r="M47" s="105">
        <v>3900</v>
      </c>
      <c r="N47" s="107">
        <v>2218</v>
      </c>
      <c r="O47" s="107">
        <v>3900</v>
      </c>
      <c r="P47" s="105">
        <v>2700</v>
      </c>
      <c r="Q47" s="105">
        <v>6800</v>
      </c>
      <c r="R47" s="105">
        <v>2907</v>
      </c>
      <c r="S47" s="105">
        <v>19400</v>
      </c>
      <c r="T47" s="105">
        <v>2907</v>
      </c>
      <c r="U47" s="105">
        <v>19400</v>
      </c>
      <c r="V47" s="105">
        <v>2907</v>
      </c>
      <c r="W47" s="105">
        <v>19400</v>
      </c>
      <c r="X47" s="105">
        <v>2989</v>
      </c>
      <c r="Y47" s="105">
        <v>20400</v>
      </c>
    </row>
    <row r="48" spans="1:25">
      <c r="A48" s="29">
        <v>55112000008</v>
      </c>
      <c r="B48" s="103">
        <v>23561</v>
      </c>
      <c r="C48" s="103">
        <v>69100</v>
      </c>
      <c r="D48" s="104">
        <v>23681</v>
      </c>
      <c r="E48" s="104">
        <v>69900</v>
      </c>
      <c r="F48" s="105">
        <v>23681</v>
      </c>
      <c r="G48" s="105">
        <v>69900</v>
      </c>
      <c r="H48" s="106">
        <v>26464</v>
      </c>
      <c r="I48" s="106">
        <v>109100</v>
      </c>
      <c r="J48" s="105">
        <v>26951</v>
      </c>
      <c r="K48" s="105">
        <v>120300</v>
      </c>
      <c r="L48" s="105">
        <v>27849</v>
      </c>
      <c r="M48" s="105">
        <v>133100</v>
      </c>
      <c r="N48" s="107">
        <v>29369</v>
      </c>
      <c r="O48" s="107">
        <v>162700</v>
      </c>
      <c r="P48" s="105">
        <v>51542</v>
      </c>
      <c r="Q48" s="105">
        <v>209200</v>
      </c>
      <c r="R48" s="105">
        <v>52342</v>
      </c>
      <c r="S48" s="105">
        <v>224800</v>
      </c>
      <c r="T48" s="105">
        <v>74915</v>
      </c>
      <c r="U48" s="105">
        <v>277700</v>
      </c>
      <c r="V48" s="105">
        <v>76571</v>
      </c>
      <c r="W48" s="105">
        <v>319100</v>
      </c>
      <c r="X48" s="105">
        <v>99208</v>
      </c>
      <c r="Y48" s="105">
        <v>360400</v>
      </c>
    </row>
    <row r="49" spans="1:25">
      <c r="A49" s="29">
        <v>55113000006</v>
      </c>
      <c r="B49" s="103"/>
      <c r="C49" s="103"/>
      <c r="D49" s="104">
        <v>0</v>
      </c>
      <c r="E49" s="104">
        <v>0</v>
      </c>
      <c r="F49" s="105">
        <v>0</v>
      </c>
      <c r="G49" s="105">
        <v>0</v>
      </c>
      <c r="H49" s="106">
        <v>1000</v>
      </c>
      <c r="I49" s="106">
        <v>7500</v>
      </c>
      <c r="J49" s="105">
        <v>1150</v>
      </c>
      <c r="K49" s="105">
        <v>8000</v>
      </c>
      <c r="L49" s="105">
        <v>1150</v>
      </c>
      <c r="M49" s="105">
        <v>8000</v>
      </c>
      <c r="N49" s="107">
        <v>1344</v>
      </c>
      <c r="O49" s="107">
        <v>10500</v>
      </c>
      <c r="P49" s="105">
        <v>1554</v>
      </c>
      <c r="Q49" s="105">
        <v>11200</v>
      </c>
      <c r="R49" s="105">
        <v>1854</v>
      </c>
      <c r="S49" s="105">
        <v>12200</v>
      </c>
      <c r="T49" s="105">
        <v>1854</v>
      </c>
      <c r="U49" s="105">
        <v>12200</v>
      </c>
      <c r="V49" s="105">
        <v>2250</v>
      </c>
      <c r="W49" s="105">
        <v>13500</v>
      </c>
      <c r="X49" s="105">
        <v>2760</v>
      </c>
      <c r="Y49" s="105">
        <v>15100</v>
      </c>
    </row>
    <row r="50" spans="1:25">
      <c r="A50" s="29" t="s">
        <v>100</v>
      </c>
      <c r="B50" s="103">
        <f t="shared" ref="B50:I50" si="45">SUM(B51:B54)</f>
        <v>168019</v>
      </c>
      <c r="C50" s="103">
        <f t="shared" si="45"/>
        <v>1193300</v>
      </c>
      <c r="D50" s="104">
        <f t="shared" si="45"/>
        <v>270049</v>
      </c>
      <c r="E50" s="104">
        <f t="shared" si="45"/>
        <v>2333400</v>
      </c>
      <c r="F50" s="105">
        <f>SUM(F51:F54)</f>
        <v>412406</v>
      </c>
      <c r="G50" s="105">
        <f>SUM(G51:G54)</f>
        <v>4058400</v>
      </c>
      <c r="H50" s="106">
        <f t="shared" si="45"/>
        <v>514671</v>
      </c>
      <c r="I50" s="106">
        <f t="shared" si="45"/>
        <v>5197800</v>
      </c>
      <c r="J50" s="105">
        <f t="shared" ref="J50:Q50" si="46">SUM(J51:J54)</f>
        <v>606108</v>
      </c>
      <c r="K50" s="105">
        <f t="shared" si="46"/>
        <v>6195100</v>
      </c>
      <c r="L50" s="105">
        <f t="shared" si="46"/>
        <v>758022</v>
      </c>
      <c r="M50" s="105">
        <f t="shared" si="46"/>
        <v>7818600</v>
      </c>
      <c r="N50" s="107">
        <f t="shared" si="46"/>
        <v>903130</v>
      </c>
      <c r="O50" s="107">
        <f t="shared" si="46"/>
        <v>9181800</v>
      </c>
      <c r="P50" s="105">
        <f t="shared" si="46"/>
        <v>1033282</v>
      </c>
      <c r="Q50" s="105">
        <f t="shared" si="46"/>
        <v>10515400</v>
      </c>
      <c r="R50" s="105">
        <f t="shared" ref="R50:W50" si="47">SUM(R51:R54)</f>
        <v>1143661</v>
      </c>
      <c r="S50" s="105">
        <f t="shared" si="47"/>
        <v>11446500</v>
      </c>
      <c r="T50" s="105">
        <f t="shared" si="47"/>
        <v>1249809</v>
      </c>
      <c r="U50" s="105">
        <f t="shared" si="47"/>
        <v>12393100</v>
      </c>
      <c r="V50" s="105">
        <f t="shared" si="47"/>
        <v>1313540</v>
      </c>
      <c r="W50" s="105">
        <f t="shared" si="47"/>
        <v>13074400</v>
      </c>
      <c r="X50" s="105">
        <f>SUM(X51:X54)</f>
        <v>1448771</v>
      </c>
      <c r="Y50" s="105">
        <f>SUM(Y51:Y54)</f>
        <v>14057000</v>
      </c>
    </row>
    <row r="51" spans="1:25">
      <c r="A51" s="39" t="s">
        <v>47</v>
      </c>
      <c r="B51" s="103">
        <v>25126</v>
      </c>
      <c r="C51" s="103">
        <v>314700</v>
      </c>
      <c r="D51" s="104">
        <v>41023</v>
      </c>
      <c r="E51" s="104">
        <v>646600</v>
      </c>
      <c r="F51" s="105">
        <v>80854</v>
      </c>
      <c r="G51" s="105">
        <v>1221300</v>
      </c>
      <c r="H51" s="106">
        <v>99169</v>
      </c>
      <c r="I51" s="106">
        <v>1467800</v>
      </c>
      <c r="J51" s="105">
        <v>106360</v>
      </c>
      <c r="K51" s="105">
        <v>1550500</v>
      </c>
      <c r="L51" s="105">
        <v>116995</v>
      </c>
      <c r="M51" s="105">
        <v>1682500</v>
      </c>
      <c r="N51" s="107">
        <v>139665</v>
      </c>
      <c r="O51" s="107">
        <v>1830100</v>
      </c>
      <c r="P51" s="105">
        <v>161134</v>
      </c>
      <c r="Q51" s="105">
        <v>2021200</v>
      </c>
      <c r="R51" s="105">
        <v>166493</v>
      </c>
      <c r="S51" s="105">
        <v>2121100</v>
      </c>
      <c r="T51" s="105">
        <v>179180</v>
      </c>
      <c r="U51" s="105">
        <v>2244600</v>
      </c>
      <c r="V51" s="105">
        <v>183644</v>
      </c>
      <c r="W51" s="105">
        <v>2326900</v>
      </c>
      <c r="X51" s="105">
        <v>196426</v>
      </c>
      <c r="Y51" s="105">
        <v>2424700</v>
      </c>
    </row>
    <row r="52" spans="1:25">
      <c r="A52" s="29">
        <v>56049010009</v>
      </c>
      <c r="B52" s="103">
        <v>21998</v>
      </c>
      <c r="C52" s="103">
        <v>308600</v>
      </c>
      <c r="D52" s="104">
        <v>37592</v>
      </c>
      <c r="E52" s="104">
        <v>524400</v>
      </c>
      <c r="F52" s="105">
        <v>53467</v>
      </c>
      <c r="G52" s="105">
        <v>733500</v>
      </c>
      <c r="H52" s="106">
        <v>64491</v>
      </c>
      <c r="I52" s="106">
        <v>839100</v>
      </c>
      <c r="J52" s="105">
        <v>74854</v>
      </c>
      <c r="K52" s="105">
        <v>1088100</v>
      </c>
      <c r="L52" s="105">
        <v>107343</v>
      </c>
      <c r="M52" s="105">
        <v>1377100</v>
      </c>
      <c r="N52" s="107">
        <v>124184</v>
      </c>
      <c r="O52" s="107">
        <v>1725200</v>
      </c>
      <c r="P52" s="105">
        <v>142803</v>
      </c>
      <c r="Q52" s="105">
        <v>2050000</v>
      </c>
      <c r="R52" s="105">
        <v>159642</v>
      </c>
      <c r="S52" s="105">
        <v>2292100</v>
      </c>
      <c r="T52" s="105">
        <v>168469</v>
      </c>
      <c r="U52" s="105">
        <v>2468500</v>
      </c>
      <c r="V52" s="105">
        <v>179666</v>
      </c>
      <c r="W52" s="105">
        <v>2705000</v>
      </c>
      <c r="X52" s="105">
        <v>189615</v>
      </c>
      <c r="Y52" s="105">
        <v>2856900</v>
      </c>
    </row>
    <row r="53" spans="1:25">
      <c r="A53" s="39" t="s">
        <v>23</v>
      </c>
      <c r="B53" s="103">
        <v>6362</v>
      </c>
      <c r="C53" s="103">
        <v>96000</v>
      </c>
      <c r="D53" s="104">
        <v>14399</v>
      </c>
      <c r="E53" s="104">
        <v>212900</v>
      </c>
      <c r="F53" s="105">
        <v>41119</v>
      </c>
      <c r="G53" s="105">
        <v>605300</v>
      </c>
      <c r="H53" s="106">
        <v>62934</v>
      </c>
      <c r="I53" s="106">
        <v>915400</v>
      </c>
      <c r="J53" s="105">
        <v>84107</v>
      </c>
      <c r="K53" s="105">
        <v>1252700</v>
      </c>
      <c r="L53" s="105">
        <v>102187</v>
      </c>
      <c r="M53" s="105">
        <v>1541100</v>
      </c>
      <c r="N53" s="107">
        <v>112379</v>
      </c>
      <c r="O53" s="107">
        <v>1706000</v>
      </c>
      <c r="P53" s="105">
        <v>134348</v>
      </c>
      <c r="Q53" s="105">
        <v>1939700</v>
      </c>
      <c r="R53" s="105">
        <v>140641</v>
      </c>
      <c r="S53" s="105">
        <v>2019900</v>
      </c>
      <c r="T53" s="105">
        <v>150604</v>
      </c>
      <c r="U53" s="105">
        <v>2138000</v>
      </c>
      <c r="V53" s="105">
        <v>155287</v>
      </c>
      <c r="W53" s="105">
        <v>2206900</v>
      </c>
      <c r="X53" s="105">
        <v>173446</v>
      </c>
      <c r="Y53" s="105">
        <v>2420700</v>
      </c>
    </row>
    <row r="54" spans="1:25">
      <c r="A54" s="39" t="s">
        <v>24</v>
      </c>
      <c r="B54" s="103">
        <v>114533</v>
      </c>
      <c r="C54" s="103">
        <v>474000</v>
      </c>
      <c r="D54" s="104">
        <v>177035</v>
      </c>
      <c r="E54" s="104">
        <v>949500</v>
      </c>
      <c r="F54" s="105">
        <v>236966</v>
      </c>
      <c r="G54" s="105">
        <v>1498300</v>
      </c>
      <c r="H54" s="106">
        <v>288077</v>
      </c>
      <c r="I54" s="106">
        <v>1975500</v>
      </c>
      <c r="J54" s="105">
        <v>340787</v>
      </c>
      <c r="K54" s="105">
        <v>2303800</v>
      </c>
      <c r="L54" s="105">
        <v>431497</v>
      </c>
      <c r="M54" s="105">
        <v>3217900</v>
      </c>
      <c r="N54" s="107">
        <v>526902</v>
      </c>
      <c r="O54" s="107">
        <v>3920500</v>
      </c>
      <c r="P54" s="105">
        <v>594997</v>
      </c>
      <c r="Q54" s="105">
        <v>4504500</v>
      </c>
      <c r="R54" s="105">
        <v>676885</v>
      </c>
      <c r="S54" s="105">
        <v>5013400</v>
      </c>
      <c r="T54" s="105">
        <v>751556</v>
      </c>
      <c r="U54" s="105">
        <v>5542000</v>
      </c>
      <c r="V54" s="105">
        <v>794943</v>
      </c>
      <c r="W54" s="105">
        <v>5835600</v>
      </c>
      <c r="X54" s="105">
        <v>889284</v>
      </c>
      <c r="Y54" s="105">
        <v>6354700</v>
      </c>
    </row>
    <row r="55" spans="1:25">
      <c r="A55" s="29" t="s">
        <v>101</v>
      </c>
      <c r="B55" s="103">
        <f t="shared" ref="B55:I55" si="48">SUM(B56:B58)</f>
        <v>114472</v>
      </c>
      <c r="C55" s="103">
        <f t="shared" si="48"/>
        <v>560300</v>
      </c>
      <c r="D55" s="104">
        <f t="shared" si="48"/>
        <v>287088</v>
      </c>
      <c r="E55" s="104">
        <f t="shared" si="48"/>
        <v>1484100</v>
      </c>
      <c r="F55" s="105">
        <f>SUM(F56:F58)</f>
        <v>494742</v>
      </c>
      <c r="G55" s="105">
        <f>SUM(G56:G58)</f>
        <v>2765700</v>
      </c>
      <c r="H55" s="106">
        <f t="shared" si="48"/>
        <v>692062</v>
      </c>
      <c r="I55" s="106">
        <f t="shared" si="48"/>
        <v>4290700</v>
      </c>
      <c r="J55" s="105">
        <f t="shared" ref="J55:Q55" si="49">SUM(J56:J58)</f>
        <v>868204</v>
      </c>
      <c r="K55" s="105">
        <f t="shared" si="49"/>
        <v>5521100</v>
      </c>
      <c r="L55" s="105">
        <f t="shared" si="49"/>
        <v>1167387</v>
      </c>
      <c r="M55" s="105">
        <f t="shared" si="49"/>
        <v>7157300</v>
      </c>
      <c r="N55" s="107">
        <f t="shared" si="49"/>
        <v>1359729</v>
      </c>
      <c r="O55" s="107">
        <f t="shared" si="49"/>
        <v>8316700</v>
      </c>
      <c r="P55" s="105">
        <f t="shared" si="49"/>
        <v>1588272</v>
      </c>
      <c r="Q55" s="105">
        <f t="shared" si="49"/>
        <v>9480200</v>
      </c>
      <c r="R55" s="105">
        <f t="shared" ref="R55:W55" si="50">SUM(R56:R58)</f>
        <v>1802331</v>
      </c>
      <c r="S55" s="105">
        <f t="shared" si="50"/>
        <v>11008500</v>
      </c>
      <c r="T55" s="105">
        <f t="shared" si="50"/>
        <v>1975585</v>
      </c>
      <c r="U55" s="105">
        <f t="shared" si="50"/>
        <v>11907600</v>
      </c>
      <c r="V55" s="105">
        <f t="shared" si="50"/>
        <v>2129980</v>
      </c>
      <c r="W55" s="105">
        <f t="shared" si="50"/>
        <v>12572000</v>
      </c>
      <c r="X55" s="105">
        <f>SUM(X56:X58)</f>
        <v>2362561</v>
      </c>
      <c r="Y55" s="105">
        <f>SUM(Y56:Y58)</f>
        <v>13489600</v>
      </c>
    </row>
    <row r="56" spans="1:25">
      <c r="A56" s="36">
        <v>55099100006</v>
      </c>
      <c r="B56" s="103">
        <v>0</v>
      </c>
      <c r="C56" s="103">
        <v>0</v>
      </c>
      <c r="D56" s="104">
        <v>11351</v>
      </c>
      <c r="E56" s="104">
        <v>325100</v>
      </c>
      <c r="F56" s="105">
        <v>22467</v>
      </c>
      <c r="G56" s="105">
        <v>676700</v>
      </c>
      <c r="H56" s="106">
        <v>43950</v>
      </c>
      <c r="I56" s="106">
        <v>1353300</v>
      </c>
      <c r="J56" s="105">
        <v>57433</v>
      </c>
      <c r="K56" s="105">
        <v>1758900</v>
      </c>
      <c r="L56" s="105">
        <v>68367</v>
      </c>
      <c r="M56" s="105">
        <v>2094900</v>
      </c>
      <c r="N56" s="107">
        <v>75659</v>
      </c>
      <c r="O56" s="107">
        <v>2248400</v>
      </c>
      <c r="P56" s="105">
        <v>84480</v>
      </c>
      <c r="Q56" s="105">
        <v>2514300</v>
      </c>
      <c r="R56" s="105">
        <v>105224</v>
      </c>
      <c r="S56" s="105">
        <v>3179300</v>
      </c>
      <c r="T56" s="105">
        <v>107035</v>
      </c>
      <c r="U56" s="105">
        <v>3218700</v>
      </c>
      <c r="V56" s="105">
        <v>107198</v>
      </c>
      <c r="W56" s="105">
        <v>3223400</v>
      </c>
      <c r="X56" s="105">
        <v>107198</v>
      </c>
      <c r="Y56" s="105">
        <v>3223400</v>
      </c>
    </row>
    <row r="57" spans="1:25">
      <c r="A57" s="36">
        <v>55099200005</v>
      </c>
      <c r="B57" s="103">
        <v>7906</v>
      </c>
      <c r="C57" s="103">
        <v>44700</v>
      </c>
      <c r="D57" s="104">
        <v>29044</v>
      </c>
      <c r="E57" s="104">
        <v>89400</v>
      </c>
      <c r="F57" s="105">
        <v>51557</v>
      </c>
      <c r="G57" s="105">
        <v>218000</v>
      </c>
      <c r="H57" s="106">
        <v>54820</v>
      </c>
      <c r="I57" s="106">
        <v>274400</v>
      </c>
      <c r="J57" s="105">
        <v>77083</v>
      </c>
      <c r="K57" s="105">
        <v>361900</v>
      </c>
      <c r="L57" s="105">
        <v>137548</v>
      </c>
      <c r="M57" s="105">
        <v>511400</v>
      </c>
      <c r="N57" s="107">
        <v>139252</v>
      </c>
      <c r="O57" s="107">
        <v>556800</v>
      </c>
      <c r="P57" s="105">
        <v>147330</v>
      </c>
      <c r="Q57" s="105">
        <v>659400</v>
      </c>
      <c r="R57" s="105">
        <v>153773</v>
      </c>
      <c r="S57" s="105">
        <v>698300</v>
      </c>
      <c r="T57" s="105">
        <v>153773</v>
      </c>
      <c r="U57" s="105">
        <v>698300</v>
      </c>
      <c r="V57" s="105">
        <v>156504</v>
      </c>
      <c r="W57" s="105">
        <v>725200</v>
      </c>
      <c r="X57" s="105">
        <v>163897</v>
      </c>
      <c r="Y57" s="105">
        <v>815800</v>
      </c>
    </row>
    <row r="58" spans="1:25">
      <c r="A58" s="36">
        <v>55099900008</v>
      </c>
      <c r="B58" s="103">
        <v>106566</v>
      </c>
      <c r="C58" s="103">
        <v>515600</v>
      </c>
      <c r="D58" s="104">
        <v>246693</v>
      </c>
      <c r="E58" s="104">
        <v>1069600</v>
      </c>
      <c r="F58" s="105">
        <v>420718</v>
      </c>
      <c r="G58" s="105">
        <v>1871000</v>
      </c>
      <c r="H58" s="106">
        <v>593292</v>
      </c>
      <c r="I58" s="106">
        <v>2663000</v>
      </c>
      <c r="J58" s="105">
        <v>733688</v>
      </c>
      <c r="K58" s="105">
        <v>3400300</v>
      </c>
      <c r="L58" s="105">
        <v>961472</v>
      </c>
      <c r="M58" s="105">
        <v>4551000</v>
      </c>
      <c r="N58" s="107">
        <v>1144818</v>
      </c>
      <c r="O58" s="107">
        <v>5511500</v>
      </c>
      <c r="P58" s="105">
        <v>1356462</v>
      </c>
      <c r="Q58" s="105">
        <v>6306500</v>
      </c>
      <c r="R58" s="105">
        <v>1543334</v>
      </c>
      <c r="S58" s="105">
        <v>7130900</v>
      </c>
      <c r="T58" s="105">
        <v>1714777</v>
      </c>
      <c r="U58" s="105">
        <v>7990600</v>
      </c>
      <c r="V58" s="105">
        <v>1866278</v>
      </c>
      <c r="W58" s="105">
        <v>8623400</v>
      </c>
      <c r="X58" s="105">
        <v>2091466</v>
      </c>
      <c r="Y58" s="105">
        <v>9450400</v>
      </c>
    </row>
    <row r="59" spans="1:25">
      <c r="A59" s="36" t="s">
        <v>102</v>
      </c>
      <c r="B59" s="103">
        <f t="shared" ref="B59:I59" si="51">SUM(B46+B50+B55)</f>
        <v>306052</v>
      </c>
      <c r="C59" s="103">
        <f t="shared" si="51"/>
        <v>1822700</v>
      </c>
      <c r="D59" s="104">
        <f t="shared" si="51"/>
        <v>583036</v>
      </c>
      <c r="E59" s="104">
        <f t="shared" si="51"/>
        <v>3891300</v>
      </c>
      <c r="F59" s="105">
        <f>SUM(F46+F50+F55)</f>
        <v>933047</v>
      </c>
      <c r="G59" s="105">
        <f>SUM(G46+G50+G55)</f>
        <v>6897900</v>
      </c>
      <c r="H59" s="106">
        <f t="shared" si="51"/>
        <v>1236415</v>
      </c>
      <c r="I59" s="106">
        <f t="shared" si="51"/>
        <v>9609000</v>
      </c>
      <c r="J59" s="105">
        <f t="shared" ref="J59:Q59" si="52">SUM(J46+J50+J55)</f>
        <v>1504631</v>
      </c>
      <c r="K59" s="105">
        <f t="shared" si="52"/>
        <v>11848400</v>
      </c>
      <c r="L59" s="105">
        <f t="shared" si="52"/>
        <v>1956626</v>
      </c>
      <c r="M59" s="105">
        <f t="shared" si="52"/>
        <v>15120900</v>
      </c>
      <c r="N59" s="107">
        <f t="shared" si="52"/>
        <v>2295790</v>
      </c>
      <c r="O59" s="107">
        <f t="shared" si="52"/>
        <v>17675600</v>
      </c>
      <c r="P59" s="105">
        <f t="shared" si="52"/>
        <v>2677350</v>
      </c>
      <c r="Q59" s="105">
        <f t="shared" si="52"/>
        <v>20222800</v>
      </c>
      <c r="R59" s="105">
        <f t="shared" ref="R59:W59" si="53">SUM(R46+R50+R55)</f>
        <v>3003095</v>
      </c>
      <c r="S59" s="105">
        <f t="shared" si="53"/>
        <v>22711400</v>
      </c>
      <c r="T59" s="105">
        <f t="shared" si="53"/>
        <v>3305070</v>
      </c>
      <c r="U59" s="105">
        <f t="shared" si="53"/>
        <v>24610000</v>
      </c>
      <c r="V59" s="105">
        <f t="shared" si="53"/>
        <v>3525248</v>
      </c>
      <c r="W59" s="105">
        <f t="shared" si="53"/>
        <v>25998400</v>
      </c>
      <c r="X59" s="105">
        <f>SUM(X46+X50+X55)</f>
        <v>3916289</v>
      </c>
      <c r="Y59" s="105">
        <f>SUM(Y46+Y50+Y55)</f>
        <v>27942500</v>
      </c>
    </row>
    <row r="60" spans="1:25">
      <c r="A60" s="37"/>
      <c r="B60" s="108"/>
      <c r="C60" s="108"/>
      <c r="D60" s="108"/>
      <c r="E60" s="108"/>
      <c r="F60" s="109"/>
      <c r="G60" s="109"/>
      <c r="H60" s="106"/>
      <c r="I60" s="106"/>
      <c r="J60" s="110"/>
      <c r="K60" s="110"/>
      <c r="L60" s="110"/>
      <c r="M60" s="110"/>
      <c r="N60" s="110"/>
      <c r="O60" s="110"/>
      <c r="P60" s="110"/>
      <c r="Q60" s="110"/>
      <c r="R60" s="105"/>
      <c r="S60" s="105"/>
      <c r="T60" s="105"/>
      <c r="U60" s="105"/>
      <c r="V60" s="40"/>
      <c r="W60" s="40"/>
      <c r="X60" s="105"/>
      <c r="Y60" s="105"/>
    </row>
    <row r="61" spans="1:25">
      <c r="A61" s="41"/>
      <c r="B61" s="111"/>
      <c r="C61" s="111"/>
      <c r="D61" s="111"/>
      <c r="E61" s="111"/>
      <c r="F61" s="112"/>
      <c r="G61" s="112"/>
      <c r="H61" s="106"/>
      <c r="I61" s="106"/>
      <c r="J61" s="112"/>
      <c r="K61" s="112"/>
      <c r="L61" s="112"/>
      <c r="M61" s="112"/>
      <c r="N61" s="112"/>
      <c r="O61" s="112"/>
      <c r="P61" s="112"/>
      <c r="Q61" s="112"/>
      <c r="R61" s="105"/>
      <c r="S61" s="105"/>
      <c r="T61" s="105"/>
      <c r="U61" s="105"/>
      <c r="V61" s="34"/>
      <c r="W61" s="34"/>
      <c r="X61" s="105"/>
      <c r="Y61" s="105"/>
    </row>
    <row r="62" spans="1:25" s="25" customFormat="1">
      <c r="A62" s="42" t="s">
        <v>103</v>
      </c>
      <c r="B62" s="113">
        <f t="shared" ref="B62:I62" si="54">SUM(B59+B44+B29+B18)</f>
        <v>2204381</v>
      </c>
      <c r="C62" s="113">
        <f t="shared" si="54"/>
        <v>7407500</v>
      </c>
      <c r="D62" s="113">
        <f t="shared" si="54"/>
        <v>4198798</v>
      </c>
      <c r="E62" s="113">
        <f t="shared" si="54"/>
        <v>14161600</v>
      </c>
      <c r="F62" s="114">
        <f>SUM(F59+F44+F29+F18)</f>
        <v>6616207</v>
      </c>
      <c r="G62" s="114">
        <f>SUM(G59+G44+G29+G18)</f>
        <v>22571800</v>
      </c>
      <c r="H62" s="115">
        <f t="shared" si="54"/>
        <v>8811895</v>
      </c>
      <c r="I62" s="115">
        <f t="shared" si="54"/>
        <v>30834000</v>
      </c>
      <c r="J62" s="115">
        <f t="shared" ref="J62:P62" si="55">SUM(J59+J44+J29+J18)</f>
        <v>11599402</v>
      </c>
      <c r="K62" s="115">
        <f t="shared" si="55"/>
        <v>40383000</v>
      </c>
      <c r="L62" s="115">
        <f t="shared" si="55"/>
        <v>14135494</v>
      </c>
      <c r="M62" s="115">
        <f t="shared" si="55"/>
        <v>49721300</v>
      </c>
      <c r="N62" s="115">
        <f t="shared" si="55"/>
        <v>16575469</v>
      </c>
      <c r="O62" s="115">
        <f t="shared" si="55"/>
        <v>58019600</v>
      </c>
      <c r="P62" s="106">
        <f t="shared" si="55"/>
        <v>19271929</v>
      </c>
      <c r="Q62" s="106">
        <f>SUM(Q59+Q44+Q29+Q18)</f>
        <v>67394800</v>
      </c>
      <c r="R62" s="105">
        <f t="shared" ref="R62:W62" si="56">SUM(R59+R44+R29+R18)</f>
        <v>21554434</v>
      </c>
      <c r="S62" s="105">
        <f t="shared" si="56"/>
        <v>75880700</v>
      </c>
      <c r="T62" s="105">
        <f t="shared" si="56"/>
        <v>24649747</v>
      </c>
      <c r="U62" s="105">
        <f t="shared" si="56"/>
        <v>84904300</v>
      </c>
      <c r="V62" s="34">
        <f t="shared" si="56"/>
        <v>27592280</v>
      </c>
      <c r="W62" s="34">
        <f t="shared" si="56"/>
        <v>93493800</v>
      </c>
      <c r="X62" s="105">
        <f>SUM(X59+X44+X29+X18)</f>
        <v>30542464</v>
      </c>
      <c r="Y62" s="105">
        <f>SUM(Y59+Y44+Y29+Y18)</f>
        <v>102198200</v>
      </c>
    </row>
  </sheetData>
  <mergeCells count="13">
    <mergeCell ref="R3:S3"/>
    <mergeCell ref="T3:U3"/>
    <mergeCell ref="V3:W3"/>
    <mergeCell ref="A1:I1"/>
    <mergeCell ref="B3:C3"/>
    <mergeCell ref="D3:E3"/>
    <mergeCell ref="H3:I3"/>
    <mergeCell ref="F3:G3"/>
    <mergeCell ref="N1:V1"/>
    <mergeCell ref="N3:O3"/>
    <mergeCell ref="J3:K3"/>
    <mergeCell ref="L3:M3"/>
    <mergeCell ref="P3:Q3"/>
  </mergeCells>
  <phoneticPr fontId="2" type="noConversion"/>
  <printOptions horizontalCentered="1"/>
  <pageMargins left="0.15748031496062992" right="0.15748031496062992" top="0.19685039370078741" bottom="0.19685039370078741" header="0.51181102362204722" footer="0.51181102362204722"/>
  <pageSetup paperSize="9" scale="6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zoomScaleNormal="100" workbookViewId="0">
      <selection activeCell="J27" sqref="J27"/>
    </sheetView>
  </sheetViews>
  <sheetFormatPr defaultColWidth="9" defaultRowHeight="16.7"/>
  <cols>
    <col min="1" max="1" width="18" style="6" customWidth="1"/>
    <col min="2" max="4" width="14.5" style="6" customWidth="1"/>
    <col min="5" max="5" width="15.875" style="6" customWidth="1"/>
    <col min="6" max="6" width="9.25" style="6" customWidth="1"/>
    <col min="7" max="7" width="8.625" style="6" customWidth="1"/>
    <col min="8" max="16384" width="9" style="6"/>
  </cols>
  <sheetData>
    <row r="1" spans="1:7" ht="25.5" customHeight="1">
      <c r="A1" s="169" t="s">
        <v>245</v>
      </c>
      <c r="B1" s="170"/>
      <c r="C1" s="170"/>
      <c r="D1" s="170"/>
      <c r="E1" s="170"/>
      <c r="F1" s="5"/>
      <c r="G1" s="5"/>
    </row>
    <row r="2" spans="1:7">
      <c r="A2"/>
    </row>
    <row r="3" spans="1:7" ht="21.85" customHeight="1">
      <c r="A3" s="179"/>
      <c r="B3" s="180" t="s">
        <v>238</v>
      </c>
      <c r="C3" s="180"/>
      <c r="D3" s="180" t="s">
        <v>239</v>
      </c>
      <c r="E3" s="180"/>
      <c r="F3" s="164" t="s">
        <v>187</v>
      </c>
      <c r="G3" s="165"/>
    </row>
    <row r="4" spans="1:7" s="9" customFormat="1" ht="29.35" customHeight="1">
      <c r="A4" s="120" t="s">
        <v>199</v>
      </c>
      <c r="B4" s="120" t="s">
        <v>203</v>
      </c>
      <c r="C4" s="120" t="s">
        <v>240</v>
      </c>
      <c r="D4" s="120" t="s">
        <v>203</v>
      </c>
      <c r="E4" s="120" t="s">
        <v>240</v>
      </c>
      <c r="F4" s="121" t="s">
        <v>241</v>
      </c>
      <c r="G4" s="121" t="s">
        <v>242</v>
      </c>
    </row>
    <row r="5" spans="1:7" ht="21.85" customHeight="1">
      <c r="A5" s="179" t="s">
        <v>243</v>
      </c>
      <c r="B5" s="181">
        <f>SUM(公式!X5)</f>
        <v>3238147</v>
      </c>
      <c r="C5" s="181">
        <f>SUM(公式!Y5)</f>
        <v>7479400</v>
      </c>
      <c r="D5" s="181">
        <v>2952732</v>
      </c>
      <c r="E5" s="181">
        <v>6789100</v>
      </c>
      <c r="F5" s="182">
        <f t="shared" ref="F5:G10" si="0">SUM(B5/D5-1)</f>
        <v>9.6661329236788163E-2</v>
      </c>
      <c r="G5" s="182">
        <f t="shared" si="0"/>
        <v>0.10167768923715959</v>
      </c>
    </row>
    <row r="6" spans="1:7" ht="21.85" customHeight="1">
      <c r="A6" s="179" t="s">
        <v>207</v>
      </c>
      <c r="B6" s="181">
        <f>SUM(公式!X8)</f>
        <v>2677024</v>
      </c>
      <c r="C6" s="181">
        <f>SUM(公式!Y8)</f>
        <v>6198400</v>
      </c>
      <c r="D6" s="181">
        <v>2988893</v>
      </c>
      <c r="E6" s="181">
        <v>6551700</v>
      </c>
      <c r="F6" s="182">
        <f t="shared" si="0"/>
        <v>-0.10434264458446652</v>
      </c>
      <c r="G6" s="182">
        <f t="shared" si="0"/>
        <v>-5.3924935512920324E-2</v>
      </c>
    </row>
    <row r="7" spans="1:7" ht="21.85" customHeight="1">
      <c r="A7" s="179" t="s">
        <v>208</v>
      </c>
      <c r="B7" s="181">
        <f>SUM(公式!X10)</f>
        <v>5928</v>
      </c>
      <c r="C7" s="181">
        <f>SUM(公式!Y10)</f>
        <v>78300</v>
      </c>
      <c r="D7" s="183">
        <v>21416</v>
      </c>
      <c r="E7" s="183">
        <v>228200</v>
      </c>
      <c r="F7" s="182">
        <f t="shared" si="0"/>
        <v>-0.72319760926410159</v>
      </c>
      <c r="G7" s="182">
        <f t="shared" si="0"/>
        <v>-0.65687992988606481</v>
      </c>
    </row>
    <row r="8" spans="1:7" ht="21.85" customHeight="1">
      <c r="A8" s="179" t="s">
        <v>209</v>
      </c>
      <c r="B8" s="181">
        <f>SUM(公式!X12)</f>
        <v>9029332</v>
      </c>
      <c r="C8" s="181">
        <f>SUM(公式!Y12)</f>
        <v>16779200</v>
      </c>
      <c r="D8" s="183">
        <v>6981853</v>
      </c>
      <c r="E8" s="183">
        <v>15585900</v>
      </c>
      <c r="F8" s="182">
        <f t="shared" si="0"/>
        <v>0.29325724846971135</v>
      </c>
      <c r="G8" s="182">
        <f t="shared" si="0"/>
        <v>7.6562790727516594E-2</v>
      </c>
    </row>
    <row r="9" spans="1:7" ht="23.35" customHeight="1">
      <c r="A9" s="179" t="s">
        <v>188</v>
      </c>
      <c r="B9" s="181">
        <f>SUM(公式!X14)</f>
        <v>1744950</v>
      </c>
      <c r="C9" s="181">
        <f>SUM(公式!Y14)</f>
        <v>4397800</v>
      </c>
      <c r="D9" s="183">
        <v>1915686</v>
      </c>
      <c r="E9" s="183">
        <v>4669700</v>
      </c>
      <c r="F9" s="182">
        <f t="shared" si="0"/>
        <v>-8.9125253303516283E-2</v>
      </c>
      <c r="G9" s="182">
        <f t="shared" si="0"/>
        <v>-5.8226438529241697E-2</v>
      </c>
    </row>
    <row r="10" spans="1:7" ht="21" customHeight="1">
      <c r="A10" s="184" t="s">
        <v>211</v>
      </c>
      <c r="B10" s="183">
        <f>SUM(B5:B9)</f>
        <v>16695381</v>
      </c>
      <c r="C10" s="183">
        <f>SUM(C5:C9)</f>
        <v>34933100</v>
      </c>
      <c r="D10" s="183">
        <v>14860580</v>
      </c>
      <c r="E10" s="183">
        <v>33824600</v>
      </c>
      <c r="F10" s="182">
        <f t="shared" si="0"/>
        <v>0.12346765738618548</v>
      </c>
      <c r="G10" s="182">
        <f t="shared" si="0"/>
        <v>3.2772006173021895E-2</v>
      </c>
    </row>
    <row r="11" spans="1:7" ht="7.5" customHeight="1">
      <c r="A11" s="185"/>
      <c r="B11" s="186"/>
      <c r="C11" s="186"/>
      <c r="D11" s="186"/>
      <c r="E11" s="186"/>
      <c r="F11" s="187"/>
      <c r="G11" s="187"/>
    </row>
    <row r="12" spans="1:7" ht="21.85" customHeight="1">
      <c r="A12" s="188" t="s">
        <v>198</v>
      </c>
      <c r="B12" s="181">
        <f>SUM(公式!X20)</f>
        <v>414941</v>
      </c>
      <c r="C12" s="181">
        <f>SUM(公式!Y20)</f>
        <v>2338100</v>
      </c>
      <c r="D12" s="181">
        <v>624000</v>
      </c>
      <c r="E12" s="181">
        <v>4249700</v>
      </c>
      <c r="F12" s="182">
        <f t="shared" ref="F12:G16" si="1">SUM(B12/D12-1)</f>
        <v>-0.33503044871794874</v>
      </c>
      <c r="G12" s="182">
        <f t="shared" si="1"/>
        <v>-0.4498199872932207</v>
      </c>
    </row>
    <row r="13" spans="1:7" ht="21.85" customHeight="1">
      <c r="A13" s="179" t="s">
        <v>189</v>
      </c>
      <c r="B13" s="181">
        <f>SUM(公式!X23)</f>
        <v>53136</v>
      </c>
      <c r="C13" s="181">
        <f>SUM(公式!Y23)</f>
        <v>447000</v>
      </c>
      <c r="D13" s="183">
        <v>166542</v>
      </c>
      <c r="E13" s="183">
        <v>1911000</v>
      </c>
      <c r="F13" s="182">
        <f t="shared" si="1"/>
        <v>-0.68094534711964549</v>
      </c>
      <c r="G13" s="182">
        <f t="shared" si="1"/>
        <v>-0.76609105180533754</v>
      </c>
    </row>
    <row r="14" spans="1:7" ht="21.85" customHeight="1">
      <c r="A14" s="179" t="s">
        <v>190</v>
      </c>
      <c r="B14" s="181">
        <f>SUM(公式!X25)</f>
        <v>44501</v>
      </c>
      <c r="C14" s="181">
        <f>SUM(公式!Y25)</f>
        <v>308200</v>
      </c>
      <c r="D14" s="183">
        <v>32169</v>
      </c>
      <c r="E14" s="183">
        <v>206800</v>
      </c>
      <c r="F14" s="182">
        <f t="shared" si="1"/>
        <v>0.38335043053871742</v>
      </c>
      <c r="G14" s="182">
        <f t="shared" si="1"/>
        <v>0.49032882011605405</v>
      </c>
    </row>
    <row r="15" spans="1:7" ht="21.85" customHeight="1">
      <c r="A15" s="179" t="s">
        <v>191</v>
      </c>
      <c r="B15" s="181">
        <f>SUM(公式!X27)</f>
        <v>218262</v>
      </c>
      <c r="C15" s="181">
        <f>SUM(公式!Y27)</f>
        <v>2358100</v>
      </c>
      <c r="D15" s="183">
        <v>144403</v>
      </c>
      <c r="E15" s="183">
        <v>1660100</v>
      </c>
      <c r="F15" s="182">
        <f t="shared" si="1"/>
        <v>0.51147829338725659</v>
      </c>
      <c r="G15" s="182">
        <f t="shared" si="1"/>
        <v>0.42045659900006016</v>
      </c>
    </row>
    <row r="16" spans="1:7" ht="19.7" customHeight="1">
      <c r="A16" s="184" t="s">
        <v>210</v>
      </c>
      <c r="B16" s="189">
        <f>SUM(B12:B15)</f>
        <v>730840</v>
      </c>
      <c r="C16" s="189">
        <f>SUM(C12:C15)</f>
        <v>5451400</v>
      </c>
      <c r="D16" s="189">
        <v>967114</v>
      </c>
      <c r="E16" s="189">
        <v>8027600</v>
      </c>
      <c r="F16" s="182">
        <f t="shared" si="1"/>
        <v>-0.24430832352752618</v>
      </c>
      <c r="G16" s="182">
        <f t="shared" si="1"/>
        <v>-0.32091783347451297</v>
      </c>
    </row>
    <row r="17" spans="1:7" ht="5.35" customHeight="1">
      <c r="A17" s="185"/>
      <c r="B17" s="190"/>
      <c r="C17" s="190"/>
      <c r="D17" s="190"/>
      <c r="E17" s="190"/>
      <c r="F17" s="187"/>
      <c r="G17" s="187"/>
    </row>
    <row r="18" spans="1:7" ht="21.85" customHeight="1">
      <c r="A18" s="179" t="s">
        <v>212</v>
      </c>
      <c r="B18" s="181">
        <f>SUM(公式!X31)</f>
        <v>7445231</v>
      </c>
      <c r="C18" s="181">
        <f>SUM(公式!Y31)</f>
        <v>21312700</v>
      </c>
      <c r="D18" s="181">
        <v>7422540</v>
      </c>
      <c r="E18" s="181">
        <v>20998800</v>
      </c>
      <c r="F18" s="182">
        <f t="shared" ref="F18:G22" si="2">SUM(B18/D18-1)</f>
        <v>3.0570397734468457E-3</v>
      </c>
      <c r="G18" s="182">
        <f t="shared" si="2"/>
        <v>1.4948473246090277E-2</v>
      </c>
    </row>
    <row r="19" spans="1:7" ht="21.85" customHeight="1">
      <c r="A19" s="179" t="s">
        <v>192</v>
      </c>
      <c r="B19" s="181">
        <f>SUM(公式!X34)</f>
        <v>597325</v>
      </c>
      <c r="C19" s="181">
        <f>SUM(公式!Y34)</f>
        <v>2781200</v>
      </c>
      <c r="D19" s="183">
        <v>451570</v>
      </c>
      <c r="E19" s="183">
        <v>2118100</v>
      </c>
      <c r="F19" s="182">
        <f t="shared" si="2"/>
        <v>0.3227738778041056</v>
      </c>
      <c r="G19" s="182">
        <f t="shared" si="2"/>
        <v>0.31306359473112688</v>
      </c>
    </row>
    <row r="20" spans="1:7" ht="21.85" customHeight="1">
      <c r="A20" s="179" t="s">
        <v>193</v>
      </c>
      <c r="B20" s="181">
        <f>SUM(公式!X38)</f>
        <v>459481</v>
      </c>
      <c r="C20" s="181">
        <f>SUM(公式!Y38)</f>
        <v>5653100</v>
      </c>
      <c r="D20" s="183">
        <v>403395</v>
      </c>
      <c r="E20" s="183">
        <v>5156800</v>
      </c>
      <c r="F20" s="182">
        <f t="shared" si="2"/>
        <v>0.1390349409387821</v>
      </c>
      <c r="G20" s="182">
        <f t="shared" si="2"/>
        <v>9.6241855414210375E-2</v>
      </c>
    </row>
    <row r="21" spans="1:7" ht="21.85" customHeight="1">
      <c r="A21" s="179" t="s">
        <v>194</v>
      </c>
      <c r="B21" s="181">
        <f>SUM(公式!X41)</f>
        <v>697917</v>
      </c>
      <c r="C21" s="181">
        <f>SUM(公式!Y41)</f>
        <v>4124200</v>
      </c>
      <c r="D21" s="183">
        <v>1450629</v>
      </c>
      <c r="E21" s="183">
        <v>6784500</v>
      </c>
      <c r="F21" s="182">
        <f t="shared" si="2"/>
        <v>-0.51888663469432916</v>
      </c>
      <c r="G21" s="182">
        <f t="shared" si="2"/>
        <v>-0.39211437836244378</v>
      </c>
    </row>
    <row r="22" spans="1:7" ht="21.85" customHeight="1">
      <c r="A22" s="184" t="s">
        <v>244</v>
      </c>
      <c r="B22" s="189">
        <f>SUM(B18:B21)</f>
        <v>9199954</v>
      </c>
      <c r="C22" s="189">
        <f>SUM(C18:C21)</f>
        <v>33871200</v>
      </c>
      <c r="D22" s="189">
        <v>9728134</v>
      </c>
      <c r="E22" s="189">
        <v>35058200</v>
      </c>
      <c r="F22" s="182">
        <f t="shared" si="2"/>
        <v>-5.4294071195976512E-2</v>
      </c>
      <c r="G22" s="182">
        <f t="shared" si="2"/>
        <v>-3.3857984722547085E-2</v>
      </c>
    </row>
    <row r="23" spans="1:7" ht="4.5" customHeight="1">
      <c r="A23" s="185"/>
      <c r="B23" s="190"/>
      <c r="C23" s="190"/>
      <c r="D23" s="190"/>
      <c r="E23" s="190"/>
      <c r="F23" s="187"/>
      <c r="G23" s="187"/>
    </row>
    <row r="24" spans="1:7" ht="21.85" customHeight="1">
      <c r="A24" s="179" t="s">
        <v>195</v>
      </c>
      <c r="B24" s="181">
        <f>SUM(公式!X46)</f>
        <v>104957</v>
      </c>
      <c r="C24" s="181">
        <f>SUM(公式!Y46)</f>
        <v>395900</v>
      </c>
      <c r="D24" s="183">
        <v>198545</v>
      </c>
      <c r="E24" s="183">
        <v>545800</v>
      </c>
      <c r="F24" s="182">
        <f t="shared" ref="F24:G27" si="3">SUM(B24/D24-1)</f>
        <v>-0.47136921101009843</v>
      </c>
      <c r="G24" s="182">
        <f t="shared" si="3"/>
        <v>-0.27464272627336017</v>
      </c>
    </row>
    <row r="25" spans="1:7" ht="21.85" customHeight="1">
      <c r="A25" s="179" t="s">
        <v>196</v>
      </c>
      <c r="B25" s="181">
        <f>SUM(公式!X50)</f>
        <v>1448771</v>
      </c>
      <c r="C25" s="181">
        <f>SUM(公式!Y50)</f>
        <v>14057000</v>
      </c>
      <c r="D25" s="183">
        <v>1490764</v>
      </c>
      <c r="E25" s="183">
        <v>12091300</v>
      </c>
      <c r="F25" s="182">
        <f t="shared" si="3"/>
        <v>-2.8168777888384788E-2</v>
      </c>
      <c r="G25" s="182">
        <f t="shared" si="3"/>
        <v>0.16257143566035093</v>
      </c>
    </row>
    <row r="26" spans="1:7" ht="21.85" customHeight="1">
      <c r="A26" s="179" t="s">
        <v>197</v>
      </c>
      <c r="B26" s="181">
        <f>SUM(公式!X55)</f>
        <v>2362561</v>
      </c>
      <c r="C26" s="181">
        <f>SUM(公式!Y55)</f>
        <v>13489600</v>
      </c>
      <c r="D26" s="183">
        <v>1432079</v>
      </c>
      <c r="E26" s="183">
        <v>8521100</v>
      </c>
      <c r="F26" s="182">
        <f t="shared" si="3"/>
        <v>0.64974208825071811</v>
      </c>
      <c r="G26" s="182">
        <f t="shared" si="3"/>
        <v>0.58308199645585668</v>
      </c>
    </row>
    <row r="27" spans="1:7" ht="24" customHeight="1">
      <c r="A27" s="184" t="s">
        <v>211</v>
      </c>
      <c r="B27" s="189">
        <f>SUM(B24:B26)</f>
        <v>3916289</v>
      </c>
      <c r="C27" s="189">
        <f>SUM(C24:C26)</f>
        <v>27942500</v>
      </c>
      <c r="D27" s="189">
        <v>3121388</v>
      </c>
      <c r="E27" s="189">
        <v>21158200</v>
      </c>
      <c r="F27" s="182">
        <f t="shared" si="3"/>
        <v>0.2546626692996834</v>
      </c>
      <c r="G27" s="182">
        <f t="shared" si="3"/>
        <v>0.32064636878373398</v>
      </c>
    </row>
    <row r="28" spans="1:7">
      <c r="A28" s="185"/>
      <c r="B28" s="186"/>
      <c r="C28" s="186"/>
      <c r="D28" s="186"/>
      <c r="E28" s="186"/>
      <c r="F28" s="187"/>
      <c r="G28" s="187"/>
    </row>
    <row r="29" spans="1:7" customFormat="1">
      <c r="A29" s="193" t="s">
        <v>236</v>
      </c>
      <c r="B29" s="131">
        <f>SUM(B10+B16+B22+B27)</f>
        <v>30542464</v>
      </c>
      <c r="C29" s="131">
        <f>SUM(C10+C16+C22+C27)</f>
        <v>102198200</v>
      </c>
      <c r="D29" s="131">
        <f>SUM(D10+D16+D22+D27)</f>
        <v>28677216</v>
      </c>
      <c r="E29" s="131">
        <f>SUM(E10+E16+E22+E27)</f>
        <v>98068600</v>
      </c>
      <c r="F29" s="182">
        <f>SUM(B29/D29-1)</f>
        <v>6.5042854927061189E-2</v>
      </c>
      <c r="G29" s="182">
        <f>SUM(C29/E29-1)</f>
        <v>4.2109299000903544E-2</v>
      </c>
    </row>
    <row r="30" spans="1:7" ht="21" customHeight="1">
      <c r="A30" s="3" t="s">
        <v>65</v>
      </c>
      <c r="B30" s="11"/>
      <c r="C30" s="11"/>
      <c r="D30" s="11"/>
      <c r="E30" s="11"/>
      <c r="F30" s="11"/>
      <c r="G30" s="11"/>
    </row>
    <row r="31" spans="1:7">
      <c r="A31" s="3" t="s">
        <v>66</v>
      </c>
      <c r="B31" s="11"/>
      <c r="C31" s="11"/>
      <c r="D31" s="11"/>
      <c r="E31" s="11"/>
      <c r="F31" s="11"/>
      <c r="G31" s="11"/>
    </row>
    <row r="32" spans="1:7">
      <c r="A32" s="3" t="s">
        <v>67</v>
      </c>
      <c r="B32" s="11"/>
      <c r="C32" s="11"/>
      <c r="D32" s="11"/>
      <c r="E32" s="11"/>
      <c r="F32" s="11"/>
      <c r="G32" s="11"/>
    </row>
    <row r="33" spans="1:7">
      <c r="A33" s="3" t="s">
        <v>68</v>
      </c>
      <c r="B33" s="11"/>
      <c r="C33" s="11"/>
      <c r="D33" s="11"/>
      <c r="E33" s="11"/>
      <c r="F33" s="11"/>
      <c r="G33" s="11"/>
    </row>
  </sheetData>
  <mergeCells count="2">
    <mergeCell ref="F3:G3"/>
    <mergeCell ref="A1:E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42"/>
  <sheetViews>
    <sheetView workbookViewId="0">
      <selection activeCell="I15" sqref="I15"/>
    </sheetView>
  </sheetViews>
  <sheetFormatPr defaultColWidth="9" defaultRowHeight="16.7"/>
  <cols>
    <col min="1" max="1" width="18" style="51" customWidth="1"/>
    <col min="2" max="2" width="12.75" style="51" customWidth="1"/>
    <col min="3" max="3" width="13.625" style="51" customWidth="1"/>
    <col min="4" max="4" width="12.75" style="51" customWidth="1"/>
    <col min="5" max="5" width="13.125" style="51" customWidth="1"/>
    <col min="6" max="6" width="10" style="51" customWidth="1"/>
    <col min="7" max="7" width="9.625" style="51" customWidth="1"/>
    <col min="8" max="16384" width="9" style="51"/>
  </cols>
  <sheetData>
    <row r="1" spans="1:7" ht="25.5" customHeight="1">
      <c r="A1" s="45" t="s">
        <v>117</v>
      </c>
      <c r="B1" s="45"/>
      <c r="C1" s="45"/>
      <c r="D1" s="45"/>
      <c r="E1" s="45"/>
      <c r="F1" s="45"/>
      <c r="G1" s="45"/>
    </row>
    <row r="3" spans="1:7" ht="21.85" customHeight="1">
      <c r="A3" s="48"/>
      <c r="B3" s="49" t="s">
        <v>118</v>
      </c>
      <c r="C3" s="49"/>
      <c r="D3" s="49" t="s">
        <v>119</v>
      </c>
      <c r="E3" s="49"/>
      <c r="F3" s="141" t="s">
        <v>26</v>
      </c>
      <c r="G3" s="142"/>
    </row>
    <row r="4" spans="1:7" ht="29.35" customHeight="1">
      <c r="A4" s="50" t="s">
        <v>27</v>
      </c>
      <c r="B4" s="50" t="s">
        <v>28</v>
      </c>
      <c r="C4" s="50" t="s">
        <v>29</v>
      </c>
      <c r="D4" s="50" t="s">
        <v>28</v>
      </c>
      <c r="E4" s="50" t="s">
        <v>29</v>
      </c>
      <c r="F4" s="50" t="s">
        <v>30</v>
      </c>
      <c r="G4" s="50" t="s">
        <v>31</v>
      </c>
    </row>
    <row r="5" spans="1:7" ht="21.85" customHeight="1">
      <c r="A5" s="48" t="s">
        <v>32</v>
      </c>
      <c r="B5" s="52">
        <f>SUM(公式!D5)</f>
        <v>379465</v>
      </c>
      <c r="C5" s="52">
        <f>SUM(公式!E5)</f>
        <v>729200</v>
      </c>
      <c r="D5" s="52">
        <v>712874</v>
      </c>
      <c r="E5" s="52">
        <v>1756300</v>
      </c>
      <c r="F5" s="64">
        <f t="shared" ref="F5:G10" si="0">SUM(B5/D5-1)</f>
        <v>-0.46769695626436092</v>
      </c>
      <c r="G5" s="64">
        <f t="shared" si="0"/>
        <v>-0.5848089734100097</v>
      </c>
    </row>
    <row r="6" spans="1:7" ht="21.85" customHeight="1">
      <c r="A6" s="48" t="s">
        <v>11</v>
      </c>
      <c r="B6" s="52">
        <f>SUM(公式!D8)</f>
        <v>551319</v>
      </c>
      <c r="C6" s="52">
        <f>SUM(公式!E8)</f>
        <v>1205200</v>
      </c>
      <c r="D6" s="53">
        <v>347145</v>
      </c>
      <c r="E6" s="53">
        <v>691600</v>
      </c>
      <c r="F6" s="64">
        <f t="shared" si="0"/>
        <v>0.5881519249881173</v>
      </c>
      <c r="G6" s="64">
        <f t="shared" si="0"/>
        <v>0.74262579525737427</v>
      </c>
    </row>
    <row r="7" spans="1:7" ht="21.85" customHeight="1">
      <c r="A7" s="48" t="s">
        <v>12</v>
      </c>
      <c r="B7" s="52">
        <f>SUM(公式!D10)</f>
        <v>0</v>
      </c>
      <c r="C7" s="52">
        <f>SUM(公式!E10)</f>
        <v>0</v>
      </c>
      <c r="D7" s="54">
        <v>2722</v>
      </c>
      <c r="E7" s="54">
        <v>35300</v>
      </c>
      <c r="F7" s="64">
        <v>0</v>
      </c>
      <c r="G7" s="64">
        <v>0</v>
      </c>
    </row>
    <row r="8" spans="1:7" ht="21.85" customHeight="1">
      <c r="A8" s="48" t="s">
        <v>13</v>
      </c>
      <c r="B8" s="52">
        <f>SUM(公式!D12)</f>
        <v>1210671</v>
      </c>
      <c r="C8" s="52">
        <f>SUM(公式!E12)</f>
        <v>2411300</v>
      </c>
      <c r="D8" s="54">
        <v>908511</v>
      </c>
      <c r="E8" s="54">
        <v>2413000</v>
      </c>
      <c r="F8" s="64">
        <f t="shared" si="0"/>
        <v>0.33258815798597929</v>
      </c>
      <c r="G8" s="64">
        <f t="shared" si="0"/>
        <v>-7.0451719850805894E-4</v>
      </c>
    </row>
    <row r="9" spans="1:7" ht="21.85" customHeight="1">
      <c r="A9" s="48" t="s">
        <v>1</v>
      </c>
      <c r="B9" s="52">
        <f>SUM(公式!D14)</f>
        <v>225062</v>
      </c>
      <c r="C9" s="52">
        <f>SUM(公式!E14)</f>
        <v>499600</v>
      </c>
      <c r="D9" s="54">
        <v>260928</v>
      </c>
      <c r="E9" s="54">
        <v>752300</v>
      </c>
      <c r="F9" s="64">
        <f t="shared" si="0"/>
        <v>-0.13745554329163601</v>
      </c>
      <c r="G9" s="64">
        <f t="shared" si="0"/>
        <v>-0.33590323009437728</v>
      </c>
    </row>
    <row r="10" spans="1:7" ht="23.35" customHeight="1">
      <c r="A10" s="55" t="s">
        <v>33</v>
      </c>
      <c r="B10" s="54">
        <f>SUM(B5:B9)</f>
        <v>2366517</v>
      </c>
      <c r="C10" s="54">
        <f>SUM(C5:C9)</f>
        <v>4845300</v>
      </c>
      <c r="D10" s="54">
        <v>2232180</v>
      </c>
      <c r="E10" s="54">
        <v>5648500</v>
      </c>
      <c r="F10" s="64">
        <f t="shared" si="0"/>
        <v>6.0181974571943186E-2</v>
      </c>
      <c r="G10" s="64">
        <f t="shared" si="0"/>
        <v>-0.14219704346286621</v>
      </c>
    </row>
    <row r="11" spans="1:7" ht="11.35" customHeight="1">
      <c r="A11" s="56"/>
      <c r="B11" s="57"/>
      <c r="C11" s="57"/>
      <c r="D11" s="57"/>
      <c r="E11" s="57"/>
      <c r="F11" s="65"/>
      <c r="G11" s="65"/>
    </row>
    <row r="12" spans="1:7" ht="21.85" customHeight="1">
      <c r="A12" s="58" t="s">
        <v>34</v>
      </c>
      <c r="B12" s="52">
        <f>SUM(公式!D20)</f>
        <v>49516</v>
      </c>
      <c r="C12" s="52">
        <f>SUM(公式!E20)</f>
        <v>323600</v>
      </c>
      <c r="D12" s="59">
        <v>48021</v>
      </c>
      <c r="E12" s="59">
        <v>308000</v>
      </c>
      <c r="F12" s="64">
        <f t="shared" ref="F12:G16" si="1">SUM(B12/D12-1)</f>
        <v>3.1132212990150121E-2</v>
      </c>
      <c r="G12" s="64">
        <f t="shared" si="1"/>
        <v>5.0649350649350611E-2</v>
      </c>
    </row>
    <row r="13" spans="1:7" ht="21.85" customHeight="1">
      <c r="A13" s="48" t="s">
        <v>8</v>
      </c>
      <c r="B13" s="52">
        <f>SUM(公式!D23)</f>
        <v>340</v>
      </c>
      <c r="C13" s="52">
        <f>SUM(公式!E23)</f>
        <v>4800</v>
      </c>
      <c r="D13" s="54">
        <v>5143</v>
      </c>
      <c r="E13" s="54">
        <v>113000</v>
      </c>
      <c r="F13" s="64">
        <f t="shared" si="1"/>
        <v>-0.93389072525763173</v>
      </c>
      <c r="G13" s="64">
        <f t="shared" si="1"/>
        <v>-0.95752212389380531</v>
      </c>
    </row>
    <row r="14" spans="1:7" ht="21.85" customHeight="1">
      <c r="A14" s="48" t="s">
        <v>9</v>
      </c>
      <c r="B14" s="52">
        <f>SUM(公式!D25)</f>
        <v>0</v>
      </c>
      <c r="C14" s="52">
        <f>SUM(公式!E25)</f>
        <v>0</v>
      </c>
      <c r="D14" s="54">
        <v>0</v>
      </c>
      <c r="E14" s="54">
        <v>0</v>
      </c>
      <c r="F14" s="64">
        <v>0</v>
      </c>
      <c r="G14" s="64">
        <v>0</v>
      </c>
    </row>
    <row r="15" spans="1:7" ht="21.85" customHeight="1">
      <c r="A15" s="48" t="s">
        <v>0</v>
      </c>
      <c r="B15" s="52">
        <f>SUM(公式!D27)</f>
        <v>38185</v>
      </c>
      <c r="C15" s="52">
        <f>SUM(公式!E27)</f>
        <v>271400</v>
      </c>
      <c r="D15" s="54">
        <v>11093</v>
      </c>
      <c r="E15" s="54">
        <v>129300</v>
      </c>
      <c r="F15" s="64">
        <f t="shared" si="1"/>
        <v>2.4422608852429462</v>
      </c>
      <c r="G15" s="64">
        <f t="shared" si="1"/>
        <v>1.0989945862335655</v>
      </c>
    </row>
    <row r="16" spans="1:7" ht="21.85" customHeight="1">
      <c r="A16" s="55" t="s">
        <v>33</v>
      </c>
      <c r="B16" s="54">
        <f>SUM(B12:B15)</f>
        <v>88041</v>
      </c>
      <c r="C16" s="54">
        <f>SUM(C12:C15)</f>
        <v>599800</v>
      </c>
      <c r="D16" s="54">
        <v>64257</v>
      </c>
      <c r="E16" s="54">
        <v>550300</v>
      </c>
      <c r="F16" s="64">
        <f t="shared" si="1"/>
        <v>0.37013866193566458</v>
      </c>
      <c r="G16" s="64">
        <f t="shared" si="1"/>
        <v>8.9950935853170932E-2</v>
      </c>
    </row>
    <row r="17" spans="1:7" ht="11.35" customHeight="1">
      <c r="A17" s="56"/>
      <c r="B17" s="60"/>
      <c r="C17" s="60"/>
      <c r="D17" s="60"/>
      <c r="E17" s="60"/>
      <c r="F17" s="65"/>
      <c r="G17" s="65"/>
    </row>
    <row r="18" spans="1:7" ht="21.85" customHeight="1">
      <c r="A18" s="48" t="s">
        <v>35</v>
      </c>
      <c r="B18" s="52">
        <f>SUM(公式!D31)</f>
        <v>885749</v>
      </c>
      <c r="C18" s="52">
        <f>SUM(公式!E31)</f>
        <v>2601600</v>
      </c>
      <c r="D18" s="54">
        <v>1106232</v>
      </c>
      <c r="E18" s="54">
        <v>3032300</v>
      </c>
      <c r="F18" s="64">
        <f t="shared" ref="F18:G22" si="2">SUM(B18/D18-1)</f>
        <v>-0.19930990967536644</v>
      </c>
      <c r="G18" s="64">
        <f t="shared" si="2"/>
        <v>-0.14203739735514298</v>
      </c>
    </row>
    <row r="19" spans="1:7" ht="21.85" customHeight="1">
      <c r="A19" s="48" t="s">
        <v>2</v>
      </c>
      <c r="B19" s="52">
        <f>SUM(公式!D34)</f>
        <v>76911</v>
      </c>
      <c r="C19" s="52">
        <f>SUM(公式!E34)</f>
        <v>425500</v>
      </c>
      <c r="D19" s="54">
        <v>110500</v>
      </c>
      <c r="E19" s="54">
        <v>581200</v>
      </c>
      <c r="F19" s="64">
        <f t="shared" si="2"/>
        <v>-0.30397285067873303</v>
      </c>
      <c r="G19" s="64">
        <f t="shared" si="2"/>
        <v>-0.26789401238816246</v>
      </c>
    </row>
    <row r="20" spans="1:7" ht="21.85" customHeight="1">
      <c r="A20" s="48" t="s">
        <v>3</v>
      </c>
      <c r="B20" s="52">
        <f>SUM(公式!D38)</f>
        <v>68831</v>
      </c>
      <c r="C20" s="52">
        <f>SUM(公式!E38)</f>
        <v>1046100</v>
      </c>
      <c r="D20" s="54">
        <v>54151</v>
      </c>
      <c r="E20" s="54">
        <v>644000</v>
      </c>
      <c r="F20" s="64">
        <f t="shared" si="2"/>
        <v>0.27109379328174921</v>
      </c>
      <c r="G20" s="64">
        <f t="shared" si="2"/>
        <v>0.62437888198757774</v>
      </c>
    </row>
    <row r="21" spans="1:7" ht="21.85" customHeight="1">
      <c r="A21" s="48" t="s">
        <v>14</v>
      </c>
      <c r="B21" s="52">
        <f>SUM(公式!D41)</f>
        <v>129713</v>
      </c>
      <c r="C21" s="52">
        <f>SUM(公式!E41)</f>
        <v>752000</v>
      </c>
      <c r="D21" s="54">
        <v>207444</v>
      </c>
      <c r="E21" s="54">
        <v>884500</v>
      </c>
      <c r="F21" s="64">
        <f t="shared" si="2"/>
        <v>-0.37470835502593469</v>
      </c>
      <c r="G21" s="64">
        <f t="shared" si="2"/>
        <v>-0.14980214810627468</v>
      </c>
    </row>
    <row r="22" spans="1:7" ht="21.85" customHeight="1">
      <c r="A22" s="55" t="s">
        <v>33</v>
      </c>
      <c r="B22" s="54">
        <f>SUM(B18:B21)</f>
        <v>1161204</v>
      </c>
      <c r="C22" s="54">
        <f>SUM(C18:C21)</f>
        <v>4825200</v>
      </c>
      <c r="D22" s="54">
        <v>1478327</v>
      </c>
      <c r="E22" s="54">
        <v>5142000</v>
      </c>
      <c r="F22" s="64">
        <f t="shared" si="2"/>
        <v>-0.21451478597089824</v>
      </c>
      <c r="G22" s="64">
        <f t="shared" si="2"/>
        <v>-6.1610268378063049E-2</v>
      </c>
    </row>
    <row r="23" spans="1:7" ht="11.35" customHeight="1">
      <c r="A23" s="56"/>
      <c r="B23" s="60"/>
      <c r="C23" s="60"/>
      <c r="D23" s="60"/>
      <c r="E23" s="60"/>
      <c r="F23" s="65"/>
      <c r="G23" s="65"/>
    </row>
    <row r="24" spans="1:7" ht="21.85" customHeight="1">
      <c r="A24" s="48" t="s">
        <v>36</v>
      </c>
      <c r="B24" s="52">
        <f>SUM(公式!D46)</f>
        <v>25899</v>
      </c>
      <c r="C24" s="52">
        <f>SUM(公式!E46)</f>
        <v>73800</v>
      </c>
      <c r="D24" s="54">
        <v>45693</v>
      </c>
      <c r="E24" s="54">
        <v>93700</v>
      </c>
      <c r="F24" s="64">
        <f t="shared" ref="F24:G27" si="3">SUM(B24/D24-1)</f>
        <v>-0.43319545663449543</v>
      </c>
      <c r="G24" s="64">
        <f t="shared" si="3"/>
        <v>-0.21237993596584848</v>
      </c>
    </row>
    <row r="25" spans="1:7" ht="21.85" customHeight="1">
      <c r="A25" s="48" t="s">
        <v>15</v>
      </c>
      <c r="B25" s="52">
        <f>SUM(公式!D50)</f>
        <v>270049</v>
      </c>
      <c r="C25" s="52">
        <f>SUM(公式!E50)</f>
        <v>2333400</v>
      </c>
      <c r="D25" s="54">
        <v>96933</v>
      </c>
      <c r="E25" s="54">
        <v>778700</v>
      </c>
      <c r="F25" s="64">
        <f t="shared" si="3"/>
        <v>1.7859346146307242</v>
      </c>
      <c r="G25" s="64">
        <f t="shared" si="3"/>
        <v>1.9965326826762553</v>
      </c>
    </row>
    <row r="26" spans="1:7" ht="21.85" customHeight="1">
      <c r="A26" s="48" t="s">
        <v>16</v>
      </c>
      <c r="B26" s="52">
        <f>SUM(公式!D55)</f>
        <v>287088</v>
      </c>
      <c r="C26" s="52">
        <f>SUM(公式!E55)</f>
        <v>1484100</v>
      </c>
      <c r="D26" s="54">
        <v>144507</v>
      </c>
      <c r="E26" s="54">
        <v>860000</v>
      </c>
      <c r="F26" s="64">
        <f t="shared" si="3"/>
        <v>0.98667192592746367</v>
      </c>
      <c r="G26" s="64">
        <f t="shared" si="3"/>
        <v>0.72569767441860455</v>
      </c>
    </row>
    <row r="27" spans="1:7" ht="21.85" customHeight="1">
      <c r="A27" s="55" t="s">
        <v>33</v>
      </c>
      <c r="B27" s="54">
        <f>SUM(B24:B26)</f>
        <v>583036</v>
      </c>
      <c r="C27" s="54">
        <f>SUM(C24:C26)</f>
        <v>3891300</v>
      </c>
      <c r="D27" s="54">
        <v>287133</v>
      </c>
      <c r="E27" s="54">
        <v>1732400</v>
      </c>
      <c r="F27" s="64">
        <f t="shared" si="3"/>
        <v>1.0305433370598296</v>
      </c>
      <c r="G27" s="64">
        <f t="shared" si="3"/>
        <v>1.2461902562918494</v>
      </c>
    </row>
    <row r="28" spans="1:7" ht="11.35" customHeight="1">
      <c r="A28" s="56"/>
      <c r="B28" s="57"/>
      <c r="C28" s="57"/>
      <c r="D28" s="57"/>
      <c r="E28" s="57"/>
      <c r="F28" s="57"/>
      <c r="G28" s="57"/>
    </row>
    <row r="29" spans="1:7" ht="21.85" customHeight="1">
      <c r="A29" s="66" t="s">
        <v>116</v>
      </c>
      <c r="B29" s="67">
        <f>SUM(B10+B16+B22+B27)</f>
        <v>4198798</v>
      </c>
      <c r="C29" s="67">
        <f>SUM(C10+C16+C22+C27)</f>
        <v>14161600</v>
      </c>
      <c r="D29" s="67">
        <f>SUM(D10+D16+D22+D27)</f>
        <v>4061897</v>
      </c>
      <c r="E29" s="67">
        <f>SUM(E10+E16+E22+E27)</f>
        <v>13073200</v>
      </c>
      <c r="F29" s="71">
        <f>SUM(B29/D29-1)</f>
        <v>3.3703710359962447E-2</v>
      </c>
      <c r="G29" s="71">
        <f>SUM(C29/E29-1)</f>
        <v>8.3254291221735999E-2</v>
      </c>
    </row>
    <row r="30" spans="1:7" s="69" customFormat="1" ht="28.85" customHeight="1">
      <c r="A30" s="69" t="s">
        <v>37</v>
      </c>
    </row>
    <row r="31" spans="1:7" s="69" customFormat="1" ht="14">
      <c r="A31" s="69" t="s">
        <v>38</v>
      </c>
    </row>
    <row r="32" spans="1:7" s="69" customFormat="1">
      <c r="A32" s="69" t="s">
        <v>39</v>
      </c>
    </row>
    <row r="33" spans="1:5" s="69" customFormat="1" ht="14">
      <c r="A33" s="69" t="s">
        <v>4</v>
      </c>
    </row>
    <row r="34" spans="1:5" s="69" customFormat="1">
      <c r="A34" s="69" t="s">
        <v>40</v>
      </c>
    </row>
    <row r="35" spans="1:5" s="69" customFormat="1" ht="14">
      <c r="A35" s="69" t="s">
        <v>22</v>
      </c>
    </row>
    <row r="36" spans="1:5" s="69" customFormat="1" ht="14">
      <c r="A36" s="69" t="s">
        <v>41</v>
      </c>
    </row>
    <row r="37" spans="1:5" s="69" customFormat="1" ht="14">
      <c r="A37" s="69" t="s">
        <v>5</v>
      </c>
    </row>
    <row r="38" spans="1:5" s="69" customFormat="1" ht="14">
      <c r="A38" s="70" t="s">
        <v>48</v>
      </c>
    </row>
    <row r="39" spans="1:5" s="69" customFormat="1" ht="14">
      <c r="A39" s="69" t="s">
        <v>6</v>
      </c>
    </row>
    <row r="40" spans="1:5" s="69" customFormat="1" ht="14">
      <c r="A40" s="69" t="s">
        <v>7</v>
      </c>
    </row>
    <row r="42" spans="1:5">
      <c r="B42" s="68">
        <f>SUM(B10+B16+B22+B27)</f>
        <v>4198798</v>
      </c>
      <c r="C42" s="68">
        <f>SUM(C10+C16+C22+C27)</f>
        <v>14161600</v>
      </c>
      <c r="D42" s="68">
        <f>SUM(D10+D16+D22+D27)</f>
        <v>4061897</v>
      </c>
      <c r="E42" s="68">
        <f>SUM(E10+E16+E22+E27)</f>
        <v>13073200</v>
      </c>
    </row>
  </sheetData>
  <mergeCells count="1">
    <mergeCell ref="F3:G3"/>
  </mergeCells>
  <phoneticPr fontId="2" type="noConversion"/>
  <printOptions horizontalCentered="1"/>
  <pageMargins left="0.74803149606299213" right="0.74803149606299213" top="0.78740157480314965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41"/>
  <sheetViews>
    <sheetView workbookViewId="0">
      <selection activeCell="I14" sqref="I14"/>
    </sheetView>
  </sheetViews>
  <sheetFormatPr defaultColWidth="9" defaultRowHeight="16.7"/>
  <cols>
    <col min="1" max="1" width="18.625" style="47" customWidth="1"/>
    <col min="2" max="2" width="13.125" style="47" bestFit="1" customWidth="1"/>
    <col min="3" max="3" width="14.375" style="47" bestFit="1" customWidth="1"/>
    <col min="4" max="4" width="13.125" style="47" bestFit="1" customWidth="1"/>
    <col min="5" max="5" width="14.375" style="47" bestFit="1" customWidth="1"/>
    <col min="6" max="7" width="10.125" style="47" bestFit="1" customWidth="1"/>
    <col min="8" max="16384" width="9" style="47"/>
  </cols>
  <sheetData>
    <row r="1" spans="1:7" ht="25.5" customHeight="1">
      <c r="A1" s="46" t="s">
        <v>104</v>
      </c>
      <c r="B1" s="46"/>
      <c r="C1" s="46"/>
      <c r="D1" s="46"/>
      <c r="E1" s="46"/>
      <c r="F1" s="46"/>
      <c r="G1" s="46"/>
    </row>
    <row r="2" spans="1:7" ht="10.199999999999999" customHeight="1"/>
    <row r="3" spans="1:7" ht="21.85" customHeight="1">
      <c r="A3" s="72"/>
      <c r="B3" s="73" t="s">
        <v>106</v>
      </c>
      <c r="C3" s="73"/>
      <c r="D3" s="73" t="s">
        <v>105</v>
      </c>
      <c r="E3" s="73"/>
      <c r="F3" s="141" t="s">
        <v>26</v>
      </c>
      <c r="G3" s="142"/>
    </row>
    <row r="4" spans="1:7" s="51" customFormat="1" ht="29.35" customHeight="1">
      <c r="A4" s="50" t="s">
        <v>27</v>
      </c>
      <c r="B4" s="50" t="s">
        <v>28</v>
      </c>
      <c r="C4" s="50" t="s">
        <v>29</v>
      </c>
      <c r="D4" s="50" t="s">
        <v>28</v>
      </c>
      <c r="E4" s="50" t="s">
        <v>29</v>
      </c>
      <c r="F4" s="50" t="s">
        <v>30</v>
      </c>
      <c r="G4" s="50" t="s">
        <v>31</v>
      </c>
    </row>
    <row r="5" spans="1:7" ht="21.85" customHeight="1">
      <c r="A5" s="72" t="s">
        <v>32</v>
      </c>
      <c r="B5" s="74">
        <f>公式!F5</f>
        <v>585181</v>
      </c>
      <c r="C5" s="74">
        <f>公式!G5</f>
        <v>1151000</v>
      </c>
      <c r="D5" s="74">
        <v>1086677</v>
      </c>
      <c r="E5" s="74">
        <v>2638100</v>
      </c>
      <c r="F5" s="86">
        <f t="shared" ref="F5:G10" si="0">SUM(B5/D5-1)</f>
        <v>-0.46149499805369953</v>
      </c>
      <c r="G5" s="86">
        <f t="shared" si="0"/>
        <v>-0.56370114855388342</v>
      </c>
    </row>
    <row r="6" spans="1:7" ht="21.85" customHeight="1">
      <c r="A6" s="72" t="s">
        <v>11</v>
      </c>
      <c r="B6" s="75">
        <f>公式!F8</f>
        <v>832692</v>
      </c>
      <c r="C6" s="75">
        <f>公式!G8</f>
        <v>1873100</v>
      </c>
      <c r="D6" s="75">
        <v>730171</v>
      </c>
      <c r="E6" s="75">
        <v>1581900</v>
      </c>
      <c r="F6" s="86">
        <f t="shared" si="0"/>
        <v>0.14040683620686112</v>
      </c>
      <c r="G6" s="86">
        <f t="shared" si="0"/>
        <v>0.18408243251785827</v>
      </c>
    </row>
    <row r="7" spans="1:7" ht="21.85" customHeight="1">
      <c r="A7" s="72" t="s">
        <v>12</v>
      </c>
      <c r="B7" s="76">
        <f>公式!F10</f>
        <v>0</v>
      </c>
      <c r="C7" s="76">
        <f>公式!G10</f>
        <v>0</v>
      </c>
      <c r="D7" s="76">
        <v>3159</v>
      </c>
      <c r="E7" s="76">
        <v>38300</v>
      </c>
      <c r="F7" s="86">
        <f t="shared" si="0"/>
        <v>-1</v>
      </c>
      <c r="G7" s="86">
        <f t="shared" si="0"/>
        <v>-1</v>
      </c>
    </row>
    <row r="8" spans="1:7" ht="21.85" customHeight="1">
      <c r="A8" s="72" t="s">
        <v>13</v>
      </c>
      <c r="B8" s="76">
        <f>公式!F12</f>
        <v>1771942</v>
      </c>
      <c r="C8" s="76">
        <f>公式!G12</f>
        <v>3419800</v>
      </c>
      <c r="D8" s="76">
        <v>1588187</v>
      </c>
      <c r="E8" s="76">
        <v>4020300</v>
      </c>
      <c r="F8" s="86">
        <f t="shared" si="0"/>
        <v>0.11570111076340517</v>
      </c>
      <c r="G8" s="86">
        <f t="shared" si="0"/>
        <v>-0.1493669626644778</v>
      </c>
    </row>
    <row r="9" spans="1:7" ht="21.85" customHeight="1">
      <c r="A9" s="72" t="s">
        <v>1</v>
      </c>
      <c r="B9" s="76">
        <f>公式!F14</f>
        <v>431660</v>
      </c>
      <c r="C9" s="76">
        <f>公式!G14</f>
        <v>842400</v>
      </c>
      <c r="D9" s="76">
        <v>543597</v>
      </c>
      <c r="E9" s="76">
        <v>1424000</v>
      </c>
      <c r="F9" s="86">
        <f t="shared" si="0"/>
        <v>-0.20591909079704263</v>
      </c>
      <c r="G9" s="86">
        <f t="shared" si="0"/>
        <v>-0.40842696629213482</v>
      </c>
    </row>
    <row r="10" spans="1:7" ht="23.35" customHeight="1">
      <c r="A10" s="77" t="s">
        <v>33</v>
      </c>
      <c r="B10" s="76">
        <f>SUM(B5:B9)</f>
        <v>3621475</v>
      </c>
      <c r="C10" s="76">
        <f>SUM(C5:C9)</f>
        <v>7286300</v>
      </c>
      <c r="D10" s="76">
        <v>3951791</v>
      </c>
      <c r="E10" s="76">
        <v>9702600</v>
      </c>
      <c r="F10" s="86">
        <f t="shared" si="0"/>
        <v>-8.3586404240507672E-2</v>
      </c>
      <c r="G10" s="86">
        <f t="shared" si="0"/>
        <v>-0.24903634077463777</v>
      </c>
    </row>
    <row r="11" spans="1:7" ht="11.35" customHeight="1">
      <c r="A11" s="78"/>
      <c r="B11" s="79"/>
      <c r="C11" s="79"/>
      <c r="D11" s="79"/>
      <c r="E11" s="79"/>
      <c r="F11" s="79"/>
      <c r="G11" s="79"/>
    </row>
    <row r="12" spans="1:7" ht="21.85" customHeight="1">
      <c r="A12" s="80" t="s">
        <v>34</v>
      </c>
      <c r="B12" s="81">
        <f>公式!F20</f>
        <v>84394</v>
      </c>
      <c r="C12" s="81">
        <f>公式!G20</f>
        <v>488600</v>
      </c>
      <c r="D12" s="81">
        <v>184036</v>
      </c>
      <c r="E12" s="81">
        <v>1377000</v>
      </c>
      <c r="F12" s="86">
        <f t="shared" ref="F12:G16" si="1">SUM(B12/D12-1)</f>
        <v>-0.54142667738920647</v>
      </c>
      <c r="G12" s="86">
        <f t="shared" si="1"/>
        <v>-0.64517066085693542</v>
      </c>
    </row>
    <row r="13" spans="1:7" ht="21.85" customHeight="1">
      <c r="A13" s="72" t="s">
        <v>8</v>
      </c>
      <c r="B13" s="82">
        <f>公式!F23</f>
        <v>1924</v>
      </c>
      <c r="C13" s="82">
        <f>公式!G23</f>
        <v>17100</v>
      </c>
      <c r="D13" s="82">
        <v>12274</v>
      </c>
      <c r="E13" s="82">
        <v>238000</v>
      </c>
      <c r="F13" s="86">
        <f t="shared" si="1"/>
        <v>-0.84324588561186253</v>
      </c>
      <c r="G13" s="86">
        <f t="shared" si="1"/>
        <v>-0.92815126050420171</v>
      </c>
    </row>
    <row r="14" spans="1:7" ht="21.85" customHeight="1">
      <c r="A14" s="72" t="s">
        <v>9</v>
      </c>
      <c r="B14" s="82">
        <f>公式!F25</f>
        <v>11093</v>
      </c>
      <c r="C14" s="82">
        <f>公式!G25</f>
        <v>85600</v>
      </c>
      <c r="D14" s="82">
        <v>229</v>
      </c>
      <c r="E14" s="82">
        <v>6100</v>
      </c>
      <c r="F14" s="86">
        <f t="shared" si="1"/>
        <v>47.441048034934497</v>
      </c>
      <c r="G14" s="86">
        <f t="shared" si="1"/>
        <v>13.032786885245901</v>
      </c>
    </row>
    <row r="15" spans="1:7" ht="21.85" customHeight="1">
      <c r="A15" s="72" t="s">
        <v>0</v>
      </c>
      <c r="B15" s="82">
        <f>公式!F27</f>
        <v>59024</v>
      </c>
      <c r="C15" s="82">
        <f>公式!G27</f>
        <v>470700</v>
      </c>
      <c r="D15" s="82">
        <v>19344</v>
      </c>
      <c r="E15" s="82">
        <v>225900</v>
      </c>
      <c r="F15" s="86">
        <f t="shared" si="1"/>
        <v>2.0512820512820511</v>
      </c>
      <c r="G15" s="86">
        <f t="shared" si="1"/>
        <v>1.0836653386454183</v>
      </c>
    </row>
    <row r="16" spans="1:7" ht="21.85" customHeight="1">
      <c r="A16" s="77" t="s">
        <v>33</v>
      </c>
      <c r="B16" s="82">
        <f>SUM(B12:B15)</f>
        <v>156435</v>
      </c>
      <c r="C16" s="82">
        <f>SUM(C12:C15)</f>
        <v>1062000</v>
      </c>
      <c r="D16" s="82">
        <v>215883</v>
      </c>
      <c r="E16" s="82">
        <v>1847000</v>
      </c>
      <c r="F16" s="86">
        <f t="shared" si="1"/>
        <v>-0.27537138172065423</v>
      </c>
      <c r="G16" s="86">
        <f t="shared" si="1"/>
        <v>-0.42501353546291287</v>
      </c>
    </row>
    <row r="17" spans="1:7" ht="11.35" customHeight="1">
      <c r="A17" s="78"/>
      <c r="B17" s="83"/>
      <c r="C17" s="83"/>
      <c r="D17" s="83"/>
      <c r="E17" s="83"/>
      <c r="F17" s="79"/>
      <c r="G17" s="79"/>
    </row>
    <row r="18" spans="1:7" ht="21.85" customHeight="1">
      <c r="A18" s="72" t="s">
        <v>35</v>
      </c>
      <c r="B18" s="82">
        <f>公式!F31</f>
        <v>1490176</v>
      </c>
      <c r="C18" s="82">
        <f>公式!G31</f>
        <v>4347900</v>
      </c>
      <c r="D18" s="82">
        <v>1748989</v>
      </c>
      <c r="E18" s="82">
        <v>4794600</v>
      </c>
      <c r="F18" s="86">
        <f t="shared" ref="F18:G22" si="2">SUM(B18/D18-1)</f>
        <v>-0.14797863222696084</v>
      </c>
      <c r="G18" s="86">
        <f t="shared" si="2"/>
        <v>-9.316731322738081E-2</v>
      </c>
    </row>
    <row r="19" spans="1:7" ht="21.85" customHeight="1">
      <c r="A19" s="72" t="s">
        <v>2</v>
      </c>
      <c r="B19" s="82">
        <f>公式!F34</f>
        <v>135949</v>
      </c>
      <c r="C19" s="82">
        <f>公式!G34</f>
        <v>712700</v>
      </c>
      <c r="D19" s="82">
        <v>161222</v>
      </c>
      <c r="E19" s="82">
        <v>801400</v>
      </c>
      <c r="F19" s="86">
        <f t="shared" si="2"/>
        <v>-0.15675900311371893</v>
      </c>
      <c r="G19" s="86">
        <f t="shared" si="2"/>
        <v>-0.11068130771150486</v>
      </c>
    </row>
    <row r="20" spans="1:7" ht="21.85" customHeight="1">
      <c r="A20" s="72" t="s">
        <v>3</v>
      </c>
      <c r="B20" s="82">
        <f>公式!F38</f>
        <v>122376</v>
      </c>
      <c r="C20" s="82">
        <f>公式!G38</f>
        <v>1297700</v>
      </c>
      <c r="D20" s="82">
        <v>105659</v>
      </c>
      <c r="E20" s="82">
        <v>1093400</v>
      </c>
      <c r="F20" s="86">
        <f t="shared" si="2"/>
        <v>0.15821652675115239</v>
      </c>
      <c r="G20" s="86">
        <f t="shared" si="2"/>
        <v>0.18684836290470086</v>
      </c>
    </row>
    <row r="21" spans="1:7" ht="21.85" customHeight="1">
      <c r="A21" s="72" t="s">
        <v>14</v>
      </c>
      <c r="B21" s="82">
        <f>公式!F41</f>
        <v>156749</v>
      </c>
      <c r="C21" s="82">
        <f>公式!G41</f>
        <v>967300</v>
      </c>
      <c r="D21" s="82">
        <v>407810</v>
      </c>
      <c r="E21" s="82">
        <v>1726500</v>
      </c>
      <c r="F21" s="86">
        <f t="shared" si="2"/>
        <v>-0.6156322797381133</v>
      </c>
      <c r="G21" s="86">
        <f t="shared" si="2"/>
        <v>-0.4397335650159282</v>
      </c>
    </row>
    <row r="22" spans="1:7" ht="21.85" customHeight="1">
      <c r="A22" s="77" t="s">
        <v>33</v>
      </c>
      <c r="B22" s="82">
        <f>SUM(B18:B21)</f>
        <v>1905250</v>
      </c>
      <c r="C22" s="82">
        <f>SUM(C18:C21)</f>
        <v>7325600</v>
      </c>
      <c r="D22" s="82">
        <v>2423680</v>
      </c>
      <c r="E22" s="82">
        <v>8415900</v>
      </c>
      <c r="F22" s="86">
        <f t="shared" si="2"/>
        <v>-0.21390200026406125</v>
      </c>
      <c r="G22" s="86">
        <f t="shared" si="2"/>
        <v>-0.12955239487161208</v>
      </c>
    </row>
    <row r="23" spans="1:7" ht="11.35" customHeight="1">
      <c r="A23" s="78"/>
      <c r="B23" s="83"/>
      <c r="C23" s="83"/>
      <c r="D23" s="83"/>
      <c r="E23" s="83"/>
      <c r="F23" s="79"/>
      <c r="G23" s="79"/>
    </row>
    <row r="24" spans="1:7" ht="21.85" customHeight="1">
      <c r="A24" s="72" t="s">
        <v>36</v>
      </c>
      <c r="B24" s="82">
        <f>公式!F46</f>
        <v>25899</v>
      </c>
      <c r="C24" s="82">
        <f>公式!G46</f>
        <v>73800</v>
      </c>
      <c r="D24" s="82">
        <v>145885</v>
      </c>
      <c r="E24" s="82">
        <v>378300</v>
      </c>
      <c r="F24" s="86">
        <f t="shared" ref="F24:G27" si="3">SUM(B24/D24-1)</f>
        <v>-0.82246975357301988</v>
      </c>
      <c r="G24" s="86">
        <f t="shared" si="3"/>
        <v>-0.80491673275178433</v>
      </c>
    </row>
    <row r="25" spans="1:7" ht="21.85" customHeight="1">
      <c r="A25" s="72" t="s">
        <v>15</v>
      </c>
      <c r="B25" s="82">
        <f>公式!F50</f>
        <v>412406</v>
      </c>
      <c r="C25" s="82">
        <f>公式!G50</f>
        <v>4058400</v>
      </c>
      <c r="D25" s="82">
        <v>354667</v>
      </c>
      <c r="E25" s="82">
        <v>2947200</v>
      </c>
      <c r="F25" s="86">
        <f t="shared" si="3"/>
        <v>0.16279777932539541</v>
      </c>
      <c r="G25" s="86">
        <f t="shared" si="3"/>
        <v>0.37703583061889256</v>
      </c>
    </row>
    <row r="26" spans="1:7" ht="21.85" customHeight="1">
      <c r="A26" s="72" t="s">
        <v>16</v>
      </c>
      <c r="B26" s="82">
        <f>公式!F55</f>
        <v>494742</v>
      </c>
      <c r="C26" s="82">
        <f>公式!G55</f>
        <v>2765700</v>
      </c>
      <c r="D26" s="82">
        <v>315037</v>
      </c>
      <c r="E26" s="82">
        <v>1809100</v>
      </c>
      <c r="F26" s="86">
        <f t="shared" si="3"/>
        <v>0.57042506118328951</v>
      </c>
      <c r="G26" s="86">
        <f t="shared" si="3"/>
        <v>0.5287712122049637</v>
      </c>
    </row>
    <row r="27" spans="1:7" ht="21.85" customHeight="1">
      <c r="A27" s="77" t="s">
        <v>33</v>
      </c>
      <c r="B27" s="82">
        <f>SUM(B24:B26)</f>
        <v>933047</v>
      </c>
      <c r="C27" s="82">
        <f>SUM(C24:C26)</f>
        <v>6897900</v>
      </c>
      <c r="D27" s="82">
        <v>815589</v>
      </c>
      <c r="E27" s="82">
        <v>5134600</v>
      </c>
      <c r="F27" s="86">
        <f t="shared" si="3"/>
        <v>0.14401616500467762</v>
      </c>
      <c r="G27" s="86">
        <f t="shared" si="3"/>
        <v>0.34341526116932175</v>
      </c>
    </row>
    <row r="28" spans="1:7" ht="20.2" customHeight="1">
      <c r="A28" s="84" t="s">
        <v>120</v>
      </c>
      <c r="B28" s="85">
        <f>SUM(B27,B22,B16,B10)</f>
        <v>6616207</v>
      </c>
      <c r="C28" s="85">
        <f>SUM(C27,C22,C16,C10)</f>
        <v>22571800</v>
      </c>
      <c r="D28" s="85">
        <f>SUM(D27,D22,D16,D10)</f>
        <v>7406943</v>
      </c>
      <c r="E28" s="85">
        <f>SUM(E27,E22,E16,E10)</f>
        <v>25100100</v>
      </c>
      <c r="F28" s="87">
        <f>SUM(B28/D28-1)</f>
        <v>-0.10675605307074731</v>
      </c>
      <c r="G28" s="87">
        <f>SUM(C28/E28-1)</f>
        <v>-0.1007286823558472</v>
      </c>
    </row>
    <row r="29" spans="1:7" s="70" customFormat="1" ht="33" customHeight="1">
      <c r="A29" s="70" t="s">
        <v>37</v>
      </c>
    </row>
    <row r="30" spans="1:7" s="70" customFormat="1" ht="14">
      <c r="A30" s="70" t="s">
        <v>38</v>
      </c>
    </row>
    <row r="31" spans="1:7" s="70" customFormat="1">
      <c r="A31" s="70" t="s">
        <v>39</v>
      </c>
    </row>
    <row r="32" spans="1:7" s="70" customFormat="1" ht="14">
      <c r="A32" s="70" t="s">
        <v>4</v>
      </c>
    </row>
    <row r="33" spans="1:5" s="70" customFormat="1">
      <c r="A33" s="70" t="s">
        <v>40</v>
      </c>
    </row>
    <row r="34" spans="1:5" s="70" customFormat="1" ht="14">
      <c r="A34" s="70" t="s">
        <v>22</v>
      </c>
    </row>
    <row r="35" spans="1:5" s="70" customFormat="1" ht="14">
      <c r="A35" s="70" t="s">
        <v>41</v>
      </c>
    </row>
    <row r="36" spans="1:5" s="70" customFormat="1" ht="14">
      <c r="A36" s="70" t="s">
        <v>5</v>
      </c>
    </row>
    <row r="37" spans="1:5" s="70" customFormat="1" ht="14">
      <c r="A37" s="70" t="s">
        <v>48</v>
      </c>
    </row>
    <row r="38" spans="1:5" s="70" customFormat="1" ht="14">
      <c r="A38" s="70" t="s">
        <v>6</v>
      </c>
    </row>
    <row r="39" spans="1:5" s="70" customFormat="1" ht="14">
      <c r="A39" s="70" t="s">
        <v>7</v>
      </c>
    </row>
    <row r="41" spans="1:5">
      <c r="B41" s="63">
        <f>SUM(B10+B16+B22+B27)</f>
        <v>6616207</v>
      </c>
      <c r="C41" s="63">
        <f>SUM(C10+C16+C22+C27)</f>
        <v>22571800</v>
      </c>
      <c r="D41" s="63">
        <f>SUM(D10+D16+D22+D27)</f>
        <v>7406943</v>
      </c>
      <c r="E41" s="63">
        <f>SUM(E10+E16+E22+E27)</f>
        <v>25100100</v>
      </c>
    </row>
  </sheetData>
  <mergeCells count="1">
    <mergeCell ref="F3:G3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42"/>
  <sheetViews>
    <sheetView workbookViewId="0">
      <selection activeCell="I10" sqref="I10"/>
    </sheetView>
  </sheetViews>
  <sheetFormatPr defaultColWidth="9" defaultRowHeight="16.7"/>
  <cols>
    <col min="1" max="1" width="18" style="47" customWidth="1"/>
    <col min="2" max="2" width="13" style="47" customWidth="1"/>
    <col min="3" max="3" width="14.25" style="47" customWidth="1"/>
    <col min="4" max="4" width="13" style="47" customWidth="1"/>
    <col min="5" max="5" width="14.5" style="47" customWidth="1"/>
    <col min="6" max="6" width="10" style="47" customWidth="1"/>
    <col min="7" max="7" width="10.125" style="47" customWidth="1"/>
    <col min="8" max="16384" width="9" style="47"/>
  </cols>
  <sheetData>
    <row r="1" spans="1:7" ht="25.5" customHeight="1">
      <c r="A1" s="46" t="s">
        <v>70</v>
      </c>
      <c r="B1" s="46"/>
      <c r="C1" s="46"/>
      <c r="D1" s="46"/>
      <c r="E1" s="46"/>
      <c r="F1" s="46"/>
      <c r="G1" s="46"/>
    </row>
    <row r="2" spans="1:7" ht="7.2" customHeight="1"/>
    <row r="3" spans="1:7" ht="21.85" customHeight="1">
      <c r="A3" s="72"/>
      <c r="B3" s="73" t="s">
        <v>69</v>
      </c>
      <c r="C3" s="73"/>
      <c r="D3" s="73" t="s">
        <v>51</v>
      </c>
      <c r="E3" s="73"/>
      <c r="F3" s="141" t="s">
        <v>26</v>
      </c>
      <c r="G3" s="142"/>
    </row>
    <row r="4" spans="1:7" s="51" customFormat="1" ht="29.35" customHeight="1">
      <c r="A4" s="50" t="s">
        <v>27</v>
      </c>
      <c r="B4" s="50" t="s">
        <v>28</v>
      </c>
      <c r="C4" s="50" t="s">
        <v>29</v>
      </c>
      <c r="D4" s="50" t="s">
        <v>49</v>
      </c>
      <c r="E4" s="50" t="s">
        <v>50</v>
      </c>
      <c r="F4" s="50" t="s">
        <v>30</v>
      </c>
      <c r="G4" s="50" t="s">
        <v>31</v>
      </c>
    </row>
    <row r="5" spans="1:7" ht="21.85" customHeight="1">
      <c r="A5" s="72" t="s">
        <v>32</v>
      </c>
      <c r="B5" s="74">
        <f>公式!H5</f>
        <v>829497</v>
      </c>
      <c r="C5" s="74">
        <f>公式!I5</f>
        <v>1679700</v>
      </c>
      <c r="D5" s="74">
        <v>1318794</v>
      </c>
      <c r="E5" s="74">
        <v>3281000</v>
      </c>
      <c r="F5" s="86">
        <f t="shared" ref="F5:G10" si="0">SUM(B5/D5-1)</f>
        <v>-0.3710185214673406</v>
      </c>
      <c r="G5" s="86">
        <f t="shared" si="0"/>
        <v>-0.48805242304175556</v>
      </c>
    </row>
    <row r="6" spans="1:7" ht="21.85" customHeight="1">
      <c r="A6" s="72" t="s">
        <v>11</v>
      </c>
      <c r="B6" s="74">
        <f>公式!H8</f>
        <v>1024330</v>
      </c>
      <c r="C6" s="74">
        <f>公式!I8</f>
        <v>2380000</v>
      </c>
      <c r="D6" s="75">
        <v>933911</v>
      </c>
      <c r="E6" s="75">
        <v>2146800</v>
      </c>
      <c r="F6" s="86">
        <f t="shared" si="0"/>
        <v>9.6817576835479979E-2</v>
      </c>
      <c r="G6" s="86">
        <f t="shared" si="0"/>
        <v>0.10862679336687164</v>
      </c>
    </row>
    <row r="7" spans="1:7" ht="21.85" customHeight="1">
      <c r="A7" s="72" t="s">
        <v>12</v>
      </c>
      <c r="B7" s="74">
        <f>公式!H10</f>
        <v>150</v>
      </c>
      <c r="C7" s="74">
        <f>公式!I10</f>
        <v>3000</v>
      </c>
      <c r="D7" s="76">
        <v>5814</v>
      </c>
      <c r="E7" s="76">
        <v>92000</v>
      </c>
      <c r="F7" s="86">
        <f t="shared" si="0"/>
        <v>-0.97420020639834881</v>
      </c>
      <c r="G7" s="86">
        <f t="shared" si="0"/>
        <v>-0.96739130434782605</v>
      </c>
    </row>
    <row r="8" spans="1:7" ht="21.85" customHeight="1">
      <c r="A8" s="72" t="s">
        <v>13</v>
      </c>
      <c r="B8" s="74">
        <f>公式!H12</f>
        <v>2587014</v>
      </c>
      <c r="C8" s="74">
        <f>公式!I12</f>
        <v>5164100</v>
      </c>
      <c r="D8" s="76">
        <v>1971368</v>
      </c>
      <c r="E8" s="76">
        <v>4771200</v>
      </c>
      <c r="F8" s="86">
        <f t="shared" si="0"/>
        <v>0.3122937980123448</v>
      </c>
      <c r="G8" s="86">
        <f t="shared" si="0"/>
        <v>8.2348256203889969E-2</v>
      </c>
    </row>
    <row r="9" spans="1:7" ht="21.85" customHeight="1">
      <c r="A9" s="72" t="s">
        <v>1</v>
      </c>
      <c r="B9" s="74">
        <f>公式!H14</f>
        <v>518253</v>
      </c>
      <c r="C9" s="74">
        <f>公式!I14</f>
        <v>1160300</v>
      </c>
      <c r="D9" s="76">
        <v>721733</v>
      </c>
      <c r="E9" s="76">
        <v>1790000</v>
      </c>
      <c r="F9" s="86">
        <f t="shared" si="0"/>
        <v>-0.28193251520991836</v>
      </c>
      <c r="G9" s="86">
        <f t="shared" si="0"/>
        <v>-0.35178770949720672</v>
      </c>
    </row>
    <row r="10" spans="1:7" ht="23.35" customHeight="1">
      <c r="A10" s="77" t="s">
        <v>33</v>
      </c>
      <c r="B10" s="76">
        <f>SUM(B5:B9)</f>
        <v>4959244</v>
      </c>
      <c r="C10" s="76">
        <f>SUM(C5:C9)</f>
        <v>10387100</v>
      </c>
      <c r="D10" s="76">
        <v>4951620</v>
      </c>
      <c r="E10" s="76">
        <v>12081000</v>
      </c>
      <c r="F10" s="86">
        <f t="shared" si="0"/>
        <v>1.5396981189994552E-3</v>
      </c>
      <c r="G10" s="86">
        <f t="shared" si="0"/>
        <v>-0.14021190298816322</v>
      </c>
    </row>
    <row r="11" spans="1:7" ht="11.35" customHeight="1">
      <c r="A11" s="78"/>
      <c r="B11" s="79"/>
      <c r="C11" s="79"/>
      <c r="D11" s="79"/>
      <c r="E11" s="79"/>
      <c r="F11" s="79"/>
      <c r="G11" s="79"/>
    </row>
    <row r="12" spans="1:7" ht="21.85" customHeight="1">
      <c r="A12" s="80" t="s">
        <v>34</v>
      </c>
      <c r="B12" s="81">
        <f>公式!H20</f>
        <v>136049</v>
      </c>
      <c r="C12" s="81">
        <f>公式!I20</f>
        <v>812300</v>
      </c>
      <c r="D12" s="81">
        <v>273307</v>
      </c>
      <c r="E12" s="81">
        <v>2007400</v>
      </c>
      <c r="F12" s="86">
        <f t="shared" ref="F12:G16" si="1">SUM(B12/D12-1)</f>
        <v>-0.50221179845375352</v>
      </c>
      <c r="G12" s="86">
        <f t="shared" si="1"/>
        <v>-0.59534721530337753</v>
      </c>
    </row>
    <row r="13" spans="1:7" ht="21.85" customHeight="1">
      <c r="A13" s="72" t="s">
        <v>8</v>
      </c>
      <c r="B13" s="82">
        <f>公式!H23</f>
        <v>16842</v>
      </c>
      <c r="C13" s="82">
        <f>公式!I23</f>
        <v>114300</v>
      </c>
      <c r="D13" s="82">
        <v>33675</v>
      </c>
      <c r="E13" s="82">
        <v>528100</v>
      </c>
      <c r="F13" s="86">
        <f t="shared" si="1"/>
        <v>-0.49986636971046772</v>
      </c>
      <c r="G13" s="86">
        <f t="shared" si="1"/>
        <v>-0.78356371899261501</v>
      </c>
    </row>
    <row r="14" spans="1:7" ht="21.85" customHeight="1">
      <c r="A14" s="72" t="s">
        <v>9</v>
      </c>
      <c r="B14" s="82">
        <f>公式!H25</f>
        <v>11093</v>
      </c>
      <c r="C14" s="82">
        <f>公式!I25</f>
        <v>85600</v>
      </c>
      <c r="D14" s="82">
        <v>6771</v>
      </c>
      <c r="E14" s="82">
        <v>50600</v>
      </c>
      <c r="F14" s="86">
        <f t="shared" si="1"/>
        <v>0.63831044158913008</v>
      </c>
      <c r="G14" s="86">
        <f t="shared" si="1"/>
        <v>0.69169960474308301</v>
      </c>
    </row>
    <row r="15" spans="1:7" ht="21.85" customHeight="1">
      <c r="A15" s="72" t="s">
        <v>0</v>
      </c>
      <c r="B15" s="82">
        <f>公式!H27</f>
        <v>92853</v>
      </c>
      <c r="C15" s="82">
        <f>公式!I27</f>
        <v>802300</v>
      </c>
      <c r="D15" s="82">
        <v>36365</v>
      </c>
      <c r="E15" s="82">
        <v>377400</v>
      </c>
      <c r="F15" s="86">
        <f t="shared" si="1"/>
        <v>1.5533617489344151</v>
      </c>
      <c r="G15" s="86">
        <f t="shared" si="1"/>
        <v>1.1258611552729199</v>
      </c>
    </row>
    <row r="16" spans="1:7" ht="21.85" customHeight="1">
      <c r="A16" s="77" t="s">
        <v>33</v>
      </c>
      <c r="B16" s="82">
        <f>SUM(B12:B15)</f>
        <v>256837</v>
      </c>
      <c r="C16" s="82">
        <f>SUM(C12:C15)</f>
        <v>1814500</v>
      </c>
      <c r="D16" s="82">
        <v>350118</v>
      </c>
      <c r="E16" s="82">
        <v>2963500</v>
      </c>
      <c r="F16" s="86">
        <f t="shared" si="1"/>
        <v>-0.26642731878966519</v>
      </c>
      <c r="G16" s="86">
        <f t="shared" si="1"/>
        <v>-0.38771722625274174</v>
      </c>
    </row>
    <row r="17" spans="1:7" ht="11.35" customHeight="1">
      <c r="A17" s="78"/>
      <c r="B17" s="83"/>
      <c r="C17" s="83"/>
      <c r="D17" s="83"/>
      <c r="E17" s="83"/>
      <c r="F17" s="79"/>
      <c r="G17" s="79"/>
    </row>
    <row r="18" spans="1:7" ht="21.85" customHeight="1">
      <c r="A18" s="72" t="s">
        <v>35</v>
      </c>
      <c r="B18" s="82">
        <f>公式!H31</f>
        <v>1818301</v>
      </c>
      <c r="C18" s="82">
        <f>公式!I31</f>
        <v>5352600</v>
      </c>
      <c r="D18" s="82">
        <v>2384454</v>
      </c>
      <c r="E18" s="82">
        <v>6501100</v>
      </c>
      <c r="F18" s="86">
        <f t="shared" ref="F18:G22" si="2">SUM(B18/D18-1)</f>
        <v>-0.23743506899273381</v>
      </c>
      <c r="G18" s="86">
        <f t="shared" si="2"/>
        <v>-0.17666241097660396</v>
      </c>
    </row>
    <row r="19" spans="1:7" ht="21.85" customHeight="1">
      <c r="A19" s="72" t="s">
        <v>2</v>
      </c>
      <c r="B19" s="82">
        <f>公式!H34</f>
        <v>180072</v>
      </c>
      <c r="C19" s="82">
        <f>公式!I34</f>
        <v>901500</v>
      </c>
      <c r="D19" s="82">
        <v>189378</v>
      </c>
      <c r="E19" s="82">
        <v>918200</v>
      </c>
      <c r="F19" s="86">
        <f t="shared" si="2"/>
        <v>-4.9139815606881521E-2</v>
      </c>
      <c r="G19" s="86">
        <f t="shared" si="2"/>
        <v>-1.8187758658244402E-2</v>
      </c>
    </row>
    <row r="20" spans="1:7" ht="21.85" customHeight="1">
      <c r="A20" s="72" t="s">
        <v>3</v>
      </c>
      <c r="B20" s="82">
        <f>公式!H38</f>
        <v>143820</v>
      </c>
      <c r="C20" s="82">
        <f>公式!I38</f>
        <v>1470200</v>
      </c>
      <c r="D20" s="82">
        <v>122601</v>
      </c>
      <c r="E20" s="82">
        <v>1417100</v>
      </c>
      <c r="F20" s="86">
        <f t="shared" si="2"/>
        <v>0.17307362908948543</v>
      </c>
      <c r="G20" s="86">
        <f t="shared" si="2"/>
        <v>3.7470891256792038E-2</v>
      </c>
    </row>
    <row r="21" spans="1:7" ht="21.85" customHeight="1">
      <c r="A21" s="72" t="s">
        <v>14</v>
      </c>
      <c r="B21" s="82">
        <f>公式!H41</f>
        <v>217206</v>
      </c>
      <c r="C21" s="82">
        <f>公式!I41</f>
        <v>1299100</v>
      </c>
      <c r="D21" s="82">
        <v>578668</v>
      </c>
      <c r="E21" s="82">
        <v>2442300</v>
      </c>
      <c r="F21" s="86">
        <f t="shared" si="2"/>
        <v>-0.62464487409015179</v>
      </c>
      <c r="G21" s="86">
        <f t="shared" si="2"/>
        <v>-0.4680833640420915</v>
      </c>
    </row>
    <row r="22" spans="1:7" ht="21.85" customHeight="1">
      <c r="A22" s="77" t="s">
        <v>33</v>
      </c>
      <c r="B22" s="82">
        <f>SUM(B18:B21)</f>
        <v>2359399</v>
      </c>
      <c r="C22" s="82">
        <f>SUM(C18:C21)</f>
        <v>9023400</v>
      </c>
      <c r="D22" s="82">
        <v>3275101</v>
      </c>
      <c r="E22" s="82">
        <v>11278700</v>
      </c>
      <c r="F22" s="86">
        <f t="shared" si="2"/>
        <v>-0.27959504149643022</v>
      </c>
      <c r="G22" s="86">
        <f t="shared" si="2"/>
        <v>-0.199960988411785</v>
      </c>
    </row>
    <row r="23" spans="1:7" ht="11.35" customHeight="1">
      <c r="A23" s="78"/>
      <c r="B23" s="83"/>
      <c r="C23" s="83"/>
      <c r="D23" s="83"/>
      <c r="E23" s="83"/>
      <c r="F23" s="79"/>
      <c r="G23" s="79"/>
    </row>
    <row r="24" spans="1:7" ht="21.85" customHeight="1">
      <c r="A24" s="72" t="s">
        <v>36</v>
      </c>
      <c r="B24" s="82">
        <f>公式!H46</f>
        <v>29682</v>
      </c>
      <c r="C24" s="82">
        <f>公式!I46</f>
        <v>120500</v>
      </c>
      <c r="D24" s="82">
        <v>147334</v>
      </c>
      <c r="E24" s="82">
        <v>390500</v>
      </c>
      <c r="F24" s="86">
        <f t="shared" ref="F24:G27" si="3">SUM(B24/D24-1)</f>
        <v>-0.79853937312500844</v>
      </c>
      <c r="G24" s="86">
        <f t="shared" si="3"/>
        <v>-0.69142125480153649</v>
      </c>
    </row>
    <row r="25" spans="1:7" ht="21.85" customHeight="1">
      <c r="A25" s="72" t="s">
        <v>15</v>
      </c>
      <c r="B25" s="82">
        <f>公式!H50</f>
        <v>514671</v>
      </c>
      <c r="C25" s="82">
        <f>公式!I50</f>
        <v>5197800</v>
      </c>
      <c r="D25" s="82">
        <v>485911</v>
      </c>
      <c r="E25" s="82">
        <v>3953500</v>
      </c>
      <c r="F25" s="86">
        <f t="shared" si="3"/>
        <v>5.9187793649454257E-2</v>
      </c>
      <c r="G25" s="86">
        <f t="shared" si="3"/>
        <v>0.31473378019476406</v>
      </c>
    </row>
    <row r="26" spans="1:7" ht="21.85" customHeight="1">
      <c r="A26" s="72" t="s">
        <v>16</v>
      </c>
      <c r="B26" s="82">
        <f>公式!H55</f>
        <v>692062</v>
      </c>
      <c r="C26" s="82">
        <f>公式!I55</f>
        <v>4290700</v>
      </c>
      <c r="D26" s="82">
        <v>435545</v>
      </c>
      <c r="E26" s="82">
        <v>2625100</v>
      </c>
      <c r="F26" s="86">
        <f t="shared" si="3"/>
        <v>0.58895636501394799</v>
      </c>
      <c r="G26" s="86">
        <f t="shared" si="3"/>
        <v>0.63449011466229854</v>
      </c>
    </row>
    <row r="27" spans="1:7" ht="21.85" customHeight="1">
      <c r="A27" s="77" t="s">
        <v>33</v>
      </c>
      <c r="B27" s="82">
        <f>SUM(B24:B26)</f>
        <v>1236415</v>
      </c>
      <c r="C27" s="82">
        <f>SUM(C24:C26)</f>
        <v>9609000</v>
      </c>
      <c r="D27" s="82">
        <v>1068790</v>
      </c>
      <c r="E27" s="82">
        <v>6969100</v>
      </c>
      <c r="F27" s="86">
        <f t="shared" si="3"/>
        <v>0.15683623536896873</v>
      </c>
      <c r="G27" s="86">
        <f t="shared" si="3"/>
        <v>0.37880070597351168</v>
      </c>
    </row>
    <row r="28" spans="1:7" ht="15.7" customHeight="1">
      <c r="A28" s="78"/>
      <c r="B28" s="79"/>
      <c r="C28" s="79"/>
      <c r="D28" s="79"/>
      <c r="E28" s="79"/>
      <c r="F28" s="79"/>
      <c r="G28" s="79"/>
    </row>
    <row r="29" spans="1:7" s="90" customFormat="1" ht="15.7" customHeight="1">
      <c r="A29" s="88" t="s">
        <v>64</v>
      </c>
      <c r="B29" s="89">
        <f>SUM(B10+B16+B22+B27)</f>
        <v>8811895</v>
      </c>
      <c r="C29" s="89">
        <f>SUM(C10+C16+C22+C27)</f>
        <v>30834000</v>
      </c>
      <c r="D29" s="89">
        <f>SUM(D10+D16+D22+D27)</f>
        <v>9645629</v>
      </c>
      <c r="E29" s="89">
        <f>SUM(E10+E16+E22+E27)</f>
        <v>33292300</v>
      </c>
      <c r="F29" s="86">
        <f>SUM(B29/D29-1)</f>
        <v>-8.6436457383961218E-2</v>
      </c>
      <c r="G29" s="86">
        <f>SUM(C29/E29-1)</f>
        <v>-7.38398969131E-2</v>
      </c>
    </row>
    <row r="30" spans="1:7" s="70" customFormat="1" ht="21" customHeight="1">
      <c r="A30" s="70" t="s">
        <v>37</v>
      </c>
    </row>
    <row r="31" spans="1:7" s="70" customFormat="1" ht="14">
      <c r="A31" s="70" t="s">
        <v>38</v>
      </c>
    </row>
    <row r="32" spans="1:7" s="70" customFormat="1">
      <c r="A32" s="70" t="s">
        <v>39</v>
      </c>
    </row>
    <row r="33" spans="1:5" s="70" customFormat="1" ht="14">
      <c r="A33" s="70" t="s">
        <v>4</v>
      </c>
    </row>
    <row r="34" spans="1:5" s="70" customFormat="1">
      <c r="A34" s="70" t="s">
        <v>40</v>
      </c>
    </row>
    <row r="35" spans="1:5" s="70" customFormat="1" ht="14">
      <c r="A35" s="70" t="s">
        <v>22</v>
      </c>
    </row>
    <row r="36" spans="1:5" s="70" customFormat="1" ht="14">
      <c r="A36" s="70" t="s">
        <v>41</v>
      </c>
    </row>
    <row r="37" spans="1:5" s="70" customFormat="1" ht="14">
      <c r="A37" s="70" t="s">
        <v>5</v>
      </c>
    </row>
    <row r="38" spans="1:5" s="70" customFormat="1" ht="14">
      <c r="A38" s="70" t="s">
        <v>48</v>
      </c>
    </row>
    <row r="39" spans="1:5" s="70" customFormat="1" ht="14">
      <c r="A39" s="70" t="s">
        <v>6</v>
      </c>
    </row>
    <row r="40" spans="1:5" s="70" customFormat="1" ht="14">
      <c r="A40" s="70" t="s">
        <v>7</v>
      </c>
    </row>
    <row r="42" spans="1:5">
      <c r="B42" s="63">
        <f>SUM(B10+B16+B22+B27)</f>
        <v>8811895</v>
      </c>
      <c r="C42" s="63">
        <f>SUM(C10+C16+C22+C27)</f>
        <v>30834000</v>
      </c>
      <c r="D42" s="63">
        <f>SUM(D10+D16+D22+D27)</f>
        <v>9645629</v>
      </c>
      <c r="E42" s="63">
        <f>SUM(E10+E16+E22+E27)</f>
        <v>33292300</v>
      </c>
    </row>
  </sheetData>
  <mergeCells count="1">
    <mergeCell ref="F3:G3"/>
  </mergeCells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44"/>
  <sheetViews>
    <sheetView zoomScaleNormal="100" workbookViewId="0">
      <selection activeCell="J14" sqref="J14"/>
    </sheetView>
  </sheetViews>
  <sheetFormatPr defaultColWidth="8.875" defaultRowHeight="16.7"/>
  <cols>
    <col min="1" max="1" width="21" style="47" customWidth="1"/>
    <col min="2" max="2" width="14.75" style="47" customWidth="1"/>
    <col min="3" max="3" width="15.25" style="47" customWidth="1"/>
    <col min="4" max="4" width="14.375" style="47" customWidth="1"/>
    <col min="5" max="5" width="15.75" style="47" customWidth="1"/>
    <col min="6" max="6" width="9.625" style="47" customWidth="1"/>
    <col min="7" max="7" width="8.625" style="47" customWidth="1"/>
    <col min="8" max="16384" width="8.875" style="47"/>
  </cols>
  <sheetData>
    <row r="1" spans="1:7" ht="25.5" customHeight="1">
      <c r="A1" s="144" t="s">
        <v>121</v>
      </c>
      <c r="B1" s="144"/>
      <c r="C1" s="144"/>
      <c r="D1" s="144"/>
      <c r="E1" s="144"/>
      <c r="F1" s="46"/>
      <c r="G1" s="46"/>
    </row>
    <row r="2" spans="1:7" ht="9" customHeight="1"/>
    <row r="3" spans="1:7" ht="21.85" customHeight="1">
      <c r="A3" s="72"/>
      <c r="B3" s="73" t="s">
        <v>107</v>
      </c>
      <c r="C3" s="73"/>
      <c r="D3" s="73" t="s">
        <v>108</v>
      </c>
      <c r="E3" s="73"/>
      <c r="F3" s="141" t="s">
        <v>26</v>
      </c>
      <c r="G3" s="142"/>
    </row>
    <row r="4" spans="1:7" s="51" customFormat="1" ht="29.35" customHeight="1">
      <c r="A4" s="50" t="s">
        <v>17</v>
      </c>
      <c r="B4" s="50" t="s">
        <v>42</v>
      </c>
      <c r="C4" s="50" t="s">
        <v>43</v>
      </c>
      <c r="D4" s="50" t="s">
        <v>42</v>
      </c>
      <c r="E4" s="50" t="s">
        <v>43</v>
      </c>
      <c r="F4" s="50" t="s">
        <v>30</v>
      </c>
      <c r="G4" s="50" t="s">
        <v>31</v>
      </c>
    </row>
    <row r="5" spans="1:7" ht="21.85" customHeight="1">
      <c r="A5" s="72" t="s">
        <v>10</v>
      </c>
      <c r="B5" s="74">
        <f>SUM(公式!J5)</f>
        <v>1093119</v>
      </c>
      <c r="C5" s="74">
        <f>SUM(公式!K5)</f>
        <v>2270300</v>
      </c>
      <c r="D5" s="74">
        <v>1574279</v>
      </c>
      <c r="E5" s="74">
        <v>3760700</v>
      </c>
      <c r="F5" s="86">
        <f t="shared" ref="F5:G10" si="0">SUM(B5/D5-1)</f>
        <v>-0.30563832713261119</v>
      </c>
      <c r="G5" s="86">
        <f t="shared" si="0"/>
        <v>-0.39630919775573692</v>
      </c>
    </row>
    <row r="6" spans="1:7" ht="21.85" customHeight="1">
      <c r="A6" s="72" t="s">
        <v>11</v>
      </c>
      <c r="B6" s="75">
        <f>SUM(公式!J8)</f>
        <v>1195522</v>
      </c>
      <c r="C6" s="74">
        <f>SUM(公式!K8)</f>
        <v>2767100</v>
      </c>
      <c r="D6" s="75">
        <v>1285014</v>
      </c>
      <c r="E6" s="74">
        <v>2936200</v>
      </c>
      <c r="F6" s="86">
        <f t="shared" si="0"/>
        <v>-6.9642821012066758E-2</v>
      </c>
      <c r="G6" s="86">
        <f t="shared" si="0"/>
        <v>-5.7591444724473861E-2</v>
      </c>
    </row>
    <row r="7" spans="1:7" ht="21.85" customHeight="1">
      <c r="A7" s="72" t="s">
        <v>12</v>
      </c>
      <c r="B7" s="75">
        <f>SUM(公式!J10)</f>
        <v>258</v>
      </c>
      <c r="C7" s="74">
        <f>SUM(公式!K10)</f>
        <v>4900</v>
      </c>
      <c r="D7" s="75">
        <v>9079</v>
      </c>
      <c r="E7" s="74">
        <v>128200</v>
      </c>
      <c r="F7" s="86">
        <f t="shared" si="0"/>
        <v>-0.97158277343319743</v>
      </c>
      <c r="G7" s="86">
        <f t="shared" si="0"/>
        <v>-0.96177847113884551</v>
      </c>
    </row>
    <row r="8" spans="1:7" ht="21.85" customHeight="1">
      <c r="A8" s="72" t="s">
        <v>13</v>
      </c>
      <c r="B8" s="75">
        <f>SUM(公式!J12)</f>
        <v>3523832</v>
      </c>
      <c r="C8" s="74">
        <f>SUM(公式!K12)</f>
        <v>7009800</v>
      </c>
      <c r="D8" s="75">
        <v>2625478</v>
      </c>
      <c r="E8" s="74">
        <v>6459900</v>
      </c>
      <c r="F8" s="86">
        <f t="shared" si="0"/>
        <v>0.34216778811325033</v>
      </c>
      <c r="G8" s="86">
        <f t="shared" si="0"/>
        <v>8.512515673617238E-2</v>
      </c>
    </row>
    <row r="9" spans="1:7" ht="21.85" customHeight="1">
      <c r="A9" s="72" t="s">
        <v>1</v>
      </c>
      <c r="B9" s="75">
        <f>SUM(公式!J14)</f>
        <v>635783</v>
      </c>
      <c r="C9" s="74">
        <f>SUM(公式!K14)</f>
        <v>1576200</v>
      </c>
      <c r="D9" s="75">
        <v>902608</v>
      </c>
      <c r="E9" s="74">
        <v>2115500</v>
      </c>
      <c r="F9" s="86">
        <f t="shared" si="0"/>
        <v>-0.29561559392338643</v>
      </c>
      <c r="G9" s="86">
        <f t="shared" si="0"/>
        <v>-0.25492791302292606</v>
      </c>
    </row>
    <row r="10" spans="1:7" ht="23.35" customHeight="1">
      <c r="A10" s="77" t="s">
        <v>127</v>
      </c>
      <c r="B10" s="76">
        <f>SUM(B5:B9)</f>
        <v>6448514</v>
      </c>
      <c r="C10" s="76">
        <f>SUM(C5:C9)</f>
        <v>13628300</v>
      </c>
      <c r="D10" s="76">
        <v>6396458</v>
      </c>
      <c r="E10" s="76">
        <v>15400500</v>
      </c>
      <c r="F10" s="86">
        <f t="shared" si="0"/>
        <v>8.1382540149563809E-3</v>
      </c>
      <c r="G10" s="86">
        <f t="shared" si="0"/>
        <v>-0.11507418590305507</v>
      </c>
    </row>
    <row r="11" spans="1:7" ht="11.35" customHeight="1">
      <c r="A11" s="78"/>
      <c r="B11" s="79"/>
      <c r="C11" s="79"/>
      <c r="D11" s="79"/>
      <c r="E11" s="79"/>
      <c r="F11" s="79"/>
      <c r="G11" s="79"/>
    </row>
    <row r="12" spans="1:7" ht="21.85" customHeight="1">
      <c r="A12" s="80" t="s">
        <v>19</v>
      </c>
      <c r="B12" s="81">
        <f>SUM(公式!J20)</f>
        <v>186412</v>
      </c>
      <c r="C12" s="81">
        <f>SUM(公式!K20)</f>
        <v>1161500</v>
      </c>
      <c r="D12" s="81">
        <v>340244</v>
      </c>
      <c r="E12" s="81">
        <v>2552200</v>
      </c>
      <c r="F12" s="86">
        <f t="shared" ref="F12:G16" si="1">SUM(B12/D12-1)</f>
        <v>-0.45212259437344959</v>
      </c>
      <c r="G12" s="86">
        <f t="shared" si="1"/>
        <v>-0.54490243711307884</v>
      </c>
    </row>
    <row r="13" spans="1:7" ht="21.85" customHeight="1">
      <c r="A13" s="72" t="s">
        <v>8</v>
      </c>
      <c r="B13" s="81">
        <f>SUM(公式!J23)</f>
        <v>25704</v>
      </c>
      <c r="C13" s="81">
        <f>SUM(公式!K23)</f>
        <v>182400</v>
      </c>
      <c r="D13" s="82">
        <v>49050</v>
      </c>
      <c r="E13" s="82">
        <v>758400</v>
      </c>
      <c r="F13" s="86">
        <f t="shared" si="1"/>
        <v>-0.47596330275229359</v>
      </c>
      <c r="G13" s="86">
        <f t="shared" si="1"/>
        <v>-0.759493670886076</v>
      </c>
    </row>
    <row r="14" spans="1:7" ht="21.85" customHeight="1">
      <c r="A14" s="72" t="s">
        <v>9</v>
      </c>
      <c r="B14" s="81">
        <f>SUM(公式!J25)</f>
        <v>18945</v>
      </c>
      <c r="C14" s="81">
        <f>SUM(公式!K25)</f>
        <v>148900</v>
      </c>
      <c r="D14" s="82">
        <v>19732</v>
      </c>
      <c r="E14" s="82">
        <v>127700</v>
      </c>
      <c r="F14" s="86">
        <f t="shared" si="1"/>
        <v>-3.9884451652138608E-2</v>
      </c>
      <c r="G14" s="86">
        <f t="shared" si="1"/>
        <v>0.16601409553641355</v>
      </c>
    </row>
    <row r="15" spans="1:7" ht="21.85" customHeight="1">
      <c r="A15" s="72" t="s">
        <v>0</v>
      </c>
      <c r="B15" s="81">
        <f>SUM(公式!J27)</f>
        <v>105168</v>
      </c>
      <c r="C15" s="81">
        <f>SUM(公式!K27)</f>
        <v>994500</v>
      </c>
      <c r="D15" s="82">
        <v>50422</v>
      </c>
      <c r="E15" s="82">
        <v>537000</v>
      </c>
      <c r="F15" s="86">
        <f t="shared" si="1"/>
        <v>1.0857562175240965</v>
      </c>
      <c r="G15" s="86">
        <f t="shared" si="1"/>
        <v>0.85195530726256985</v>
      </c>
    </row>
    <row r="16" spans="1:7" ht="21.85" customHeight="1">
      <c r="A16" s="77" t="s">
        <v>127</v>
      </c>
      <c r="B16" s="82">
        <f>SUM(B12:B15)</f>
        <v>336229</v>
      </c>
      <c r="C16" s="82">
        <f>SUM(C12:C15)</f>
        <v>2487300</v>
      </c>
      <c r="D16" s="82">
        <v>459448</v>
      </c>
      <c r="E16" s="82">
        <v>3975300</v>
      </c>
      <c r="F16" s="86">
        <f t="shared" si="1"/>
        <v>-0.26818921836638754</v>
      </c>
      <c r="G16" s="86">
        <f t="shared" si="1"/>
        <v>-0.37431137272658666</v>
      </c>
    </row>
    <row r="17" spans="1:7" ht="11.35" customHeight="1">
      <c r="A17" s="78"/>
      <c r="B17" s="83"/>
      <c r="C17" s="83"/>
      <c r="D17" s="83"/>
      <c r="E17" s="83"/>
      <c r="F17" s="79"/>
      <c r="G17" s="79"/>
    </row>
    <row r="18" spans="1:7" ht="21.85" customHeight="1">
      <c r="A18" s="72" t="s">
        <v>20</v>
      </c>
      <c r="B18" s="81">
        <f>SUM(公式!J31)</f>
        <v>2670971</v>
      </c>
      <c r="C18" s="81">
        <f>SUM(公式!K31)</f>
        <v>7874100</v>
      </c>
      <c r="D18" s="82">
        <v>3272629</v>
      </c>
      <c r="E18" s="82">
        <v>8979700</v>
      </c>
      <c r="F18" s="86">
        <f t="shared" ref="F18:G22" si="2">SUM(B18/D18-1)</f>
        <v>-0.18384546491521037</v>
      </c>
      <c r="G18" s="86">
        <f t="shared" si="2"/>
        <v>-0.12312215330133525</v>
      </c>
    </row>
    <row r="19" spans="1:7" ht="21.85" customHeight="1">
      <c r="A19" s="72" t="s">
        <v>2</v>
      </c>
      <c r="B19" s="81">
        <f>SUM(公式!J34)</f>
        <v>205883</v>
      </c>
      <c r="C19" s="81">
        <f>SUM(公式!K34)</f>
        <v>1025300</v>
      </c>
      <c r="D19" s="82">
        <v>205597</v>
      </c>
      <c r="E19" s="82">
        <v>990700</v>
      </c>
      <c r="F19" s="86">
        <f t="shared" si="2"/>
        <v>1.3910708813844597E-3</v>
      </c>
      <c r="G19" s="86">
        <f t="shared" si="2"/>
        <v>3.4924800646007892E-2</v>
      </c>
    </row>
    <row r="20" spans="1:7" ht="21.85" customHeight="1">
      <c r="A20" s="72" t="s">
        <v>3</v>
      </c>
      <c r="B20" s="81">
        <f>SUM(公式!J38)</f>
        <v>163781</v>
      </c>
      <c r="C20" s="81">
        <f>SUM(公式!K38)</f>
        <v>1840800</v>
      </c>
      <c r="D20" s="82">
        <v>141814</v>
      </c>
      <c r="E20" s="82">
        <v>1743200</v>
      </c>
      <c r="F20" s="86">
        <f t="shared" si="2"/>
        <v>0.15490008038698577</v>
      </c>
      <c r="G20" s="86">
        <f t="shared" si="2"/>
        <v>5.5988985773290478E-2</v>
      </c>
    </row>
    <row r="21" spans="1:7" ht="21.85" customHeight="1">
      <c r="A21" s="72" t="s">
        <v>14</v>
      </c>
      <c r="B21" s="81">
        <f>SUM(公式!J41)</f>
        <v>269393</v>
      </c>
      <c r="C21" s="81">
        <f>SUM(公式!K41)</f>
        <v>1678800</v>
      </c>
      <c r="D21" s="82">
        <v>777573</v>
      </c>
      <c r="E21" s="82">
        <v>3227500</v>
      </c>
      <c r="F21" s="86">
        <f t="shared" si="2"/>
        <v>-0.65354635513321579</v>
      </c>
      <c r="G21" s="86">
        <f t="shared" si="2"/>
        <v>-0.47984508133230053</v>
      </c>
    </row>
    <row r="22" spans="1:7" ht="21.85" customHeight="1">
      <c r="A22" s="77" t="s">
        <v>127</v>
      </c>
      <c r="B22" s="82">
        <f>SUM(B18:B21)</f>
        <v>3310028</v>
      </c>
      <c r="C22" s="82">
        <f>SUM(C18:C21)</f>
        <v>12419000</v>
      </c>
      <c r="D22" s="82">
        <v>4397613</v>
      </c>
      <c r="E22" s="82">
        <v>14941100</v>
      </c>
      <c r="F22" s="86">
        <f t="shared" si="2"/>
        <v>-0.24731257616347779</v>
      </c>
      <c r="G22" s="86">
        <f t="shared" si="2"/>
        <v>-0.1688028324554417</v>
      </c>
    </row>
    <row r="23" spans="1:7" ht="11.35" customHeight="1">
      <c r="A23" s="78"/>
      <c r="B23" s="83"/>
      <c r="C23" s="83"/>
      <c r="D23" s="83"/>
      <c r="E23" s="83"/>
      <c r="F23" s="79"/>
      <c r="G23" s="79"/>
    </row>
    <row r="24" spans="1:7" ht="21.85" customHeight="1">
      <c r="A24" s="72" t="s">
        <v>21</v>
      </c>
      <c r="B24" s="81">
        <f>SUM(公式!J46)</f>
        <v>30319</v>
      </c>
      <c r="C24" s="81">
        <f>SUM(公式!K46)</f>
        <v>132200</v>
      </c>
      <c r="D24" s="82">
        <v>149116</v>
      </c>
      <c r="E24" s="82">
        <v>405600</v>
      </c>
      <c r="F24" s="86">
        <f t="shared" ref="F24:G27" si="3">SUM(B24/D24-1)</f>
        <v>-0.79667507175621666</v>
      </c>
      <c r="G24" s="86">
        <f t="shared" si="3"/>
        <v>-0.67406311637080862</v>
      </c>
    </row>
    <row r="25" spans="1:7" ht="21.85" customHeight="1">
      <c r="A25" s="72" t="s">
        <v>15</v>
      </c>
      <c r="B25" s="81">
        <f>SUM(公式!J50)</f>
        <v>606108</v>
      </c>
      <c r="C25" s="81">
        <f>SUM(公式!K50)</f>
        <v>6195100</v>
      </c>
      <c r="D25" s="82">
        <v>595599</v>
      </c>
      <c r="E25" s="82">
        <v>4945500</v>
      </c>
      <c r="F25" s="86">
        <f t="shared" si="3"/>
        <v>1.7644421834153601E-2</v>
      </c>
      <c r="G25" s="86">
        <f t="shared" si="3"/>
        <v>0.25267414821554945</v>
      </c>
    </row>
    <row r="26" spans="1:7" ht="21.85" customHeight="1">
      <c r="A26" s="72" t="s">
        <v>16</v>
      </c>
      <c r="B26" s="81">
        <f>SUM(公式!J55)</f>
        <v>868204</v>
      </c>
      <c r="C26" s="81">
        <f>SUM(公式!K55)</f>
        <v>5521100</v>
      </c>
      <c r="D26" s="82">
        <v>564301</v>
      </c>
      <c r="E26" s="82">
        <v>3440400</v>
      </c>
      <c r="F26" s="86">
        <f t="shared" si="3"/>
        <v>0.53854768997396785</v>
      </c>
      <c r="G26" s="86">
        <f t="shared" si="3"/>
        <v>0.60478432740379029</v>
      </c>
    </row>
    <row r="27" spans="1:7" ht="21.85" customHeight="1">
      <c r="A27" s="77" t="s">
        <v>127</v>
      </c>
      <c r="B27" s="82">
        <f>SUM(B24:B26)</f>
        <v>1504631</v>
      </c>
      <c r="C27" s="82">
        <f>SUM(C24:C26)</f>
        <v>11848400</v>
      </c>
      <c r="D27" s="82">
        <v>1309016</v>
      </c>
      <c r="E27" s="82">
        <v>8791500</v>
      </c>
      <c r="F27" s="86">
        <f t="shared" si="3"/>
        <v>0.14943667609868783</v>
      </c>
      <c r="G27" s="86">
        <f t="shared" si="3"/>
        <v>0.34771085707785931</v>
      </c>
    </row>
    <row r="28" spans="1:7" ht="16.350000000000001" customHeight="1">
      <c r="A28" s="78"/>
      <c r="B28" s="79"/>
      <c r="C28" s="79"/>
      <c r="D28" s="79"/>
      <c r="E28" s="79"/>
      <c r="F28" s="79"/>
      <c r="G28" s="79"/>
    </row>
    <row r="29" spans="1:7" ht="18.350000000000001" customHeight="1">
      <c r="A29" s="91" t="s">
        <v>52</v>
      </c>
      <c r="B29" s="92">
        <f>SUM(B27,B22,B16,B10)</f>
        <v>11599402</v>
      </c>
      <c r="C29" s="92">
        <f>SUM(C27,C22,C16,C10)</f>
        <v>40383000</v>
      </c>
      <c r="D29" s="92">
        <f>SUM(D27,D22,D16,D10)</f>
        <v>12562535</v>
      </c>
      <c r="E29" s="92">
        <f>SUM(E27,E22,E16,E10)</f>
        <v>43108400</v>
      </c>
      <c r="F29" s="93">
        <f>SUM(B29/D29-1)</f>
        <v>-7.6667089882734629E-2</v>
      </c>
      <c r="G29" s="93">
        <f>SUM(C29/E29-1)</f>
        <v>-6.3222017054680779E-2</v>
      </c>
    </row>
    <row r="30" spans="1:7" s="70" customFormat="1" ht="33" customHeight="1">
      <c r="A30" s="145" t="s">
        <v>122</v>
      </c>
      <c r="B30" s="145"/>
      <c r="C30" s="145"/>
      <c r="D30" s="145"/>
      <c r="E30" s="145"/>
      <c r="F30" s="145"/>
      <c r="G30" s="145"/>
    </row>
    <row r="31" spans="1:7" s="70" customFormat="1" ht="14">
      <c r="A31" s="143" t="s">
        <v>123</v>
      </c>
      <c r="B31" s="143"/>
      <c r="C31" s="143"/>
      <c r="D31" s="143"/>
      <c r="E31" s="143"/>
      <c r="F31" s="143"/>
      <c r="G31" s="143"/>
    </row>
    <row r="32" spans="1:7" s="70" customFormat="1">
      <c r="A32" s="143" t="s">
        <v>124</v>
      </c>
      <c r="B32" s="143"/>
      <c r="C32" s="143"/>
      <c r="D32" s="143"/>
      <c r="E32" s="143"/>
      <c r="F32" s="143"/>
      <c r="G32" s="143"/>
    </row>
    <row r="33" spans="1:7" s="70" customFormat="1" ht="14">
      <c r="A33" s="143" t="s">
        <v>56</v>
      </c>
      <c r="B33" s="143"/>
      <c r="C33" s="143"/>
      <c r="D33" s="143"/>
      <c r="E33" s="143"/>
      <c r="F33" s="143"/>
      <c r="G33" s="143"/>
    </row>
    <row r="34" spans="1:7" s="70" customFormat="1">
      <c r="A34" s="143" t="s">
        <v>125</v>
      </c>
      <c r="B34" s="143"/>
      <c r="C34" s="143"/>
      <c r="D34" s="143"/>
      <c r="E34" s="143"/>
      <c r="F34" s="143"/>
      <c r="G34" s="143"/>
    </row>
    <row r="35" spans="1:7" s="70" customFormat="1" ht="14">
      <c r="A35" s="143" t="s">
        <v>58</v>
      </c>
      <c r="B35" s="143"/>
      <c r="C35" s="143"/>
      <c r="D35" s="143"/>
      <c r="E35" s="143"/>
      <c r="F35" s="143"/>
      <c r="G35" s="143"/>
    </row>
    <row r="36" spans="1:7" s="70" customFormat="1" ht="14">
      <c r="A36" s="143" t="s">
        <v>126</v>
      </c>
      <c r="B36" s="143"/>
      <c r="C36" s="143"/>
      <c r="D36" s="143"/>
      <c r="E36" s="143"/>
      <c r="F36" s="143"/>
      <c r="G36" s="143"/>
    </row>
    <row r="37" spans="1:7" s="70" customFormat="1" ht="14">
      <c r="A37" s="143" t="s">
        <v>60</v>
      </c>
      <c r="B37" s="143"/>
      <c r="C37" s="143"/>
      <c r="D37" s="143"/>
      <c r="E37" s="143"/>
      <c r="F37" s="143"/>
      <c r="G37" s="143"/>
    </row>
    <row r="38" spans="1:7" s="70" customFormat="1" ht="14">
      <c r="A38" s="146" t="s">
        <v>53</v>
      </c>
      <c r="B38" s="143"/>
      <c r="C38" s="143"/>
      <c r="D38" s="143"/>
      <c r="E38" s="143"/>
      <c r="F38" s="143"/>
      <c r="G38" s="143"/>
    </row>
    <row r="39" spans="1:7" s="70" customFormat="1" ht="14">
      <c r="A39" s="143" t="s">
        <v>61</v>
      </c>
      <c r="B39" s="143"/>
      <c r="C39" s="143"/>
      <c r="D39" s="143"/>
      <c r="E39" s="143"/>
      <c r="F39" s="143"/>
      <c r="G39" s="143"/>
    </row>
    <row r="44" spans="1:7">
      <c r="B44" s="63"/>
      <c r="C44" s="63"/>
      <c r="D44" s="63"/>
      <c r="E44" s="63"/>
    </row>
  </sheetData>
  <mergeCells count="12">
    <mergeCell ref="A39:G39"/>
    <mergeCell ref="A1:E1"/>
    <mergeCell ref="F3:G3"/>
    <mergeCell ref="A30:G30"/>
    <mergeCell ref="A31:G31"/>
    <mergeCell ref="A32:G32"/>
    <mergeCell ref="A33:G33"/>
    <mergeCell ref="A34:G34"/>
    <mergeCell ref="A35:G35"/>
    <mergeCell ref="A36:G36"/>
    <mergeCell ref="A37:G37"/>
    <mergeCell ref="A38:G38"/>
  </mergeCells>
  <phoneticPr fontId="2" type="noConversion"/>
  <printOptions horizontalCentered="1"/>
  <pageMargins left="0.35433070866141736" right="0.35433070866141736" top="0.98425196850393704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00000"/>
  </sheetPr>
  <dimension ref="A1:G44"/>
  <sheetViews>
    <sheetView zoomScaleNormal="136" workbookViewId="0">
      <selection activeCell="I8" sqref="I8"/>
    </sheetView>
  </sheetViews>
  <sheetFormatPr defaultRowHeight="16.7"/>
  <cols>
    <col min="1" max="1" width="21" customWidth="1"/>
    <col min="2" max="2" width="14.5" customWidth="1"/>
    <col min="3" max="3" width="15.875" customWidth="1"/>
    <col min="4" max="4" width="14.25" style="6" customWidth="1"/>
    <col min="5" max="5" width="15.875" style="6" customWidth="1"/>
    <col min="6" max="6" width="10.375" style="6" customWidth="1"/>
    <col min="7" max="7" width="9.5" style="6" customWidth="1"/>
  </cols>
  <sheetData>
    <row r="1" spans="1:7" ht="25.5" customHeight="1">
      <c r="A1" s="149" t="s">
        <v>131</v>
      </c>
      <c r="B1" s="149"/>
      <c r="C1" s="149"/>
      <c r="D1" s="149"/>
      <c r="E1" s="149"/>
      <c r="F1" s="46"/>
      <c r="G1" s="46"/>
    </row>
    <row r="2" spans="1:7">
      <c r="A2" s="47"/>
      <c r="B2" s="47"/>
      <c r="C2" s="47"/>
      <c r="D2" s="47"/>
      <c r="E2" s="47"/>
      <c r="F2" s="47"/>
      <c r="G2" s="47"/>
    </row>
    <row r="3" spans="1:7" ht="21.85" customHeight="1">
      <c r="A3" s="48"/>
      <c r="B3" s="49" t="s">
        <v>128</v>
      </c>
      <c r="C3" s="49"/>
      <c r="D3" s="49" t="s">
        <v>129</v>
      </c>
      <c r="E3" s="49"/>
      <c r="F3" s="141" t="s">
        <v>26</v>
      </c>
      <c r="G3" s="142"/>
    </row>
    <row r="4" spans="1:7" s="2" customFormat="1" ht="29.35" customHeight="1">
      <c r="A4" s="50" t="s">
        <v>17</v>
      </c>
      <c r="B4" s="50" t="s">
        <v>42</v>
      </c>
      <c r="C4" s="50" t="s">
        <v>43</v>
      </c>
      <c r="D4" s="50" t="s">
        <v>28</v>
      </c>
      <c r="E4" s="50" t="s">
        <v>29</v>
      </c>
      <c r="F4" s="50" t="s">
        <v>30</v>
      </c>
      <c r="G4" s="50" t="s">
        <v>31</v>
      </c>
    </row>
    <row r="5" spans="1:7" ht="21.85" customHeight="1">
      <c r="A5" s="48" t="s">
        <v>10</v>
      </c>
      <c r="B5" s="52">
        <f>SUM(公式!L5)</f>
        <v>1283568</v>
      </c>
      <c r="C5" s="52">
        <f>SUM(公式!M5)</f>
        <v>2711200</v>
      </c>
      <c r="D5" s="52">
        <v>1756867</v>
      </c>
      <c r="E5" s="52">
        <v>4104500</v>
      </c>
      <c r="F5" s="98">
        <f t="shared" ref="F5:G10" si="0">SUM(B5/D5-1)</f>
        <v>-0.26939944799464044</v>
      </c>
      <c r="G5" s="98">
        <f t="shared" si="0"/>
        <v>-0.33945669387257893</v>
      </c>
    </row>
    <row r="6" spans="1:7" ht="21.85" customHeight="1">
      <c r="A6" s="48" t="s">
        <v>11</v>
      </c>
      <c r="B6" s="53">
        <f>SUM(公式!L8)</f>
        <v>1462971</v>
      </c>
      <c r="C6" s="52">
        <f>SUM(公式!M8)</f>
        <v>3423200</v>
      </c>
      <c r="D6" s="53">
        <v>1517198</v>
      </c>
      <c r="E6" s="53">
        <v>3476700</v>
      </c>
      <c r="F6" s="98">
        <f t="shared" si="0"/>
        <v>-3.5741544610525477E-2</v>
      </c>
      <c r="G6" s="98">
        <f t="shared" si="0"/>
        <v>-1.538815543475136E-2</v>
      </c>
    </row>
    <row r="7" spans="1:7" ht="21.85" customHeight="1">
      <c r="A7" s="48" t="s">
        <v>12</v>
      </c>
      <c r="B7" s="53">
        <f>SUM(公式!L10)</f>
        <v>258</v>
      </c>
      <c r="C7" s="52">
        <f>SUM(公式!M10)</f>
        <v>4900</v>
      </c>
      <c r="D7" s="54">
        <v>10705</v>
      </c>
      <c r="E7" s="54">
        <v>150300</v>
      </c>
      <c r="F7" s="98">
        <f t="shared" si="0"/>
        <v>-0.97589911256422235</v>
      </c>
      <c r="G7" s="98">
        <f t="shared" si="0"/>
        <v>-0.96739853626081174</v>
      </c>
    </row>
    <row r="8" spans="1:7" ht="21.85" customHeight="1">
      <c r="A8" s="48" t="s">
        <v>13</v>
      </c>
      <c r="B8" s="53">
        <f>SUM(公式!L12)</f>
        <v>4184651</v>
      </c>
      <c r="C8" s="52">
        <f>SUM(公式!M12)</f>
        <v>8273900</v>
      </c>
      <c r="D8" s="54">
        <v>3081673</v>
      </c>
      <c r="E8" s="54">
        <v>7530400</v>
      </c>
      <c r="F8" s="64">
        <f t="shared" si="0"/>
        <v>0.35791532716157759</v>
      </c>
      <c r="G8" s="64">
        <f t="shared" si="0"/>
        <v>9.8733135026027874E-2</v>
      </c>
    </row>
    <row r="9" spans="1:7" ht="21.85" customHeight="1">
      <c r="A9" s="48" t="s">
        <v>1</v>
      </c>
      <c r="B9" s="53">
        <f>SUM(公式!L14)</f>
        <v>819031</v>
      </c>
      <c r="C9" s="52">
        <f>SUM(公式!M14)</f>
        <v>2152100</v>
      </c>
      <c r="D9" s="54">
        <v>1126228</v>
      </c>
      <c r="E9" s="54">
        <v>2534400</v>
      </c>
      <c r="F9" s="98">
        <f t="shared" si="0"/>
        <v>-0.27276626047301256</v>
      </c>
      <c r="G9" s="98">
        <f t="shared" si="0"/>
        <v>-0.15084438131313127</v>
      </c>
    </row>
    <row r="10" spans="1:7" ht="23.35" customHeight="1">
      <c r="A10" s="55" t="s">
        <v>132</v>
      </c>
      <c r="B10" s="54">
        <f>SUM(B5:B9)</f>
        <v>7750479</v>
      </c>
      <c r="C10" s="54">
        <f>SUM(C5:C9)</f>
        <v>16565300</v>
      </c>
      <c r="D10" s="54">
        <v>7492671</v>
      </c>
      <c r="E10" s="54">
        <v>17796300</v>
      </c>
      <c r="F10" s="64">
        <f t="shared" si="0"/>
        <v>3.4408023520584363E-2</v>
      </c>
      <c r="G10" s="98">
        <f t="shared" si="0"/>
        <v>-6.9171681754072512E-2</v>
      </c>
    </row>
    <row r="11" spans="1:7" ht="11.35" customHeight="1">
      <c r="A11" s="56"/>
      <c r="B11" s="57"/>
      <c r="C11" s="57"/>
      <c r="D11" s="57"/>
      <c r="E11" s="57"/>
      <c r="F11" s="65"/>
      <c r="G11" s="65"/>
    </row>
    <row r="12" spans="1:7" ht="21.85" customHeight="1">
      <c r="A12" s="58" t="s">
        <v>19</v>
      </c>
      <c r="B12" s="59">
        <f>SUM(公式!L20)</f>
        <v>239352</v>
      </c>
      <c r="C12" s="59">
        <f>SUM(公式!M20)</f>
        <v>1448100</v>
      </c>
      <c r="D12" s="59">
        <v>393856</v>
      </c>
      <c r="E12" s="59">
        <v>2855300</v>
      </c>
      <c r="F12" s="98">
        <f t="shared" ref="F12:G16" si="1">SUM(B12/D12-1)</f>
        <v>-0.39228550536236595</v>
      </c>
      <c r="G12" s="98">
        <f t="shared" si="1"/>
        <v>-0.49283788043287924</v>
      </c>
    </row>
    <row r="13" spans="1:7" ht="21.85" customHeight="1">
      <c r="A13" s="48" t="s">
        <v>8</v>
      </c>
      <c r="B13" s="59">
        <f>SUM(公式!L23)</f>
        <v>41550</v>
      </c>
      <c r="C13" s="59">
        <f>SUM(公式!M23)</f>
        <v>331300</v>
      </c>
      <c r="D13" s="54">
        <v>75325</v>
      </c>
      <c r="E13" s="54">
        <v>970300</v>
      </c>
      <c r="F13" s="98">
        <f t="shared" si="1"/>
        <v>-0.44839030866246266</v>
      </c>
      <c r="G13" s="98">
        <f t="shared" si="1"/>
        <v>-0.65855920849221894</v>
      </c>
    </row>
    <row r="14" spans="1:7" ht="21.85" customHeight="1">
      <c r="A14" s="48" t="s">
        <v>9</v>
      </c>
      <c r="B14" s="59">
        <f>SUM(公式!L25)</f>
        <v>29945</v>
      </c>
      <c r="C14" s="59">
        <f>SUM(公式!M25)</f>
        <v>208200</v>
      </c>
      <c r="D14" s="54">
        <v>21220</v>
      </c>
      <c r="E14" s="54">
        <v>139200</v>
      </c>
      <c r="F14" s="64">
        <f t="shared" si="1"/>
        <v>0.41116870876531575</v>
      </c>
      <c r="G14" s="64">
        <f t="shared" si="1"/>
        <v>0.4956896551724137</v>
      </c>
    </row>
    <row r="15" spans="1:7" ht="21.85" customHeight="1">
      <c r="A15" s="48" t="s">
        <v>0</v>
      </c>
      <c r="B15" s="59">
        <f>SUM(公式!L27)</f>
        <v>132071</v>
      </c>
      <c r="C15" s="59">
        <f>SUM(公式!M27)</f>
        <v>1261600</v>
      </c>
      <c r="D15" s="54">
        <v>72499</v>
      </c>
      <c r="E15" s="54">
        <v>795700</v>
      </c>
      <c r="F15" s="64">
        <f t="shared" si="1"/>
        <v>0.82169409233230795</v>
      </c>
      <c r="G15" s="64">
        <f t="shared" si="1"/>
        <v>0.5855221817267815</v>
      </c>
    </row>
    <row r="16" spans="1:7" ht="21.85" customHeight="1">
      <c r="A16" s="55" t="s">
        <v>132</v>
      </c>
      <c r="B16" s="54">
        <f>SUM(B12:B15)</f>
        <v>442918</v>
      </c>
      <c r="C16" s="54">
        <f>SUM(C12:C15)</f>
        <v>3249200</v>
      </c>
      <c r="D16" s="54">
        <v>562900</v>
      </c>
      <c r="E16" s="54">
        <v>4760500</v>
      </c>
      <c r="F16" s="98">
        <f t="shared" si="1"/>
        <v>-0.21314976017054543</v>
      </c>
      <c r="G16" s="98">
        <f t="shared" si="1"/>
        <v>-0.31746665266253549</v>
      </c>
    </row>
    <row r="17" spans="1:7" ht="11.35" customHeight="1">
      <c r="A17" s="56"/>
      <c r="B17" s="60"/>
      <c r="C17" s="60"/>
      <c r="D17" s="60"/>
      <c r="E17" s="60"/>
      <c r="F17" s="65"/>
      <c r="G17" s="65"/>
    </row>
    <row r="18" spans="1:7" ht="21.85" customHeight="1">
      <c r="A18" s="48" t="s">
        <v>20</v>
      </c>
      <c r="B18" s="59">
        <f>SUM(公式!L31)</f>
        <v>3198168</v>
      </c>
      <c r="C18" s="59">
        <f>SUM(公式!M31)</f>
        <v>9378200</v>
      </c>
      <c r="D18" s="54">
        <v>3858712</v>
      </c>
      <c r="E18" s="54">
        <v>10668600</v>
      </c>
      <c r="F18" s="98">
        <f t="shared" ref="F18:G22" si="2">SUM(B18/D18-1)</f>
        <v>-0.17118250856762562</v>
      </c>
      <c r="G18" s="98">
        <f t="shared" si="2"/>
        <v>-0.12095307725474758</v>
      </c>
    </row>
    <row r="19" spans="1:7" ht="21.85" customHeight="1">
      <c r="A19" s="48" t="s">
        <v>2</v>
      </c>
      <c r="B19" s="59">
        <f>SUM(公式!L34)</f>
        <v>245800</v>
      </c>
      <c r="C19" s="59">
        <f>SUM(公式!M34)</f>
        <v>1209500</v>
      </c>
      <c r="D19" s="54">
        <v>239933</v>
      </c>
      <c r="E19" s="54">
        <v>1150300</v>
      </c>
      <c r="F19" s="64">
        <f t="shared" si="2"/>
        <v>2.4452659700833212E-2</v>
      </c>
      <c r="G19" s="64">
        <f t="shared" si="2"/>
        <v>5.1464835260366826E-2</v>
      </c>
    </row>
    <row r="20" spans="1:7" ht="21.85" customHeight="1">
      <c r="A20" s="48" t="s">
        <v>3</v>
      </c>
      <c r="B20" s="59">
        <f>SUM(公式!L38)</f>
        <v>199776</v>
      </c>
      <c r="C20" s="59">
        <f>SUM(公式!M38)</f>
        <v>2097300</v>
      </c>
      <c r="D20" s="54">
        <v>187509</v>
      </c>
      <c r="E20" s="54">
        <v>2315000</v>
      </c>
      <c r="F20" s="64">
        <f t="shared" si="2"/>
        <v>6.542085979872958E-2</v>
      </c>
      <c r="G20" s="98">
        <f t="shared" si="2"/>
        <v>-9.4038876889848799E-2</v>
      </c>
    </row>
    <row r="21" spans="1:7" ht="21.85" customHeight="1">
      <c r="A21" s="48" t="s">
        <v>14</v>
      </c>
      <c r="B21" s="59">
        <f>SUM(公式!L41)</f>
        <v>341727</v>
      </c>
      <c r="C21" s="59">
        <f>SUM(公式!M41)</f>
        <v>2100900</v>
      </c>
      <c r="D21" s="54">
        <v>980551</v>
      </c>
      <c r="E21" s="54">
        <v>3954500</v>
      </c>
      <c r="F21" s="98">
        <f t="shared" si="2"/>
        <v>-0.65149492479228521</v>
      </c>
      <c r="G21" s="98">
        <f t="shared" si="2"/>
        <v>-0.46873182450372997</v>
      </c>
    </row>
    <row r="22" spans="1:7" ht="21.85" customHeight="1">
      <c r="A22" s="55" t="s">
        <v>132</v>
      </c>
      <c r="B22" s="54">
        <f>SUM(B18:B21)</f>
        <v>3985471</v>
      </c>
      <c r="C22" s="54">
        <f>SUM(C18:C21)</f>
        <v>14785900</v>
      </c>
      <c r="D22" s="54">
        <v>5266705</v>
      </c>
      <c r="E22" s="54">
        <v>18088400</v>
      </c>
      <c r="F22" s="98">
        <f t="shared" si="2"/>
        <v>-0.24327050784124038</v>
      </c>
      <c r="G22" s="98">
        <f t="shared" si="2"/>
        <v>-0.18257557329559271</v>
      </c>
    </row>
    <row r="23" spans="1:7" ht="11.35" customHeight="1">
      <c r="A23" s="56"/>
      <c r="B23" s="60"/>
      <c r="C23" s="60"/>
      <c r="D23" s="60"/>
      <c r="E23" s="60"/>
      <c r="F23" s="65"/>
      <c r="G23" s="65"/>
    </row>
    <row r="24" spans="1:7" ht="21.85" customHeight="1">
      <c r="A24" s="48" t="s">
        <v>21</v>
      </c>
      <c r="B24" s="59">
        <f>SUM(公式!L46)</f>
        <v>31217</v>
      </c>
      <c r="C24" s="59">
        <f>SUM(公式!M46)</f>
        <v>145000</v>
      </c>
      <c r="D24" s="54">
        <v>150146</v>
      </c>
      <c r="E24" s="54">
        <v>419800</v>
      </c>
      <c r="F24" s="98">
        <f t="shared" ref="F24:G27" si="3">SUM(B24/D24-1)</f>
        <v>-0.79208903334088154</v>
      </c>
      <c r="G24" s="98">
        <f t="shared" si="3"/>
        <v>-0.6545974273463554</v>
      </c>
    </row>
    <row r="25" spans="1:7" ht="21.85" customHeight="1">
      <c r="A25" s="48" t="s">
        <v>15</v>
      </c>
      <c r="B25" s="59">
        <f>SUM(公式!L50)</f>
        <v>758022</v>
      </c>
      <c r="C25" s="59">
        <f>SUM(公式!M50)</f>
        <v>7818600</v>
      </c>
      <c r="D25" s="54">
        <v>655688</v>
      </c>
      <c r="E25" s="54">
        <v>5653300</v>
      </c>
      <c r="F25" s="64">
        <f t="shared" si="3"/>
        <v>0.15607118019545885</v>
      </c>
      <c r="G25" s="64">
        <f t="shared" si="3"/>
        <v>0.38301523004262994</v>
      </c>
    </row>
    <row r="26" spans="1:7" ht="21.85" customHeight="1">
      <c r="A26" s="48" t="s">
        <v>16</v>
      </c>
      <c r="B26" s="59">
        <f>SUM(公式!L55)</f>
        <v>1167387</v>
      </c>
      <c r="C26" s="59">
        <f>SUM(公式!M55)</f>
        <v>7157300</v>
      </c>
      <c r="D26" s="54">
        <v>673828</v>
      </c>
      <c r="E26" s="54">
        <v>4201500</v>
      </c>
      <c r="F26" s="64">
        <f t="shared" si="3"/>
        <v>0.73247030399449109</v>
      </c>
      <c r="G26" s="64">
        <f t="shared" si="3"/>
        <v>0.70351065095799115</v>
      </c>
    </row>
    <row r="27" spans="1:7" ht="21.85" customHeight="1">
      <c r="A27" s="55" t="s">
        <v>132</v>
      </c>
      <c r="B27" s="54">
        <f>SUM(B24:B26)</f>
        <v>1956626</v>
      </c>
      <c r="C27" s="54">
        <f>SUM(C24:C26)</f>
        <v>15120900</v>
      </c>
      <c r="D27" s="54">
        <v>1479662</v>
      </c>
      <c r="E27" s="54">
        <v>10274600</v>
      </c>
      <c r="F27" s="64">
        <f t="shared" si="3"/>
        <v>0.32234658996446486</v>
      </c>
      <c r="G27" s="64">
        <f t="shared" si="3"/>
        <v>0.47167772954664899</v>
      </c>
    </row>
    <row r="28" spans="1:7" ht="11.35" customHeight="1">
      <c r="A28" s="56"/>
      <c r="B28" s="57"/>
      <c r="C28" s="57"/>
      <c r="D28" s="57"/>
      <c r="E28" s="57"/>
      <c r="F28" s="65"/>
      <c r="G28" s="65"/>
    </row>
    <row r="29" spans="1:7" ht="18.850000000000001" customHeight="1">
      <c r="A29" s="96" t="s">
        <v>52</v>
      </c>
      <c r="B29" s="97">
        <f>SUM(B27,B22,B16,B10)</f>
        <v>14135494</v>
      </c>
      <c r="C29" s="97">
        <f>SUM(C27,C22,C16,C10)</f>
        <v>49721300</v>
      </c>
      <c r="D29" s="97">
        <f>SUM(D27,D22,D16,D10)</f>
        <v>14801938</v>
      </c>
      <c r="E29" s="97">
        <f>SUM(E27,E22,E16,E10)</f>
        <v>50919800</v>
      </c>
      <c r="F29" s="99">
        <f>SUM(B29/D29-1)</f>
        <v>-4.5024104276075172E-2</v>
      </c>
      <c r="G29" s="99">
        <f>SUM(C29/E29-1)</f>
        <v>-2.3537013106885718E-2</v>
      </c>
    </row>
    <row r="30" spans="1:7" ht="27" customHeight="1">
      <c r="A30" s="150" t="s">
        <v>25</v>
      </c>
      <c r="B30" s="151"/>
      <c r="C30" s="151"/>
      <c r="D30" s="151"/>
      <c r="E30" s="151"/>
      <c r="F30" s="151"/>
      <c r="G30" s="151"/>
    </row>
    <row r="31" spans="1:7">
      <c r="A31" s="147" t="s">
        <v>54</v>
      </c>
      <c r="B31" s="148"/>
      <c r="C31" s="148"/>
      <c r="D31" s="148"/>
      <c r="E31" s="148"/>
      <c r="F31" s="148"/>
      <c r="G31" s="148"/>
    </row>
    <row r="32" spans="1:7">
      <c r="A32" s="147" t="s">
        <v>55</v>
      </c>
      <c r="B32" s="148"/>
      <c r="C32" s="148"/>
      <c r="D32" s="148"/>
      <c r="E32" s="148"/>
      <c r="F32" s="148"/>
      <c r="G32" s="148"/>
    </row>
    <row r="33" spans="1:7">
      <c r="A33" s="147" t="s">
        <v>56</v>
      </c>
      <c r="B33" s="148"/>
      <c r="C33" s="148"/>
      <c r="D33" s="148"/>
      <c r="E33" s="148"/>
      <c r="F33" s="148"/>
      <c r="G33" s="148"/>
    </row>
    <row r="34" spans="1:7">
      <c r="A34" s="147" t="s">
        <v>57</v>
      </c>
      <c r="B34" s="148"/>
      <c r="C34" s="148"/>
      <c r="D34" s="148"/>
      <c r="E34" s="148"/>
      <c r="F34" s="148"/>
      <c r="G34" s="148"/>
    </row>
    <row r="35" spans="1:7">
      <c r="A35" s="147" t="s">
        <v>58</v>
      </c>
      <c r="B35" s="148"/>
      <c r="C35" s="148"/>
      <c r="D35" s="148"/>
      <c r="E35" s="148"/>
      <c r="F35" s="148"/>
      <c r="G35" s="148"/>
    </row>
    <row r="36" spans="1:7">
      <c r="A36" s="147" t="s">
        <v>59</v>
      </c>
      <c r="B36" s="148"/>
      <c r="C36" s="148"/>
      <c r="D36" s="148"/>
      <c r="E36" s="148"/>
      <c r="F36" s="148"/>
      <c r="G36" s="148"/>
    </row>
    <row r="37" spans="1:7">
      <c r="A37" s="147" t="s">
        <v>60</v>
      </c>
      <c r="B37" s="148"/>
      <c r="C37" s="148"/>
      <c r="D37" s="148"/>
      <c r="E37" s="148"/>
      <c r="F37" s="148"/>
      <c r="G37" s="148"/>
    </row>
    <row r="38" spans="1:7" ht="18.2" customHeight="1">
      <c r="A38" s="152" t="s">
        <v>53</v>
      </c>
      <c r="B38" s="148"/>
      <c r="C38" s="148"/>
      <c r="D38" s="148"/>
      <c r="E38" s="148"/>
      <c r="F38" s="148"/>
      <c r="G38" s="148"/>
    </row>
    <row r="39" spans="1:7">
      <c r="A39" s="147" t="s">
        <v>61</v>
      </c>
      <c r="B39" s="148"/>
      <c r="C39" s="148"/>
      <c r="D39" s="148"/>
      <c r="E39" s="148"/>
      <c r="F39" s="148"/>
      <c r="G39" s="148"/>
    </row>
    <row r="41" spans="1:7">
      <c r="D41" s="4"/>
      <c r="E41" s="4"/>
      <c r="F41"/>
      <c r="G41"/>
    </row>
    <row r="44" spans="1:7">
      <c r="B44" s="4"/>
      <c r="C44" s="4"/>
    </row>
  </sheetData>
  <mergeCells count="12">
    <mergeCell ref="A39:G39"/>
    <mergeCell ref="A1:E1"/>
    <mergeCell ref="F3:G3"/>
    <mergeCell ref="A30:G30"/>
    <mergeCell ref="A31:G31"/>
    <mergeCell ref="A32:G32"/>
    <mergeCell ref="A33:G33"/>
    <mergeCell ref="A34:G34"/>
    <mergeCell ref="A35:G35"/>
    <mergeCell ref="A36:G36"/>
    <mergeCell ref="A37:G37"/>
    <mergeCell ref="A38:G38"/>
  </mergeCells>
  <phoneticPr fontId="2" type="noConversion"/>
  <pageMargins left="0.35433070866141736" right="0.35433070866141736" top="0.59055118110236227" bottom="0.59055118110236227" header="0.51181102362204722" footer="0.51181102362204722"/>
  <pageSetup paperSize="9" orientation="portrait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41"/>
  <sheetViews>
    <sheetView workbookViewId="0">
      <selection activeCell="H5" sqref="H5"/>
    </sheetView>
  </sheetViews>
  <sheetFormatPr defaultRowHeight="16.7"/>
  <cols>
    <col min="1" max="1" width="21" customWidth="1"/>
    <col min="2" max="2" width="15.375" style="6" customWidth="1"/>
    <col min="3" max="3" width="16.25" style="6" customWidth="1"/>
    <col min="4" max="4" width="14.75" style="6" customWidth="1"/>
    <col min="5" max="5" width="16.5" style="6" customWidth="1"/>
    <col min="6" max="7" width="8.625" style="6" customWidth="1"/>
  </cols>
  <sheetData>
    <row r="1" spans="1:8" ht="25.5" customHeight="1">
      <c r="A1" s="155" t="s">
        <v>133</v>
      </c>
      <c r="B1" s="156"/>
      <c r="C1" s="156"/>
      <c r="D1" s="156"/>
      <c r="E1" s="156"/>
      <c r="F1" s="15"/>
      <c r="G1" s="15"/>
      <c r="H1" s="2"/>
    </row>
    <row r="2" spans="1:8">
      <c r="A2" s="2"/>
      <c r="B2" s="9"/>
      <c r="C2" s="9"/>
      <c r="D2" s="9"/>
      <c r="E2" s="9"/>
      <c r="F2" s="9"/>
      <c r="G2" s="9"/>
      <c r="H2" s="2"/>
    </row>
    <row r="3" spans="1:8" ht="21.85" customHeight="1">
      <c r="A3" s="16"/>
      <c r="B3" s="162" t="s">
        <v>134</v>
      </c>
      <c r="C3" s="163"/>
      <c r="D3" s="162" t="s">
        <v>62</v>
      </c>
      <c r="E3" s="163"/>
      <c r="F3" s="157" t="s">
        <v>26</v>
      </c>
      <c r="G3" s="158"/>
      <c r="H3" s="2"/>
    </row>
    <row r="4" spans="1:8" s="2" customFormat="1" ht="29.35" customHeight="1">
      <c r="A4" s="1" t="s">
        <v>17</v>
      </c>
      <c r="B4" s="7" t="s">
        <v>28</v>
      </c>
      <c r="C4" s="7" t="s">
        <v>29</v>
      </c>
      <c r="D4" s="7" t="s">
        <v>28</v>
      </c>
      <c r="E4" s="7" t="s">
        <v>29</v>
      </c>
      <c r="F4" s="8" t="s">
        <v>30</v>
      </c>
      <c r="G4" s="8" t="s">
        <v>31</v>
      </c>
    </row>
    <row r="5" spans="1:8" ht="21.85" customHeight="1">
      <c r="A5" s="16" t="s">
        <v>10</v>
      </c>
      <c r="B5" s="17">
        <f>SUM(公式!N5)</f>
        <v>1509385</v>
      </c>
      <c r="C5" s="17">
        <f>SUM(公式!O5)</f>
        <v>3223100</v>
      </c>
      <c r="D5" s="17">
        <v>2048014</v>
      </c>
      <c r="E5" s="17">
        <v>4711800</v>
      </c>
      <c r="F5" s="10">
        <f t="shared" ref="F5:G10" si="0">SUM(B5/D5-1)</f>
        <v>-0.26300064355028818</v>
      </c>
      <c r="G5" s="10">
        <f t="shared" si="0"/>
        <v>-0.31595144106286344</v>
      </c>
      <c r="H5" s="2"/>
    </row>
    <row r="6" spans="1:8" ht="21.85" customHeight="1">
      <c r="A6" s="16" t="s">
        <v>11</v>
      </c>
      <c r="B6" s="17">
        <f>SUM(公式!N8)</f>
        <v>1626961</v>
      </c>
      <c r="C6" s="17">
        <f>SUM(公式!O8)</f>
        <v>3792100</v>
      </c>
      <c r="D6" s="18">
        <v>1652053</v>
      </c>
      <c r="E6" s="18">
        <v>3808600</v>
      </c>
      <c r="F6" s="10">
        <f t="shared" si="0"/>
        <v>-1.5188374707106878E-2</v>
      </c>
      <c r="G6" s="10">
        <f t="shared" si="0"/>
        <v>-4.3323005828913574E-3</v>
      </c>
      <c r="H6" s="2"/>
    </row>
    <row r="7" spans="1:8" ht="21.85" customHeight="1">
      <c r="A7" s="16" t="s">
        <v>12</v>
      </c>
      <c r="B7" s="17">
        <f>SUM(公式!N10)</f>
        <v>258</v>
      </c>
      <c r="C7" s="17">
        <f>SUM(公式!O10)</f>
        <v>4900</v>
      </c>
      <c r="D7" s="19">
        <v>11799</v>
      </c>
      <c r="E7" s="19">
        <v>161200</v>
      </c>
      <c r="F7" s="10">
        <f t="shared" si="0"/>
        <v>-0.97813374014747012</v>
      </c>
      <c r="G7" s="10">
        <f t="shared" si="0"/>
        <v>-0.96960297766749381</v>
      </c>
      <c r="H7" s="2"/>
    </row>
    <row r="8" spans="1:8" ht="21.85" customHeight="1">
      <c r="A8" s="16" t="s">
        <v>13</v>
      </c>
      <c r="B8" s="17">
        <f>SUM(公式!N12)</f>
        <v>4902762</v>
      </c>
      <c r="C8" s="17">
        <f>SUM(公式!O12)</f>
        <v>9394900</v>
      </c>
      <c r="D8" s="19">
        <v>3554097</v>
      </c>
      <c r="E8" s="19">
        <v>8821400</v>
      </c>
      <c r="F8" s="10">
        <f t="shared" si="0"/>
        <v>0.37946769601392427</v>
      </c>
      <c r="G8" s="10">
        <f t="shared" si="0"/>
        <v>6.5012356315324205E-2</v>
      </c>
      <c r="H8" s="2"/>
    </row>
    <row r="9" spans="1:8" ht="21.85" customHeight="1">
      <c r="A9" s="16" t="s">
        <v>1</v>
      </c>
      <c r="B9" s="17">
        <f>SUM(公式!N14)</f>
        <v>985039</v>
      </c>
      <c r="C9" s="17">
        <f>SUM(公式!O14)</f>
        <v>2571900</v>
      </c>
      <c r="D9" s="19">
        <v>1265023</v>
      </c>
      <c r="E9" s="19">
        <v>2944200</v>
      </c>
      <c r="F9" s="10">
        <f t="shared" si="0"/>
        <v>-0.22132720116551241</v>
      </c>
      <c r="G9" s="10">
        <f t="shared" si="0"/>
        <v>-0.12645200733645812</v>
      </c>
      <c r="H9" s="2"/>
    </row>
    <row r="10" spans="1:8" ht="23.35" customHeight="1">
      <c r="A10" s="20" t="s">
        <v>18</v>
      </c>
      <c r="B10" s="19">
        <f>SUM(B5:B9)</f>
        <v>9024405</v>
      </c>
      <c r="C10" s="19">
        <f>SUM(C5:C9)</f>
        <v>18986900</v>
      </c>
      <c r="D10" s="19">
        <v>8530986</v>
      </c>
      <c r="E10" s="19">
        <v>20447200</v>
      </c>
      <c r="F10" s="10">
        <f t="shared" si="0"/>
        <v>5.7838449154646421E-2</v>
      </c>
      <c r="G10" s="10">
        <f t="shared" si="0"/>
        <v>-7.1418091474627299E-2</v>
      </c>
      <c r="H10" s="2"/>
    </row>
    <row r="11" spans="1:8" ht="11.35" customHeight="1">
      <c r="A11" s="21"/>
      <c r="B11" s="22"/>
      <c r="C11" s="22"/>
      <c r="D11" s="22"/>
      <c r="E11" s="22"/>
      <c r="F11" s="22"/>
      <c r="G11" s="22"/>
      <c r="H11" s="2"/>
    </row>
    <row r="12" spans="1:8" ht="21.85" customHeight="1">
      <c r="A12" s="23" t="s">
        <v>19</v>
      </c>
      <c r="B12" s="17">
        <f>SUM(公式!N20)</f>
        <v>303839</v>
      </c>
      <c r="C12" s="17">
        <f>SUM(公式!O20)</f>
        <v>1756900</v>
      </c>
      <c r="D12" s="18">
        <v>477707</v>
      </c>
      <c r="E12" s="18">
        <v>3516100</v>
      </c>
      <c r="F12" s="10">
        <f t="shared" ref="F12:G16" si="1">SUM(B12/D12-1)</f>
        <v>-0.36396368485284913</v>
      </c>
      <c r="G12" s="10">
        <f t="shared" si="1"/>
        <v>-0.50032706692073603</v>
      </c>
      <c r="H12" s="2"/>
    </row>
    <row r="13" spans="1:8" ht="21.85" customHeight="1">
      <c r="A13" s="16" t="s">
        <v>8</v>
      </c>
      <c r="B13" s="17">
        <f>SUM(公式!N23)</f>
        <v>47746</v>
      </c>
      <c r="C13" s="17">
        <f>SUM(公式!O23)</f>
        <v>399500</v>
      </c>
      <c r="D13" s="19">
        <v>112090</v>
      </c>
      <c r="E13" s="19">
        <v>1355500</v>
      </c>
      <c r="F13" s="10">
        <f t="shared" si="1"/>
        <v>-0.57403871888660896</v>
      </c>
      <c r="G13" s="10">
        <f t="shared" si="1"/>
        <v>-0.70527480634452233</v>
      </c>
      <c r="H13" s="2"/>
    </row>
    <row r="14" spans="1:8" ht="21.85" customHeight="1">
      <c r="A14" s="16" t="s">
        <v>9</v>
      </c>
      <c r="B14" s="17">
        <f>SUM(公式!N25)</f>
        <v>29945</v>
      </c>
      <c r="C14" s="17">
        <f>SUM(公式!O25)</f>
        <v>208200</v>
      </c>
      <c r="D14" s="19">
        <v>21220</v>
      </c>
      <c r="E14" s="19">
        <v>139200</v>
      </c>
      <c r="F14" s="10">
        <f t="shared" si="1"/>
        <v>0.41116870876531575</v>
      </c>
      <c r="G14" s="10">
        <f t="shared" si="1"/>
        <v>0.4956896551724137</v>
      </c>
      <c r="H14" s="2"/>
    </row>
    <row r="15" spans="1:8" ht="21.85" customHeight="1">
      <c r="A15" s="16" t="s">
        <v>0</v>
      </c>
      <c r="B15" s="17">
        <f>SUM(公式!N27)</f>
        <v>168687</v>
      </c>
      <c r="C15" s="17">
        <f>SUM(公式!O27)</f>
        <v>1525200</v>
      </c>
      <c r="D15" s="19">
        <v>79421</v>
      </c>
      <c r="E15" s="19">
        <v>852400</v>
      </c>
      <c r="F15" s="10">
        <f t="shared" si="1"/>
        <v>1.1239596580249556</v>
      </c>
      <c r="G15" s="10">
        <f t="shared" si="1"/>
        <v>0.78930079774753636</v>
      </c>
      <c r="H15" s="2"/>
    </row>
    <row r="16" spans="1:8" ht="21.85" customHeight="1">
      <c r="A16" s="20" t="s">
        <v>18</v>
      </c>
      <c r="B16" s="19">
        <f>SUM(B12:B15)</f>
        <v>550217</v>
      </c>
      <c r="C16" s="19">
        <f>SUM(C12:C15)</f>
        <v>3889800</v>
      </c>
      <c r="D16" s="19">
        <v>690438</v>
      </c>
      <c r="E16" s="19">
        <v>5863200</v>
      </c>
      <c r="F16" s="10">
        <f t="shared" si="1"/>
        <v>-0.20308992262882397</v>
      </c>
      <c r="G16" s="10">
        <f t="shared" si="1"/>
        <v>-0.33657388456815396</v>
      </c>
      <c r="H16" s="2"/>
    </row>
    <row r="17" spans="1:8" ht="11.35" customHeight="1">
      <c r="A17" s="21"/>
      <c r="B17" s="24"/>
      <c r="C17" s="24"/>
      <c r="D17" s="24"/>
      <c r="E17" s="24"/>
      <c r="F17" s="22"/>
      <c r="G17" s="22"/>
      <c r="H17" s="2"/>
    </row>
    <row r="18" spans="1:8" ht="21.85" customHeight="1">
      <c r="A18" s="16" t="s">
        <v>20</v>
      </c>
      <c r="B18" s="17">
        <f>SUM(公式!N31)</f>
        <v>3772977</v>
      </c>
      <c r="C18" s="17">
        <f>SUM(公式!O31)</f>
        <v>10944000</v>
      </c>
      <c r="D18" s="18">
        <v>4576951</v>
      </c>
      <c r="E18" s="18">
        <v>12639000</v>
      </c>
      <c r="F18" s="10">
        <f t="shared" ref="F18:G22" si="2">SUM(B18/D18-1)</f>
        <v>-0.17565711321794797</v>
      </c>
      <c r="G18" s="10">
        <f t="shared" si="2"/>
        <v>-0.13410871113220979</v>
      </c>
      <c r="H18" s="2"/>
    </row>
    <row r="19" spans="1:8" ht="21.85" customHeight="1">
      <c r="A19" s="16" t="s">
        <v>2</v>
      </c>
      <c r="B19" s="17">
        <f>SUM(公式!N34)</f>
        <v>299352</v>
      </c>
      <c r="C19" s="17">
        <f>SUM(公式!O34)</f>
        <v>1437500</v>
      </c>
      <c r="D19" s="19">
        <v>262551</v>
      </c>
      <c r="E19" s="19">
        <v>1283500</v>
      </c>
      <c r="F19" s="10">
        <f t="shared" si="2"/>
        <v>0.14016705325822421</v>
      </c>
      <c r="G19" s="10">
        <f t="shared" si="2"/>
        <v>0.11998441760810286</v>
      </c>
      <c r="H19" s="2"/>
    </row>
    <row r="20" spans="1:8" ht="21.85" customHeight="1">
      <c r="A20" s="16" t="s">
        <v>3</v>
      </c>
      <c r="B20" s="17">
        <f>SUM(公式!N38)</f>
        <v>226546</v>
      </c>
      <c r="C20" s="17">
        <f>SUM(公式!O38)</f>
        <v>2724500</v>
      </c>
      <c r="D20" s="19">
        <v>237747</v>
      </c>
      <c r="E20" s="19">
        <v>3193600</v>
      </c>
      <c r="F20" s="10">
        <f t="shared" si="2"/>
        <v>-4.7113107631221451E-2</v>
      </c>
      <c r="G20" s="10">
        <f t="shared" si="2"/>
        <v>-0.14688752505010017</v>
      </c>
      <c r="H20" s="2"/>
    </row>
    <row r="21" spans="1:8" ht="21.85" customHeight="1">
      <c r="A21" s="16" t="s">
        <v>14</v>
      </c>
      <c r="B21" s="17">
        <f>SUM(公式!N41)</f>
        <v>406182</v>
      </c>
      <c r="C21" s="17">
        <f>SUM(公式!O41)</f>
        <v>2361300</v>
      </c>
      <c r="D21" s="19">
        <v>1166825</v>
      </c>
      <c r="E21" s="19">
        <v>4681400</v>
      </c>
      <c r="F21" s="10">
        <f t="shared" si="2"/>
        <v>-0.65189124333126225</v>
      </c>
      <c r="G21" s="10">
        <f t="shared" si="2"/>
        <v>-0.49559960695518435</v>
      </c>
      <c r="H21" s="2"/>
    </row>
    <row r="22" spans="1:8" ht="21.85" customHeight="1">
      <c r="A22" s="20" t="s">
        <v>18</v>
      </c>
      <c r="B22" s="19">
        <f>SUM(B18:B21)</f>
        <v>4705057</v>
      </c>
      <c r="C22" s="19">
        <f>SUM(C18:C21)</f>
        <v>17467300</v>
      </c>
      <c r="D22" s="19">
        <v>6244074</v>
      </c>
      <c r="E22" s="19">
        <v>21797500</v>
      </c>
      <c r="F22" s="10">
        <f t="shared" si="2"/>
        <v>-0.2464764190815163</v>
      </c>
      <c r="G22" s="10">
        <f t="shared" si="2"/>
        <v>-0.19865580915242576</v>
      </c>
      <c r="H22" s="2"/>
    </row>
    <row r="23" spans="1:8" ht="11.35" customHeight="1">
      <c r="A23" s="21"/>
      <c r="B23" s="24"/>
      <c r="C23" s="24"/>
      <c r="D23" s="24"/>
      <c r="E23" s="24"/>
      <c r="F23" s="22"/>
      <c r="G23" s="22"/>
      <c r="H23" s="2"/>
    </row>
    <row r="24" spans="1:8" ht="21.85" customHeight="1">
      <c r="A24" s="16" t="s">
        <v>21</v>
      </c>
      <c r="B24" s="17">
        <f>SUM(公式!N46)</f>
        <v>32931</v>
      </c>
      <c r="C24" s="17">
        <f>SUM(公式!O46)</f>
        <v>177100</v>
      </c>
      <c r="D24" s="19">
        <v>151095</v>
      </c>
      <c r="E24" s="19">
        <v>424900</v>
      </c>
      <c r="F24" s="10">
        <f t="shared" ref="F24:G27" si="3">SUM(B24/D24-1)</f>
        <v>-0.78205102749925537</v>
      </c>
      <c r="G24" s="10">
        <f t="shared" si="3"/>
        <v>-0.58319604612850084</v>
      </c>
      <c r="H24" s="2"/>
    </row>
    <row r="25" spans="1:8" ht="21.85" customHeight="1">
      <c r="A25" s="16" t="s">
        <v>15</v>
      </c>
      <c r="B25" s="17">
        <f>SUM(公式!N50)</f>
        <v>903130</v>
      </c>
      <c r="C25" s="17">
        <f>SUM(公式!O50)</f>
        <v>9181800</v>
      </c>
      <c r="D25" s="19">
        <v>765476</v>
      </c>
      <c r="E25" s="19">
        <v>6627800</v>
      </c>
      <c r="F25" s="10">
        <f t="shared" si="3"/>
        <v>0.17982797631800351</v>
      </c>
      <c r="G25" s="10">
        <f t="shared" si="3"/>
        <v>0.38534657050605037</v>
      </c>
      <c r="H25" s="2"/>
    </row>
    <row r="26" spans="1:8" ht="21.85" customHeight="1">
      <c r="A26" s="16" t="s">
        <v>16</v>
      </c>
      <c r="B26" s="17">
        <f>SUM(公式!N55)</f>
        <v>1359729</v>
      </c>
      <c r="C26" s="17">
        <f>SUM(公式!O55)</f>
        <v>8316700</v>
      </c>
      <c r="D26" s="19">
        <v>786443</v>
      </c>
      <c r="E26" s="19">
        <v>4980100</v>
      </c>
      <c r="F26" s="10">
        <f t="shared" si="3"/>
        <v>0.72896064940497918</v>
      </c>
      <c r="G26" s="10">
        <f t="shared" si="3"/>
        <v>0.66998654645489042</v>
      </c>
      <c r="H26" s="2"/>
    </row>
    <row r="27" spans="1:8" ht="21.85" customHeight="1">
      <c r="A27" s="20" t="s">
        <v>18</v>
      </c>
      <c r="B27" s="19">
        <f>SUM(B24:B26)</f>
        <v>2295790</v>
      </c>
      <c r="C27" s="19">
        <f>SUM(C24:C26)</f>
        <v>17675600</v>
      </c>
      <c r="D27" s="19">
        <v>1703014</v>
      </c>
      <c r="E27" s="19">
        <v>12032800</v>
      </c>
      <c r="F27" s="10">
        <f t="shared" si="3"/>
        <v>0.34807464882848871</v>
      </c>
      <c r="G27" s="10">
        <f t="shared" si="3"/>
        <v>0.46895153247789367</v>
      </c>
      <c r="H27" s="2"/>
    </row>
    <row r="28" spans="1:8" ht="11.35" customHeight="1">
      <c r="A28" s="21"/>
      <c r="B28" s="22"/>
      <c r="C28" s="22"/>
      <c r="D28" s="22"/>
      <c r="E28" s="22"/>
      <c r="F28" s="22"/>
      <c r="G28" s="22"/>
      <c r="H28" s="2"/>
    </row>
    <row r="29" spans="1:8" ht="25" customHeight="1">
      <c r="A29" s="12" t="s">
        <v>63</v>
      </c>
      <c r="B29" s="13">
        <f>SUM(B10+B16+B22+B27)</f>
        <v>16575469</v>
      </c>
      <c r="C29" s="13">
        <f>SUM(C10+C16+C22+C27)</f>
        <v>58019600</v>
      </c>
      <c r="D29" s="13">
        <f>SUM(D10+D16+D22+D27)</f>
        <v>17168512</v>
      </c>
      <c r="E29" s="13">
        <f>SUM(E10+E16+E22+E27)</f>
        <v>60140700</v>
      </c>
      <c r="F29" s="14">
        <f>SUM(B29/D29-1)</f>
        <v>-3.4542481025728988E-2</v>
      </c>
      <c r="G29" s="14">
        <f>SUM(C29/E29-1)</f>
        <v>-3.5268960953231288E-2</v>
      </c>
      <c r="H29" s="2"/>
    </row>
    <row r="30" spans="1:8" ht="18.2" customHeight="1">
      <c r="A30" s="159" t="s">
        <v>25</v>
      </c>
      <c r="B30" s="160"/>
      <c r="C30" s="160"/>
      <c r="D30" s="160"/>
      <c r="E30" s="160"/>
      <c r="F30" s="160"/>
      <c r="G30" s="160"/>
      <c r="H30" s="2"/>
    </row>
    <row r="31" spans="1:8">
      <c r="A31" s="153" t="s">
        <v>54</v>
      </c>
      <c r="B31" s="154"/>
      <c r="C31" s="154"/>
      <c r="D31" s="154"/>
      <c r="E31" s="154"/>
      <c r="F31" s="154"/>
      <c r="G31" s="154"/>
      <c r="H31" s="2"/>
    </row>
    <row r="32" spans="1:8">
      <c r="A32" s="153" t="s">
        <v>55</v>
      </c>
      <c r="B32" s="154"/>
      <c r="C32" s="154"/>
      <c r="D32" s="154"/>
      <c r="E32" s="154"/>
      <c r="F32" s="154"/>
      <c r="G32" s="154"/>
      <c r="H32" s="2"/>
    </row>
    <row r="33" spans="1:8">
      <c r="A33" s="153" t="s">
        <v>56</v>
      </c>
      <c r="B33" s="154"/>
      <c r="C33" s="154"/>
      <c r="D33" s="154"/>
      <c r="E33" s="154"/>
      <c r="F33" s="154"/>
      <c r="G33" s="154"/>
      <c r="H33" s="2"/>
    </row>
    <row r="34" spans="1:8">
      <c r="A34" s="153" t="s">
        <v>57</v>
      </c>
      <c r="B34" s="154"/>
      <c r="C34" s="154"/>
      <c r="D34" s="154"/>
      <c r="E34" s="154"/>
      <c r="F34" s="154"/>
      <c r="G34" s="154"/>
      <c r="H34" s="2"/>
    </row>
    <row r="35" spans="1:8">
      <c r="A35" s="153" t="s">
        <v>58</v>
      </c>
      <c r="B35" s="154"/>
      <c r="C35" s="154"/>
      <c r="D35" s="154"/>
      <c r="E35" s="154"/>
      <c r="F35" s="154"/>
      <c r="G35" s="154"/>
      <c r="H35" s="2"/>
    </row>
    <row r="36" spans="1:8">
      <c r="A36" s="153" t="s">
        <v>59</v>
      </c>
      <c r="B36" s="154"/>
      <c r="C36" s="154"/>
      <c r="D36" s="154"/>
      <c r="E36" s="154"/>
      <c r="F36" s="154"/>
      <c r="G36" s="154"/>
      <c r="H36" s="2"/>
    </row>
    <row r="37" spans="1:8">
      <c r="A37" s="153" t="s">
        <v>60</v>
      </c>
      <c r="B37" s="154"/>
      <c r="C37" s="154"/>
      <c r="D37" s="154"/>
      <c r="E37" s="154"/>
      <c r="F37" s="154"/>
      <c r="G37" s="154"/>
      <c r="H37" s="2"/>
    </row>
    <row r="38" spans="1:8">
      <c r="A38" s="161" t="s">
        <v>53</v>
      </c>
      <c r="B38" s="154"/>
      <c r="C38" s="154"/>
      <c r="D38" s="154"/>
      <c r="E38" s="154"/>
      <c r="F38" s="154"/>
      <c r="G38" s="154"/>
      <c r="H38" s="2"/>
    </row>
    <row r="39" spans="1:8">
      <c r="A39" s="153" t="s">
        <v>61</v>
      </c>
      <c r="B39" s="154"/>
      <c r="C39" s="154"/>
      <c r="D39" s="154"/>
      <c r="E39" s="154"/>
      <c r="F39" s="154"/>
      <c r="G39" s="154"/>
      <c r="H39" s="2"/>
    </row>
    <row r="41" spans="1:8">
      <c r="F41"/>
      <c r="G41"/>
    </row>
  </sheetData>
  <mergeCells count="14">
    <mergeCell ref="A39:G39"/>
    <mergeCell ref="A1:E1"/>
    <mergeCell ref="F3:G3"/>
    <mergeCell ref="A30:G30"/>
    <mergeCell ref="A31:G31"/>
    <mergeCell ref="A32:G32"/>
    <mergeCell ref="A33:G33"/>
    <mergeCell ref="A34:G34"/>
    <mergeCell ref="A35:G35"/>
    <mergeCell ref="A36:G36"/>
    <mergeCell ref="A37:G37"/>
    <mergeCell ref="A38:G38"/>
    <mergeCell ref="B3:C3"/>
    <mergeCell ref="D3:E3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39"/>
  <sheetViews>
    <sheetView workbookViewId="0">
      <selection activeCell="I8" sqref="I8"/>
    </sheetView>
  </sheetViews>
  <sheetFormatPr defaultColWidth="8.875" defaultRowHeight="15.35"/>
  <cols>
    <col min="1" max="1" width="20.25" style="117" bestFit="1" customWidth="1"/>
    <col min="2" max="5" width="13.5" style="117" bestFit="1" customWidth="1"/>
    <col min="6" max="7" width="8.5" style="117" bestFit="1" customWidth="1"/>
    <col min="8" max="16384" width="8.875" style="117"/>
  </cols>
  <sheetData>
    <row r="1" spans="1:7" ht="25.5" customHeight="1">
      <c r="A1" s="155" t="s">
        <v>150</v>
      </c>
      <c r="B1" s="155"/>
      <c r="C1" s="155"/>
      <c r="D1" s="155"/>
      <c r="E1" s="155"/>
      <c r="F1" s="116"/>
      <c r="G1" s="116"/>
    </row>
    <row r="3" spans="1:7" ht="21.85" customHeight="1">
      <c r="A3" s="118"/>
      <c r="B3" s="119" t="s">
        <v>151</v>
      </c>
      <c r="C3" s="119"/>
      <c r="D3" s="119" t="s">
        <v>152</v>
      </c>
      <c r="E3" s="119"/>
      <c r="F3" s="164" t="s">
        <v>153</v>
      </c>
      <c r="G3" s="165"/>
    </row>
    <row r="4" spans="1:7" ht="29.35" customHeight="1">
      <c r="A4" s="120" t="s">
        <v>154</v>
      </c>
      <c r="B4" s="120" t="s">
        <v>155</v>
      </c>
      <c r="C4" s="120" t="s">
        <v>156</v>
      </c>
      <c r="D4" s="120" t="s">
        <v>155</v>
      </c>
      <c r="E4" s="120" t="s">
        <v>156</v>
      </c>
      <c r="F4" s="121" t="s">
        <v>157</v>
      </c>
      <c r="G4" s="121" t="s">
        <v>158</v>
      </c>
    </row>
    <row r="5" spans="1:7" ht="21.85" customHeight="1">
      <c r="A5" s="118" t="s">
        <v>159</v>
      </c>
      <c r="B5" s="122">
        <f>SUM(公式!P5)</f>
        <v>1821291</v>
      </c>
      <c r="C5" s="122">
        <f>SUM(公式!Q5)</f>
        <v>3890600</v>
      </c>
      <c r="D5" s="122">
        <v>2257429</v>
      </c>
      <c r="E5" s="122">
        <v>5214100</v>
      </c>
      <c r="F5" s="137">
        <f t="shared" ref="F5:G10" si="0">SUM(B5/D5-1)</f>
        <v>-0.193201203670193</v>
      </c>
      <c r="G5" s="137">
        <f t="shared" si="0"/>
        <v>-0.25383095836290059</v>
      </c>
    </row>
    <row r="6" spans="1:7" ht="21.85" customHeight="1">
      <c r="A6" s="118" t="s">
        <v>160</v>
      </c>
      <c r="B6" s="122">
        <f>SUM(公式!P8)</f>
        <v>1818832</v>
      </c>
      <c r="C6" s="122">
        <f>SUM(公式!Q8)</f>
        <v>4273100</v>
      </c>
      <c r="D6" s="123">
        <v>1896936</v>
      </c>
      <c r="E6" s="123">
        <v>4255600</v>
      </c>
      <c r="F6" s="137">
        <f t="shared" si="0"/>
        <v>-4.1173766537194734E-2</v>
      </c>
      <c r="G6" s="137">
        <f t="shared" si="0"/>
        <v>4.1122285929129365E-3</v>
      </c>
    </row>
    <row r="7" spans="1:7" ht="21.85" customHeight="1">
      <c r="A7" s="118" t="s">
        <v>161</v>
      </c>
      <c r="B7" s="122">
        <f>SUM(公式!P10)</f>
        <v>258</v>
      </c>
      <c r="C7" s="122">
        <f>SUM(公式!Q10)</f>
        <v>4900</v>
      </c>
      <c r="D7" s="124">
        <v>12670</v>
      </c>
      <c r="E7" s="124">
        <v>167200</v>
      </c>
      <c r="F7" s="137">
        <f t="shared" si="0"/>
        <v>-0.97963693764798743</v>
      </c>
      <c r="G7" s="137">
        <f t="shared" si="0"/>
        <v>-0.97069377990430628</v>
      </c>
    </row>
    <row r="8" spans="1:7" ht="21.85" customHeight="1">
      <c r="A8" s="118" t="s">
        <v>162</v>
      </c>
      <c r="B8" s="122">
        <f>SUM(公式!P12)</f>
        <v>5530304</v>
      </c>
      <c r="C8" s="122">
        <f>SUM(公式!Q12)</f>
        <v>10833500</v>
      </c>
      <c r="D8" s="124">
        <v>4465373</v>
      </c>
      <c r="E8" s="124">
        <v>11108900</v>
      </c>
      <c r="F8" s="137">
        <f t="shared" si="0"/>
        <v>0.23848646014565866</v>
      </c>
      <c r="G8" s="137">
        <f t="shared" si="0"/>
        <v>-2.4790933395745784E-2</v>
      </c>
    </row>
    <row r="9" spans="1:7" ht="21.85" customHeight="1">
      <c r="A9" s="118" t="s">
        <v>163</v>
      </c>
      <c r="B9" s="122">
        <f>SUM(公式!P14)</f>
        <v>1148621</v>
      </c>
      <c r="C9" s="122">
        <f>SUM(公式!Q14)</f>
        <v>2952600</v>
      </c>
      <c r="D9" s="124">
        <v>1412752</v>
      </c>
      <c r="E9" s="124">
        <v>3264400</v>
      </c>
      <c r="F9" s="137">
        <f t="shared" si="0"/>
        <v>-0.18696204287801399</v>
      </c>
      <c r="G9" s="137">
        <f t="shared" si="0"/>
        <v>-9.5515255483396677E-2</v>
      </c>
    </row>
    <row r="10" spans="1:7" ht="23.35" customHeight="1">
      <c r="A10" s="125" t="s">
        <v>164</v>
      </c>
      <c r="B10" s="124">
        <f>SUM(B5:B9)</f>
        <v>10319306</v>
      </c>
      <c r="C10" s="124">
        <f>SUM(C5:C9)</f>
        <v>21954700</v>
      </c>
      <c r="D10" s="124">
        <v>10045160</v>
      </c>
      <c r="E10" s="124">
        <v>24010200</v>
      </c>
      <c r="F10" s="137">
        <f t="shared" si="0"/>
        <v>2.7291352253224543E-2</v>
      </c>
      <c r="G10" s="137">
        <f t="shared" si="0"/>
        <v>-8.5609449317373465E-2</v>
      </c>
    </row>
    <row r="11" spans="1:7" ht="11.35" customHeight="1">
      <c r="A11" s="126"/>
      <c r="B11" s="127"/>
      <c r="C11" s="127"/>
      <c r="D11" s="127"/>
      <c r="E11" s="127"/>
      <c r="F11" s="139"/>
      <c r="G11" s="139"/>
    </row>
    <row r="12" spans="1:7" ht="21.85" customHeight="1">
      <c r="A12" s="128" t="s">
        <v>165</v>
      </c>
      <c r="B12" s="122">
        <f>SUM(公式!P20)</f>
        <v>341993</v>
      </c>
      <c r="C12" s="122">
        <f>SUM(公式!Q20)</f>
        <v>1964900</v>
      </c>
      <c r="D12" s="123">
        <v>521026</v>
      </c>
      <c r="E12" s="123">
        <v>3796800</v>
      </c>
      <c r="F12" s="137">
        <f t="shared" ref="F12:G16" si="1">SUM(B12/D12-1)</f>
        <v>-0.34361624947699343</v>
      </c>
      <c r="G12" s="137">
        <f t="shared" si="1"/>
        <v>-0.48248525073746318</v>
      </c>
    </row>
    <row r="13" spans="1:7" ht="21.85" customHeight="1">
      <c r="A13" s="118" t="s">
        <v>166</v>
      </c>
      <c r="B13" s="122">
        <f>SUM(公式!P23)</f>
        <v>52307</v>
      </c>
      <c r="C13" s="122">
        <f>SUM(公式!Q23)</f>
        <v>436600</v>
      </c>
      <c r="D13" s="124">
        <v>122541</v>
      </c>
      <c r="E13" s="124">
        <v>1431500</v>
      </c>
      <c r="F13" s="137">
        <f t="shared" si="1"/>
        <v>-0.57314694673619448</v>
      </c>
      <c r="G13" s="137">
        <f t="shared" si="1"/>
        <v>-0.69500523925951807</v>
      </c>
    </row>
    <row r="14" spans="1:7" ht="21.85" customHeight="1">
      <c r="A14" s="118" t="s">
        <v>167</v>
      </c>
      <c r="B14" s="122">
        <f>SUM(公式!P25)</f>
        <v>29945</v>
      </c>
      <c r="C14" s="122">
        <f>SUM(公式!Q25)</f>
        <v>208200</v>
      </c>
      <c r="D14" s="124">
        <v>21220</v>
      </c>
      <c r="E14" s="124">
        <v>139200</v>
      </c>
      <c r="F14" s="137">
        <f t="shared" si="1"/>
        <v>0.41116870876531575</v>
      </c>
      <c r="G14" s="137">
        <f t="shared" si="1"/>
        <v>0.4956896551724137</v>
      </c>
    </row>
    <row r="15" spans="1:7" ht="21.85" customHeight="1">
      <c r="A15" s="118" t="s">
        <v>168</v>
      </c>
      <c r="B15" s="122">
        <f>SUM(公式!P27)</f>
        <v>182334</v>
      </c>
      <c r="C15" s="122">
        <f>SUM(公式!Q27)</f>
        <v>1690100</v>
      </c>
      <c r="D15" s="124">
        <v>103536</v>
      </c>
      <c r="E15" s="124">
        <v>1105700</v>
      </c>
      <c r="F15" s="137">
        <f t="shared" si="1"/>
        <v>0.76106861381548452</v>
      </c>
      <c r="G15" s="137">
        <f t="shared" si="1"/>
        <v>0.52853396038708511</v>
      </c>
    </row>
    <row r="16" spans="1:7" ht="21.85" customHeight="1">
      <c r="A16" s="125" t="s">
        <v>164</v>
      </c>
      <c r="B16" s="124">
        <f>SUM(B12:B15)</f>
        <v>606579</v>
      </c>
      <c r="C16" s="124">
        <f>SUM(C12:C15)</f>
        <v>4299800</v>
      </c>
      <c r="D16" s="124">
        <v>768323</v>
      </c>
      <c r="E16" s="124">
        <v>6473200</v>
      </c>
      <c r="F16" s="137">
        <f t="shared" si="1"/>
        <v>-0.21051562949436631</v>
      </c>
      <c r="G16" s="137">
        <f t="shared" si="1"/>
        <v>-0.33575356855959959</v>
      </c>
    </row>
    <row r="17" spans="1:7" ht="11.35" customHeight="1">
      <c r="A17" s="126"/>
      <c r="B17" s="129"/>
      <c r="C17" s="129"/>
      <c r="D17" s="129"/>
      <c r="E17" s="129"/>
      <c r="F17" s="139"/>
      <c r="G17" s="139"/>
    </row>
    <row r="18" spans="1:7" ht="21.85" customHeight="1">
      <c r="A18" s="118" t="s">
        <v>169</v>
      </c>
      <c r="B18" s="122">
        <f>SUM(公式!P31)</f>
        <v>4578991</v>
      </c>
      <c r="C18" s="122">
        <f>SUM(公式!Q31)</f>
        <v>13230000</v>
      </c>
      <c r="D18" s="123">
        <v>5332380</v>
      </c>
      <c r="E18" s="123">
        <v>14692400</v>
      </c>
      <c r="F18" s="137">
        <f t="shared" ref="F18:G22" si="2">SUM(B18/D18-1)</f>
        <v>-0.14128569231750177</v>
      </c>
      <c r="G18" s="137">
        <f t="shared" si="2"/>
        <v>-9.9534453186681526E-2</v>
      </c>
    </row>
    <row r="19" spans="1:7" ht="21.85" customHeight="1">
      <c r="A19" s="118" t="s">
        <v>170</v>
      </c>
      <c r="B19" s="122">
        <f>SUM(公式!P34)</f>
        <v>364984</v>
      </c>
      <c r="C19" s="122">
        <f>SUM(公式!Q34)</f>
        <v>1708500</v>
      </c>
      <c r="D19" s="124">
        <v>299950</v>
      </c>
      <c r="E19" s="124">
        <v>1455200</v>
      </c>
      <c r="F19" s="137">
        <f t="shared" si="2"/>
        <v>0.21681613602267036</v>
      </c>
      <c r="G19" s="137">
        <f t="shared" si="2"/>
        <v>0.1740654205607477</v>
      </c>
    </row>
    <row r="20" spans="1:7" ht="21.85" customHeight="1">
      <c r="A20" s="118" t="s">
        <v>171</v>
      </c>
      <c r="B20" s="122">
        <f>SUM(公式!P38)</f>
        <v>256518</v>
      </c>
      <c r="C20" s="122">
        <f>SUM(公式!Q38)</f>
        <v>3225000</v>
      </c>
      <c r="D20" s="124">
        <v>272966</v>
      </c>
      <c r="E20" s="124">
        <v>3653800</v>
      </c>
      <c r="F20" s="137">
        <f t="shared" si="2"/>
        <v>-6.0256588732662708E-2</v>
      </c>
      <c r="G20" s="137">
        <f t="shared" si="2"/>
        <v>-0.11735727188132905</v>
      </c>
    </row>
    <row r="21" spans="1:7" ht="21.85" customHeight="1">
      <c r="A21" s="118" t="s">
        <v>172</v>
      </c>
      <c r="B21" s="122">
        <f>SUM(公式!P41)</f>
        <v>468201</v>
      </c>
      <c r="C21" s="122">
        <f>SUM(公式!Q41)</f>
        <v>2754000</v>
      </c>
      <c r="D21" s="124">
        <v>1219332</v>
      </c>
      <c r="E21" s="124">
        <v>4958200</v>
      </c>
      <c r="F21" s="137">
        <f t="shared" si="2"/>
        <v>-0.61601844288512075</v>
      </c>
      <c r="G21" s="137">
        <f t="shared" si="2"/>
        <v>-0.44455649227542249</v>
      </c>
    </row>
    <row r="22" spans="1:7" ht="21.85" customHeight="1">
      <c r="A22" s="125" t="s">
        <v>164</v>
      </c>
      <c r="B22" s="124">
        <f>SUM(B18:B21)</f>
        <v>5668694</v>
      </c>
      <c r="C22" s="124">
        <f>SUM(C18:C21)</f>
        <v>20917500</v>
      </c>
      <c r="D22" s="124">
        <v>7124628</v>
      </c>
      <c r="E22" s="124">
        <v>24759600</v>
      </c>
      <c r="F22" s="137">
        <f t="shared" si="2"/>
        <v>-0.2043522833753566</v>
      </c>
      <c r="G22" s="137">
        <f t="shared" si="2"/>
        <v>-0.15517617409004991</v>
      </c>
    </row>
    <row r="23" spans="1:7" ht="11.35" customHeight="1">
      <c r="A23" s="126"/>
      <c r="B23" s="129"/>
      <c r="C23" s="129"/>
      <c r="D23" s="129"/>
      <c r="E23" s="129"/>
      <c r="F23" s="139"/>
      <c r="G23" s="139"/>
    </row>
    <row r="24" spans="1:7" ht="21.85" customHeight="1">
      <c r="A24" s="118" t="s">
        <v>173</v>
      </c>
      <c r="B24" s="122">
        <f>SUM(公式!P46)</f>
        <v>55796</v>
      </c>
      <c r="C24" s="122">
        <f>SUM(公式!Q46)</f>
        <v>227200</v>
      </c>
      <c r="D24" s="124">
        <v>151695</v>
      </c>
      <c r="E24" s="124">
        <v>434100</v>
      </c>
      <c r="F24" s="137">
        <f t="shared" ref="F24:G27" si="3">SUM(B24/D24-1)</f>
        <v>-0.63218299878044759</v>
      </c>
      <c r="G24" s="137">
        <f t="shared" si="3"/>
        <v>-0.47661829071642481</v>
      </c>
    </row>
    <row r="25" spans="1:7" ht="21.85" customHeight="1">
      <c r="A25" s="118" t="s">
        <v>174</v>
      </c>
      <c r="B25" s="122">
        <f>SUM(公式!P50)</f>
        <v>1033282</v>
      </c>
      <c r="C25" s="122">
        <f>SUM(公式!Q50)</f>
        <v>10515400</v>
      </c>
      <c r="D25" s="124">
        <v>923134</v>
      </c>
      <c r="E25" s="124">
        <v>7888700</v>
      </c>
      <c r="F25" s="137">
        <f t="shared" si="3"/>
        <v>0.11931962207003544</v>
      </c>
      <c r="G25" s="137">
        <f t="shared" si="3"/>
        <v>0.33296994435078031</v>
      </c>
    </row>
    <row r="26" spans="1:7" ht="21.85" customHeight="1">
      <c r="A26" s="118" t="s">
        <v>175</v>
      </c>
      <c r="B26" s="122">
        <f>SUM(公式!P55)</f>
        <v>1588272</v>
      </c>
      <c r="C26" s="122">
        <f>SUM(公式!Q55)</f>
        <v>9480200</v>
      </c>
      <c r="D26" s="124">
        <v>903551</v>
      </c>
      <c r="E26" s="124">
        <v>5707700</v>
      </c>
      <c r="F26" s="137">
        <f t="shared" si="3"/>
        <v>0.7578111252159534</v>
      </c>
      <c r="G26" s="137">
        <f t="shared" si="3"/>
        <v>0.66094924400371435</v>
      </c>
    </row>
    <row r="27" spans="1:7" ht="21.85" customHeight="1">
      <c r="A27" s="125" t="s">
        <v>164</v>
      </c>
      <c r="B27" s="124">
        <f>SUM(B24:B26)</f>
        <v>2677350</v>
      </c>
      <c r="C27" s="124">
        <f>SUM(C24:C26)</f>
        <v>20222800</v>
      </c>
      <c r="D27" s="124">
        <v>1978380</v>
      </c>
      <c r="E27" s="124">
        <v>14030500</v>
      </c>
      <c r="F27" s="137">
        <f t="shared" si="3"/>
        <v>0.35330421860309946</v>
      </c>
      <c r="G27" s="137">
        <f t="shared" si="3"/>
        <v>0.44134563985602804</v>
      </c>
    </row>
    <row r="28" spans="1:7" ht="11.35" customHeight="1">
      <c r="A28" s="126"/>
      <c r="B28" s="127"/>
      <c r="C28" s="127"/>
      <c r="D28" s="127"/>
      <c r="E28" s="127"/>
      <c r="F28" s="139"/>
      <c r="G28" s="139"/>
    </row>
    <row r="29" spans="1:7" ht="23.35" customHeight="1">
      <c r="A29" s="130" t="s">
        <v>176</v>
      </c>
      <c r="B29" s="131">
        <f>SUM(B10+B16+B22+B27)</f>
        <v>19271929</v>
      </c>
      <c r="C29" s="131">
        <f>SUM(C10+C16+C22+C27)</f>
        <v>67394800</v>
      </c>
      <c r="D29" s="131">
        <f>SUM(D10+D16+D22+D27)</f>
        <v>19916491</v>
      </c>
      <c r="E29" s="131">
        <f>SUM(E10+E16+E22+E27)</f>
        <v>69273500</v>
      </c>
      <c r="F29" s="140">
        <f>SUM(B29/D29-1)</f>
        <v>-3.2363231053100683E-2</v>
      </c>
      <c r="G29" s="140">
        <f>SUM(C29/E29-1)</f>
        <v>-2.7120038687232451E-2</v>
      </c>
    </row>
    <row r="30" spans="1:7" ht="18.850000000000001" customHeight="1">
      <c r="A30" s="167" t="s">
        <v>136</v>
      </c>
      <c r="B30" s="167"/>
      <c r="C30" s="167"/>
      <c r="D30" s="167"/>
      <c r="E30" s="167"/>
      <c r="F30" s="167"/>
      <c r="G30" s="167"/>
    </row>
    <row r="31" spans="1:7">
      <c r="A31" s="166" t="s">
        <v>137</v>
      </c>
      <c r="B31" s="166"/>
      <c r="C31" s="166"/>
      <c r="D31" s="166"/>
      <c r="E31" s="166"/>
      <c r="F31" s="166"/>
      <c r="G31" s="166"/>
    </row>
    <row r="32" spans="1:7">
      <c r="A32" s="166" t="s">
        <v>138</v>
      </c>
      <c r="B32" s="166"/>
      <c r="C32" s="166"/>
      <c r="D32" s="166"/>
      <c r="E32" s="166"/>
      <c r="F32" s="166"/>
      <c r="G32" s="166"/>
    </row>
    <row r="33" spans="1:7">
      <c r="A33" s="166" t="s">
        <v>139</v>
      </c>
      <c r="B33" s="166"/>
      <c r="C33" s="166"/>
      <c r="D33" s="166"/>
      <c r="E33" s="166"/>
      <c r="F33" s="166"/>
      <c r="G33" s="166"/>
    </row>
    <row r="34" spans="1:7">
      <c r="A34" s="166" t="s">
        <v>140</v>
      </c>
      <c r="B34" s="166"/>
      <c r="C34" s="166"/>
      <c r="D34" s="166"/>
      <c r="E34" s="166"/>
      <c r="F34" s="166"/>
      <c r="G34" s="166"/>
    </row>
    <row r="35" spans="1:7">
      <c r="A35" s="166" t="s">
        <v>141</v>
      </c>
      <c r="B35" s="166"/>
      <c r="C35" s="166"/>
      <c r="D35" s="166"/>
      <c r="E35" s="166"/>
      <c r="F35" s="166"/>
      <c r="G35" s="166"/>
    </row>
    <row r="36" spans="1:7">
      <c r="A36" s="166" t="s">
        <v>142</v>
      </c>
      <c r="B36" s="166"/>
      <c r="C36" s="166"/>
      <c r="D36" s="166"/>
      <c r="E36" s="166"/>
      <c r="F36" s="166"/>
      <c r="G36" s="166"/>
    </row>
    <row r="37" spans="1:7">
      <c r="A37" s="166" t="s">
        <v>143</v>
      </c>
      <c r="B37" s="166"/>
      <c r="C37" s="166"/>
      <c r="D37" s="166"/>
      <c r="E37" s="166"/>
      <c r="F37" s="166"/>
      <c r="G37" s="166"/>
    </row>
    <row r="38" spans="1:7" ht="14.35" customHeight="1">
      <c r="A38" s="168" t="s">
        <v>144</v>
      </c>
      <c r="B38" s="168"/>
      <c r="C38" s="168"/>
      <c r="D38" s="168"/>
      <c r="E38" s="168"/>
      <c r="F38" s="168"/>
      <c r="G38" s="168"/>
    </row>
    <row r="39" spans="1:7">
      <c r="A39" s="166" t="s">
        <v>145</v>
      </c>
      <c r="B39" s="166"/>
      <c r="C39" s="166"/>
      <c r="D39" s="166"/>
      <c r="E39" s="166"/>
      <c r="F39" s="166"/>
      <c r="G39" s="166"/>
    </row>
  </sheetData>
  <mergeCells count="12">
    <mergeCell ref="A1:E1"/>
    <mergeCell ref="F3:G3"/>
    <mergeCell ref="A39:G39"/>
    <mergeCell ref="A33:G33"/>
    <mergeCell ref="A32:G32"/>
    <mergeCell ref="A31:G31"/>
    <mergeCell ref="A30:G30"/>
    <mergeCell ref="A34:G34"/>
    <mergeCell ref="A35:G35"/>
    <mergeCell ref="A36:G36"/>
    <mergeCell ref="A37:G37"/>
    <mergeCell ref="A38:G38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39"/>
  <sheetViews>
    <sheetView workbookViewId="0">
      <selection activeCell="I10" sqref="I10"/>
    </sheetView>
  </sheetViews>
  <sheetFormatPr defaultColWidth="8.875" defaultRowHeight="15.35"/>
  <cols>
    <col min="1" max="1" width="20.25" style="117" bestFit="1" customWidth="1"/>
    <col min="2" max="5" width="13.5" style="117" bestFit="1" customWidth="1"/>
    <col min="6" max="7" width="8.5" style="117" bestFit="1" customWidth="1"/>
    <col min="8" max="16384" width="8.875" style="117"/>
  </cols>
  <sheetData>
    <row r="1" spans="1:7" ht="25.5" customHeight="1">
      <c r="A1" s="155" t="s">
        <v>177</v>
      </c>
      <c r="B1" s="155"/>
      <c r="C1" s="155"/>
      <c r="D1" s="155"/>
      <c r="E1" s="155"/>
      <c r="F1" s="116"/>
      <c r="G1" s="116"/>
    </row>
    <row r="3" spans="1:7" ht="21.85" customHeight="1">
      <c r="A3" s="118"/>
      <c r="B3" s="119" t="s">
        <v>178</v>
      </c>
      <c r="C3" s="119"/>
      <c r="D3" s="119" t="s">
        <v>179</v>
      </c>
      <c r="E3" s="119"/>
      <c r="F3" s="164" t="s">
        <v>153</v>
      </c>
      <c r="G3" s="165"/>
    </row>
    <row r="4" spans="1:7" ht="29.35" customHeight="1">
      <c r="A4" s="120" t="s">
        <v>154</v>
      </c>
      <c r="B4" s="120" t="s">
        <v>155</v>
      </c>
      <c r="C4" s="120" t="s">
        <v>156</v>
      </c>
      <c r="D4" s="120" t="s">
        <v>180</v>
      </c>
      <c r="E4" s="120" t="s">
        <v>181</v>
      </c>
      <c r="F4" s="121" t="s">
        <v>157</v>
      </c>
      <c r="G4" s="121" t="s">
        <v>158</v>
      </c>
    </row>
    <row r="5" spans="1:7" ht="21.85" customHeight="1">
      <c r="A5" s="118" t="s">
        <v>159</v>
      </c>
      <c r="B5" s="123">
        <f>公式!R5</f>
        <v>2146600</v>
      </c>
      <c r="C5" s="123">
        <f>公式!S5</f>
        <v>4753000</v>
      </c>
      <c r="D5" s="132">
        <v>2419681</v>
      </c>
      <c r="E5" s="132">
        <v>5598900</v>
      </c>
      <c r="F5" s="137">
        <f t="shared" ref="F5:G10" si="0">SUM(B5/D5-1)</f>
        <v>-0.112858265201074</v>
      </c>
      <c r="G5" s="137">
        <f t="shared" si="0"/>
        <v>-0.15108324849524013</v>
      </c>
    </row>
    <row r="6" spans="1:7" ht="21.85" customHeight="1">
      <c r="A6" s="118" t="s">
        <v>160</v>
      </c>
      <c r="B6" s="123">
        <f>公式!R8</f>
        <v>2028333</v>
      </c>
      <c r="C6" s="123">
        <f>公式!S8</f>
        <v>4850300</v>
      </c>
      <c r="D6" s="123">
        <v>2094138</v>
      </c>
      <c r="E6" s="123">
        <v>4658600</v>
      </c>
      <c r="F6" s="137">
        <f t="shared" si="0"/>
        <v>-3.142343054755703E-2</v>
      </c>
      <c r="G6" s="137">
        <f t="shared" si="0"/>
        <v>4.1149701627098301E-2</v>
      </c>
    </row>
    <row r="7" spans="1:7" ht="21.85" customHeight="1">
      <c r="A7" s="118" t="s">
        <v>161</v>
      </c>
      <c r="B7" s="124">
        <f>公式!R10</f>
        <v>1392</v>
      </c>
      <c r="C7" s="124">
        <f>公式!S10</f>
        <v>13900</v>
      </c>
      <c r="D7" s="124">
        <v>17731</v>
      </c>
      <c r="E7" s="124">
        <v>204200</v>
      </c>
      <c r="F7" s="137">
        <f t="shared" si="0"/>
        <v>-0.92149342958659974</v>
      </c>
      <c r="G7" s="137">
        <f t="shared" si="0"/>
        <v>-0.93192948090107741</v>
      </c>
    </row>
    <row r="8" spans="1:7" ht="21.85" customHeight="1">
      <c r="A8" s="118" t="s">
        <v>162</v>
      </c>
      <c r="B8" s="124">
        <f>公式!R12</f>
        <v>6168821</v>
      </c>
      <c r="C8" s="124">
        <f>公式!S12</f>
        <v>11936200</v>
      </c>
      <c r="D8" s="124">
        <v>4927913</v>
      </c>
      <c r="E8" s="124">
        <v>12006900</v>
      </c>
      <c r="F8" s="137">
        <f t="shared" si="0"/>
        <v>0.25181207541610418</v>
      </c>
      <c r="G8" s="137">
        <f t="shared" si="0"/>
        <v>-5.8882809051462592E-3</v>
      </c>
    </row>
    <row r="9" spans="1:7" ht="21.85" customHeight="1">
      <c r="A9" s="118" t="s">
        <v>163</v>
      </c>
      <c r="B9" s="124">
        <f>公式!R14</f>
        <v>1252247</v>
      </c>
      <c r="C9" s="124">
        <f>公式!S14</f>
        <v>3273200</v>
      </c>
      <c r="D9" s="124">
        <v>1528834</v>
      </c>
      <c r="E9" s="124">
        <v>3697800</v>
      </c>
      <c r="F9" s="137">
        <f t="shared" si="0"/>
        <v>-0.18091368977926969</v>
      </c>
      <c r="G9" s="137">
        <f t="shared" si="0"/>
        <v>-0.11482503109957276</v>
      </c>
    </row>
    <row r="10" spans="1:7" ht="23.35" customHeight="1">
      <c r="A10" s="125" t="s">
        <v>164</v>
      </c>
      <c r="B10" s="124">
        <f>SUM(B5:B9)</f>
        <v>11597393</v>
      </c>
      <c r="C10" s="124">
        <f>SUM(C5:C9)</f>
        <v>24826600</v>
      </c>
      <c r="D10" s="124">
        <v>10988297</v>
      </c>
      <c r="E10" s="124">
        <v>26166400</v>
      </c>
      <c r="F10" s="137">
        <f t="shared" si="0"/>
        <v>5.5431337540293946E-2</v>
      </c>
      <c r="G10" s="137">
        <f t="shared" si="0"/>
        <v>-5.1203069585422534E-2</v>
      </c>
    </row>
    <row r="11" spans="1:7" ht="11.35" customHeight="1">
      <c r="A11" s="126"/>
      <c r="B11" s="127"/>
      <c r="C11" s="127"/>
      <c r="D11" s="127"/>
      <c r="E11" s="127"/>
      <c r="F11" s="139"/>
      <c r="G11" s="139"/>
    </row>
    <row r="12" spans="1:7" ht="21.85" customHeight="1">
      <c r="A12" s="128" t="s">
        <v>165</v>
      </c>
      <c r="B12" s="123">
        <f>公式!R20</f>
        <v>368207</v>
      </c>
      <c r="C12" s="123">
        <f>公式!S20</f>
        <v>2083800</v>
      </c>
      <c r="D12" s="133">
        <v>541291</v>
      </c>
      <c r="E12" s="133">
        <v>3879600</v>
      </c>
      <c r="F12" s="137">
        <f t="shared" ref="F12:G16" si="1">SUM(B12/D12-1)</f>
        <v>-0.31976145917815002</v>
      </c>
      <c r="G12" s="137">
        <f t="shared" si="1"/>
        <v>-0.462882771419734</v>
      </c>
    </row>
    <row r="13" spans="1:7" ht="21.85" customHeight="1">
      <c r="A13" s="118" t="s">
        <v>166</v>
      </c>
      <c r="B13" s="124">
        <f>公式!R23</f>
        <v>52921</v>
      </c>
      <c r="C13" s="124">
        <f>公式!S23</f>
        <v>442600</v>
      </c>
      <c r="D13" s="124">
        <v>129310</v>
      </c>
      <c r="E13" s="124">
        <v>1493400</v>
      </c>
      <c r="F13" s="137">
        <f t="shared" si="1"/>
        <v>-0.59074317531513421</v>
      </c>
      <c r="G13" s="137">
        <f t="shared" si="1"/>
        <v>-0.70362930226329179</v>
      </c>
    </row>
    <row r="14" spans="1:7" ht="21.85" customHeight="1">
      <c r="A14" s="118" t="s">
        <v>167</v>
      </c>
      <c r="B14" s="124">
        <f>公式!R25</f>
        <v>42673</v>
      </c>
      <c r="C14" s="124">
        <f>公式!S25</f>
        <v>287300</v>
      </c>
      <c r="D14" s="124">
        <v>22977</v>
      </c>
      <c r="E14" s="124">
        <v>152400</v>
      </c>
      <c r="F14" s="137">
        <f t="shared" si="1"/>
        <v>0.85720503111807456</v>
      </c>
      <c r="G14" s="137">
        <f t="shared" si="1"/>
        <v>0.88517060367454059</v>
      </c>
    </row>
    <row r="15" spans="1:7" ht="21.85" customHeight="1">
      <c r="A15" s="118" t="s">
        <v>168</v>
      </c>
      <c r="B15" s="124">
        <f>公式!R27</f>
        <v>192195</v>
      </c>
      <c r="C15" s="124">
        <f>公式!S27</f>
        <v>1874800</v>
      </c>
      <c r="D15" s="124">
        <v>116033</v>
      </c>
      <c r="E15" s="124">
        <v>1295700</v>
      </c>
      <c r="F15" s="137">
        <f t="shared" si="1"/>
        <v>0.65638223608800939</v>
      </c>
      <c r="G15" s="137">
        <f t="shared" si="1"/>
        <v>0.44693987805819257</v>
      </c>
    </row>
    <row r="16" spans="1:7" ht="21.85" customHeight="1">
      <c r="A16" s="125" t="s">
        <v>164</v>
      </c>
      <c r="B16" s="124">
        <f>SUM(B12:B15)</f>
        <v>655996</v>
      </c>
      <c r="C16" s="124">
        <f>SUM(C12:C15)</f>
        <v>4688500</v>
      </c>
      <c r="D16" s="124">
        <v>809611</v>
      </c>
      <c r="E16" s="124">
        <v>6821100</v>
      </c>
      <c r="F16" s="137">
        <f t="shared" si="1"/>
        <v>-0.18973926984687706</v>
      </c>
      <c r="G16" s="137">
        <f t="shared" si="1"/>
        <v>-0.31264752019469</v>
      </c>
    </row>
    <row r="17" spans="1:7" ht="11.35" customHeight="1">
      <c r="A17" s="126"/>
      <c r="B17" s="129"/>
      <c r="C17" s="129"/>
      <c r="D17" s="127"/>
      <c r="E17" s="127"/>
      <c r="F17" s="139"/>
      <c r="G17" s="139"/>
    </row>
    <row r="18" spans="1:7" ht="21.85" customHeight="1">
      <c r="A18" s="118" t="s">
        <v>169</v>
      </c>
      <c r="B18" s="123">
        <f>公式!R31</f>
        <v>4995990</v>
      </c>
      <c r="C18" s="123">
        <f>公式!S31</f>
        <v>14442800</v>
      </c>
      <c r="D18" s="124">
        <v>5881420</v>
      </c>
      <c r="E18" s="124">
        <v>16356500</v>
      </c>
      <c r="F18" s="137">
        <f t="shared" ref="F18:G22" si="2">SUM(B18/D18-1)</f>
        <v>-0.15054697675051265</v>
      </c>
      <c r="G18" s="137">
        <f t="shared" si="2"/>
        <v>-0.11699935805337325</v>
      </c>
    </row>
    <row r="19" spans="1:7" ht="21.85" customHeight="1">
      <c r="A19" s="118" t="s">
        <v>170</v>
      </c>
      <c r="B19" s="124">
        <f>公式!R34</f>
        <v>448103</v>
      </c>
      <c r="C19" s="124">
        <f>公式!S34</f>
        <v>2109000</v>
      </c>
      <c r="D19" s="124">
        <v>316766</v>
      </c>
      <c r="E19" s="124">
        <v>1525000</v>
      </c>
      <c r="F19" s="137">
        <f t="shared" si="2"/>
        <v>0.41461836181913458</v>
      </c>
      <c r="G19" s="137">
        <f t="shared" si="2"/>
        <v>0.38295081967213118</v>
      </c>
    </row>
    <row r="20" spans="1:7" ht="21.85" customHeight="1">
      <c r="A20" s="118" t="s">
        <v>171</v>
      </c>
      <c r="B20" s="124">
        <f>公式!R38</f>
        <v>318201</v>
      </c>
      <c r="C20" s="124">
        <f>公式!S38</f>
        <v>3939100</v>
      </c>
      <c r="D20" s="124">
        <v>282688</v>
      </c>
      <c r="E20" s="124">
        <v>3745700</v>
      </c>
      <c r="F20" s="137">
        <f t="shared" si="2"/>
        <v>0.12562613199003847</v>
      </c>
      <c r="G20" s="137">
        <f t="shared" si="2"/>
        <v>5.1632538644312165E-2</v>
      </c>
    </row>
    <row r="21" spans="1:7" ht="21.85" customHeight="1">
      <c r="A21" s="118" t="s">
        <v>172</v>
      </c>
      <c r="B21" s="124">
        <f>公式!R41</f>
        <v>535656</v>
      </c>
      <c r="C21" s="124">
        <f>公式!S41</f>
        <v>3163300</v>
      </c>
      <c r="D21" s="124">
        <v>1278876</v>
      </c>
      <c r="E21" s="124">
        <v>5394700</v>
      </c>
      <c r="F21" s="137">
        <f t="shared" si="2"/>
        <v>-0.58115094817636737</v>
      </c>
      <c r="G21" s="137">
        <f t="shared" si="2"/>
        <v>-0.41362819063154577</v>
      </c>
    </row>
    <row r="22" spans="1:7" ht="21.85" customHeight="1">
      <c r="A22" s="125" t="s">
        <v>164</v>
      </c>
      <c r="B22" s="124">
        <f>SUM(B18:B21)</f>
        <v>6297950</v>
      </c>
      <c r="C22" s="124">
        <f>SUM(C18:C21)</f>
        <v>23654200</v>
      </c>
      <c r="D22" s="124">
        <v>7759750</v>
      </c>
      <c r="E22" s="124">
        <v>27021900</v>
      </c>
      <c r="F22" s="137">
        <f t="shared" si="2"/>
        <v>-0.18838235767904898</v>
      </c>
      <c r="G22" s="137">
        <f t="shared" si="2"/>
        <v>-0.12462854203442397</v>
      </c>
    </row>
    <row r="23" spans="1:7" ht="11.35" customHeight="1">
      <c r="A23" s="126"/>
      <c r="B23" s="129"/>
      <c r="C23" s="129"/>
      <c r="D23" s="129"/>
      <c r="E23" s="129"/>
      <c r="F23" s="139"/>
      <c r="G23" s="139"/>
    </row>
    <row r="24" spans="1:7" ht="21.85" customHeight="1">
      <c r="A24" s="118" t="s">
        <v>173</v>
      </c>
      <c r="B24" s="124">
        <f>公式!R46</f>
        <v>57103</v>
      </c>
      <c r="C24" s="124">
        <f>公式!S46</f>
        <v>256400</v>
      </c>
      <c r="D24" s="124">
        <v>153361</v>
      </c>
      <c r="E24" s="124">
        <v>467100</v>
      </c>
      <c r="F24" s="137">
        <f t="shared" ref="F24:G27" si="3">SUM(B24/D24-1)</f>
        <v>-0.62765631418678802</v>
      </c>
      <c r="G24" s="137">
        <f t="shared" si="3"/>
        <v>-0.45108113894241064</v>
      </c>
    </row>
    <row r="25" spans="1:7" ht="21.85" customHeight="1">
      <c r="A25" s="118" t="s">
        <v>174</v>
      </c>
      <c r="B25" s="124">
        <f>公式!R50</f>
        <v>1143661</v>
      </c>
      <c r="C25" s="124">
        <f>公式!S50</f>
        <v>11446500</v>
      </c>
      <c r="D25" s="124">
        <v>1035451</v>
      </c>
      <c r="E25" s="124">
        <v>8824200</v>
      </c>
      <c r="F25" s="137">
        <f t="shared" si="3"/>
        <v>0.10450518662882158</v>
      </c>
      <c r="G25" s="137">
        <f t="shared" si="3"/>
        <v>0.29717141497246202</v>
      </c>
    </row>
    <row r="26" spans="1:7" ht="21.85" customHeight="1">
      <c r="A26" s="118" t="s">
        <v>175</v>
      </c>
      <c r="B26" s="124">
        <f>公式!R55</f>
        <v>1802331</v>
      </c>
      <c r="C26" s="124">
        <f>公式!S55</f>
        <v>11008500</v>
      </c>
      <c r="D26" s="124">
        <v>1005479</v>
      </c>
      <c r="E26" s="124">
        <v>6131700</v>
      </c>
      <c r="F26" s="137">
        <f t="shared" si="3"/>
        <v>0.79250983859434165</v>
      </c>
      <c r="G26" s="137">
        <f t="shared" si="3"/>
        <v>0.79534223787856551</v>
      </c>
    </row>
    <row r="27" spans="1:7" ht="21.85" customHeight="1">
      <c r="A27" s="125" t="s">
        <v>164</v>
      </c>
      <c r="B27" s="124">
        <f>SUM(B24:B26)</f>
        <v>3003095</v>
      </c>
      <c r="C27" s="124">
        <f>SUM(C24:C26)</f>
        <v>22711400</v>
      </c>
      <c r="D27" s="124">
        <v>2194291</v>
      </c>
      <c r="E27" s="124">
        <v>15423000</v>
      </c>
      <c r="F27" s="137">
        <f t="shared" si="3"/>
        <v>0.36859468502582393</v>
      </c>
      <c r="G27" s="137">
        <f t="shared" si="3"/>
        <v>0.47256694547104972</v>
      </c>
    </row>
    <row r="28" spans="1:7" ht="11.35" customHeight="1">
      <c r="A28" s="126"/>
      <c r="B28" s="127"/>
      <c r="C28" s="127"/>
      <c r="D28" s="127"/>
      <c r="E28" s="127"/>
      <c r="F28" s="139"/>
      <c r="G28" s="139"/>
    </row>
    <row r="29" spans="1:7" ht="23.35" customHeight="1">
      <c r="A29" s="130" t="s">
        <v>176</v>
      </c>
      <c r="B29" s="131">
        <f>SUM(B10+B16+B22+B27)</f>
        <v>21554434</v>
      </c>
      <c r="C29" s="131">
        <f>SUM(C10+C16+C22+C27)</f>
        <v>75880700</v>
      </c>
      <c r="D29" s="131">
        <f>SUM(D10+D16+D22+D27)</f>
        <v>21751949</v>
      </c>
      <c r="E29" s="131">
        <f>SUM(E10+E16+E22+E27)</f>
        <v>75432400</v>
      </c>
      <c r="F29" s="140">
        <f>SUM(B29/D29-1)</f>
        <v>-9.0803357437073684E-3</v>
      </c>
      <c r="G29" s="140">
        <f>SUM(C29/E29-1)</f>
        <v>5.9430695563180702E-3</v>
      </c>
    </row>
    <row r="30" spans="1:7" ht="18.850000000000001" customHeight="1">
      <c r="A30" s="167" t="s">
        <v>136</v>
      </c>
      <c r="B30" s="167"/>
      <c r="C30" s="167"/>
      <c r="D30" s="167"/>
      <c r="E30" s="167"/>
      <c r="F30" s="167"/>
      <c r="G30" s="167"/>
    </row>
    <row r="31" spans="1:7">
      <c r="A31" s="166" t="s">
        <v>137</v>
      </c>
      <c r="B31" s="166"/>
      <c r="C31" s="166"/>
      <c r="D31" s="166"/>
      <c r="E31" s="166"/>
      <c r="F31" s="166"/>
      <c r="G31" s="166"/>
    </row>
    <row r="32" spans="1:7">
      <c r="A32" s="166" t="s">
        <v>138</v>
      </c>
      <c r="B32" s="166"/>
      <c r="C32" s="166"/>
      <c r="D32" s="166"/>
      <c r="E32" s="166"/>
      <c r="F32" s="166"/>
      <c r="G32" s="166"/>
    </row>
    <row r="33" spans="1:7">
      <c r="A33" s="166" t="s">
        <v>139</v>
      </c>
      <c r="B33" s="166"/>
      <c r="C33" s="166"/>
      <c r="D33" s="166"/>
      <c r="E33" s="166"/>
      <c r="F33" s="166"/>
      <c r="G33" s="166"/>
    </row>
    <row r="34" spans="1:7">
      <c r="A34" s="166" t="s">
        <v>140</v>
      </c>
      <c r="B34" s="166"/>
      <c r="C34" s="166"/>
      <c r="D34" s="166"/>
      <c r="E34" s="166"/>
      <c r="F34" s="166"/>
      <c r="G34" s="166"/>
    </row>
    <row r="35" spans="1:7">
      <c r="A35" s="166" t="s">
        <v>141</v>
      </c>
      <c r="B35" s="166"/>
      <c r="C35" s="166"/>
      <c r="D35" s="166"/>
      <c r="E35" s="166"/>
      <c r="F35" s="166"/>
      <c r="G35" s="166"/>
    </row>
    <row r="36" spans="1:7">
      <c r="A36" s="166" t="s">
        <v>142</v>
      </c>
      <c r="B36" s="166"/>
      <c r="C36" s="166"/>
      <c r="D36" s="166"/>
      <c r="E36" s="166"/>
      <c r="F36" s="166"/>
      <c r="G36" s="166"/>
    </row>
    <row r="37" spans="1:7">
      <c r="A37" s="166" t="s">
        <v>143</v>
      </c>
      <c r="B37" s="166"/>
      <c r="C37" s="166"/>
      <c r="D37" s="166"/>
      <c r="E37" s="166"/>
      <c r="F37" s="166"/>
      <c r="G37" s="166"/>
    </row>
    <row r="38" spans="1:7" ht="14.35" customHeight="1">
      <c r="A38" s="168" t="s">
        <v>144</v>
      </c>
      <c r="B38" s="168"/>
      <c r="C38" s="168"/>
      <c r="D38" s="168"/>
      <c r="E38" s="168"/>
      <c r="F38" s="168"/>
      <c r="G38" s="168"/>
    </row>
    <row r="39" spans="1:7">
      <c r="A39" s="166" t="s">
        <v>145</v>
      </c>
      <c r="B39" s="166"/>
      <c r="C39" s="166"/>
      <c r="D39" s="166"/>
      <c r="E39" s="166"/>
      <c r="F39" s="166"/>
      <c r="G39" s="166"/>
    </row>
  </sheetData>
  <mergeCells count="12">
    <mergeCell ref="A37:G37"/>
    <mergeCell ref="A39:G39"/>
    <mergeCell ref="A1:E1"/>
    <mergeCell ref="F3:G3"/>
    <mergeCell ref="A30:G30"/>
    <mergeCell ref="A31:G31"/>
    <mergeCell ref="A38:G38"/>
    <mergeCell ref="A32:G32"/>
    <mergeCell ref="A33:G33"/>
    <mergeCell ref="A34:G34"/>
    <mergeCell ref="A35:G35"/>
    <mergeCell ref="A36:G36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10601</vt:lpstr>
      <vt:lpstr>10602</vt:lpstr>
      <vt:lpstr>10603</vt:lpstr>
      <vt:lpstr>10604</vt:lpstr>
      <vt:lpstr>10605</vt:lpstr>
      <vt:lpstr>10606</vt:lpstr>
      <vt:lpstr>10607</vt:lpstr>
      <vt:lpstr>10608</vt:lpstr>
      <vt:lpstr>10609</vt:lpstr>
      <vt:lpstr>10610</vt:lpstr>
      <vt:lpstr>10611</vt:lpstr>
      <vt:lpstr>10612</vt:lpstr>
      <vt:lpstr>公式</vt:lpstr>
      <vt:lpstr>會訊分析</vt:lpstr>
    </vt:vector>
  </TitlesOfParts>
  <Company>MiTAC 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MiTAC Users</dc:creator>
  <cp:lastModifiedBy>ChenHongYi</cp:lastModifiedBy>
  <cp:lastPrinted>2017-06-19T03:37:58Z</cp:lastPrinted>
  <dcterms:created xsi:type="dcterms:W3CDTF">2000-07-19T08:32:38Z</dcterms:created>
  <dcterms:modified xsi:type="dcterms:W3CDTF">2018-03-09T09:50:51Z</dcterms:modified>
</cp:coreProperties>
</file>